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0730" windowHeight="11760"/>
  </bookViews>
  <sheets>
    <sheet name="Contents" sheetId="8" r:id="rId1"/>
    <sheet name="Table 1" sheetId="1" r:id="rId2"/>
    <sheet name="Table 2" sheetId="2" r:id="rId3"/>
    <sheet name="Table 3" sheetId="3" r:id="rId4"/>
    <sheet name="Table 4" sheetId="4" r:id="rId5"/>
    <sheet name="Table 5" sheetId="5" r:id="rId6"/>
    <sheet name="Table 6" sheetId="6" r:id="rId7"/>
    <sheet name="Table 7" sheetId="7"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everypage" localSheetId="0">#REF!</definedName>
    <definedName name="everypage">#REF!</definedName>
    <definedName name="_xlnm.Print_Area" localSheetId="0">Contents!$A$1:$Q$32</definedName>
  </definedNames>
  <calcPr calcId="145621"/>
</workbook>
</file>

<file path=xl/calcChain.xml><?xml version="1.0" encoding="utf-8"?>
<calcChain xmlns="http://schemas.openxmlformats.org/spreadsheetml/2006/main">
  <c r="D6" i="7" l="1"/>
  <c r="E6" i="7"/>
  <c r="F6" i="7"/>
  <c r="G6" i="7"/>
  <c r="H6" i="7"/>
  <c r="I6" i="7"/>
  <c r="J6" i="7"/>
  <c r="K6" i="7"/>
  <c r="L6" i="7"/>
  <c r="M6" i="7"/>
  <c r="N6" i="7"/>
  <c r="P6" i="7"/>
  <c r="Q6" i="7"/>
  <c r="R6" i="7"/>
  <c r="S6" i="7"/>
  <c r="T6" i="7"/>
  <c r="U6" i="7"/>
  <c r="V6" i="7"/>
  <c r="W6" i="7"/>
  <c r="X6" i="7"/>
  <c r="Y6" i="7"/>
  <c r="Z6" i="7"/>
  <c r="AB6" i="7"/>
  <c r="AC6" i="7"/>
  <c r="AD6" i="7"/>
  <c r="AE6" i="7"/>
  <c r="AF6" i="7"/>
  <c r="AG6" i="7"/>
  <c r="AH6" i="7"/>
  <c r="AI6" i="7"/>
  <c r="AJ6" i="7"/>
  <c r="AK6" i="7"/>
  <c r="AL6" i="7"/>
  <c r="D7" i="7"/>
  <c r="E7" i="7"/>
  <c r="F7" i="7"/>
  <c r="G7" i="7"/>
  <c r="H7" i="7"/>
  <c r="I7" i="7"/>
  <c r="J7" i="7"/>
  <c r="K7" i="7"/>
  <c r="L7" i="7"/>
  <c r="M7" i="7"/>
  <c r="N7" i="7"/>
  <c r="P7" i="7"/>
  <c r="Q7" i="7"/>
  <c r="R7" i="7"/>
  <c r="S7" i="7"/>
  <c r="T7" i="7"/>
  <c r="U7" i="7"/>
  <c r="V7" i="7"/>
  <c r="W7" i="7"/>
  <c r="X7" i="7"/>
  <c r="Y7" i="7"/>
  <c r="Z7" i="7"/>
  <c r="AB7" i="7"/>
  <c r="AC7" i="7"/>
  <c r="AD7" i="7"/>
  <c r="AE7" i="7"/>
  <c r="AF7" i="7"/>
  <c r="AG7" i="7"/>
  <c r="AH7" i="7"/>
  <c r="AI7" i="7"/>
  <c r="AJ7" i="7"/>
  <c r="AK7" i="7"/>
  <c r="AL7" i="7"/>
  <c r="D8" i="7"/>
  <c r="E8" i="7"/>
  <c r="F8" i="7"/>
  <c r="G8" i="7"/>
  <c r="H8" i="7"/>
  <c r="I8" i="7"/>
  <c r="J8" i="7"/>
  <c r="K8" i="7"/>
  <c r="L8" i="7"/>
  <c r="M8" i="7"/>
  <c r="N8" i="7"/>
  <c r="P8" i="7"/>
  <c r="Q8" i="7"/>
  <c r="R8" i="7"/>
  <c r="S8" i="7"/>
  <c r="T8" i="7"/>
  <c r="U8" i="7"/>
  <c r="V8" i="7"/>
  <c r="W8" i="7"/>
  <c r="X8" i="7"/>
  <c r="Y8" i="7"/>
  <c r="Z8" i="7"/>
  <c r="AB8" i="7"/>
  <c r="AC8" i="7"/>
  <c r="AD8" i="7"/>
  <c r="AE8" i="7"/>
  <c r="AF8" i="7"/>
  <c r="AG8" i="7"/>
  <c r="AH8" i="7"/>
  <c r="AI8" i="7"/>
  <c r="AJ8" i="7"/>
  <c r="AK8" i="7"/>
  <c r="AL8" i="7"/>
  <c r="D9" i="7"/>
  <c r="E9" i="7"/>
  <c r="F9" i="7"/>
  <c r="G9" i="7"/>
  <c r="H9" i="7"/>
  <c r="I9" i="7"/>
  <c r="J9" i="7"/>
  <c r="K9" i="7"/>
  <c r="L9" i="7"/>
  <c r="M9" i="7"/>
  <c r="N9" i="7"/>
  <c r="P9" i="7"/>
  <c r="Q9" i="7"/>
  <c r="R9" i="7"/>
  <c r="S9" i="7"/>
  <c r="T9" i="7"/>
  <c r="U9" i="7"/>
  <c r="V9" i="7"/>
  <c r="W9" i="7"/>
  <c r="X9" i="7"/>
  <c r="Y9" i="7"/>
  <c r="Z9" i="7"/>
  <c r="AB9" i="7"/>
  <c r="AC9" i="7"/>
  <c r="AD9" i="7"/>
  <c r="AE9" i="7"/>
  <c r="AF9" i="7"/>
  <c r="AG9" i="7"/>
  <c r="AH9" i="7"/>
  <c r="AI9" i="7"/>
  <c r="AJ9" i="7"/>
  <c r="AK9" i="7"/>
  <c r="AL9" i="7"/>
  <c r="D10" i="7"/>
  <c r="E10" i="7"/>
  <c r="F10" i="7"/>
  <c r="G10" i="7"/>
  <c r="H10" i="7"/>
  <c r="I10" i="7"/>
  <c r="J10" i="7"/>
  <c r="K10" i="7"/>
  <c r="L10" i="7"/>
  <c r="M10" i="7"/>
  <c r="N10" i="7"/>
  <c r="P10" i="7"/>
  <c r="Q10" i="7"/>
  <c r="R10" i="7"/>
  <c r="S10" i="7"/>
  <c r="T10" i="7"/>
  <c r="U10" i="7"/>
  <c r="V10" i="7"/>
  <c r="W10" i="7"/>
  <c r="X10" i="7"/>
  <c r="Y10" i="7"/>
  <c r="Z10" i="7"/>
  <c r="AB10" i="7"/>
  <c r="AC10" i="7"/>
  <c r="AD10" i="7"/>
  <c r="AE10" i="7"/>
  <c r="AF10" i="7"/>
  <c r="AG10" i="7"/>
  <c r="AH10" i="7"/>
  <c r="AI10" i="7"/>
  <c r="AJ10" i="7"/>
  <c r="AK10" i="7"/>
  <c r="AL10" i="7"/>
  <c r="D12" i="7"/>
  <c r="E12" i="7"/>
  <c r="F12" i="7"/>
  <c r="G12" i="7"/>
  <c r="H12" i="7"/>
  <c r="I12" i="7"/>
  <c r="J12" i="7"/>
  <c r="K12" i="7"/>
  <c r="L12" i="7"/>
  <c r="M12" i="7"/>
  <c r="N12" i="7"/>
  <c r="P12" i="7"/>
  <c r="Q12" i="7"/>
  <c r="R12" i="7"/>
  <c r="S12" i="7"/>
  <c r="T12" i="7"/>
  <c r="U12" i="7"/>
  <c r="V12" i="7"/>
  <c r="W12" i="7"/>
  <c r="X12" i="7"/>
  <c r="Y12" i="7"/>
  <c r="Z12" i="7"/>
  <c r="AB12" i="7"/>
  <c r="AC12" i="7"/>
  <c r="AD12" i="7"/>
  <c r="AE12" i="7"/>
  <c r="AF12" i="7"/>
  <c r="AG12" i="7"/>
  <c r="AH12" i="7"/>
  <c r="AI12" i="7"/>
  <c r="AJ12" i="7"/>
  <c r="AK12" i="7"/>
  <c r="AL12" i="7"/>
  <c r="D13" i="7"/>
  <c r="E13" i="7"/>
  <c r="F13" i="7"/>
  <c r="G13" i="7"/>
  <c r="H13" i="7"/>
  <c r="I13" i="7"/>
  <c r="J13" i="7"/>
  <c r="K13" i="7"/>
  <c r="L13" i="7"/>
  <c r="M13" i="7"/>
  <c r="N13" i="7"/>
  <c r="P13" i="7"/>
  <c r="Q13" i="7"/>
  <c r="R13" i="7"/>
  <c r="S13" i="7"/>
  <c r="T13" i="7"/>
  <c r="U13" i="7"/>
  <c r="V13" i="7"/>
  <c r="W13" i="7"/>
  <c r="X13" i="7"/>
  <c r="Y13" i="7"/>
  <c r="Z13" i="7"/>
  <c r="AB13" i="7"/>
  <c r="AC13" i="7"/>
  <c r="AD13" i="7"/>
  <c r="AE13" i="7"/>
  <c r="AF13" i="7"/>
  <c r="AG13" i="7"/>
  <c r="AH13" i="7"/>
  <c r="AI13" i="7"/>
  <c r="AJ13" i="7"/>
  <c r="AK13" i="7"/>
  <c r="AL13" i="7"/>
  <c r="D14" i="7"/>
  <c r="E14" i="7"/>
  <c r="F14" i="7"/>
  <c r="G14" i="7"/>
  <c r="H14" i="7"/>
  <c r="I14" i="7"/>
  <c r="J14" i="7"/>
  <c r="K14" i="7"/>
  <c r="L14" i="7"/>
  <c r="M14" i="7"/>
  <c r="N14" i="7"/>
  <c r="P14" i="7"/>
  <c r="Q14" i="7"/>
  <c r="R14" i="7"/>
  <c r="S14" i="7"/>
  <c r="T14" i="7"/>
  <c r="U14" i="7"/>
  <c r="V14" i="7"/>
  <c r="W14" i="7"/>
  <c r="X14" i="7"/>
  <c r="Y14" i="7"/>
  <c r="Z14" i="7"/>
  <c r="AB14" i="7"/>
  <c r="AC14" i="7"/>
  <c r="AD14" i="7"/>
  <c r="AE14" i="7"/>
  <c r="AF14" i="7"/>
  <c r="AG14" i="7"/>
  <c r="AH14" i="7"/>
  <c r="AI14" i="7"/>
  <c r="AJ14" i="7"/>
  <c r="AK14" i="7"/>
  <c r="AL14" i="7"/>
  <c r="D15" i="7"/>
  <c r="E15" i="7"/>
  <c r="F15" i="7"/>
  <c r="G15" i="7"/>
  <c r="H15" i="7"/>
  <c r="I15" i="7"/>
  <c r="J15" i="7"/>
  <c r="K15" i="7"/>
  <c r="L15" i="7"/>
  <c r="M15" i="7"/>
  <c r="N15" i="7"/>
  <c r="P15" i="7"/>
  <c r="Q15" i="7"/>
  <c r="R15" i="7"/>
  <c r="S15" i="7"/>
  <c r="T15" i="7"/>
  <c r="U15" i="7"/>
  <c r="V15" i="7"/>
  <c r="W15" i="7"/>
  <c r="X15" i="7"/>
  <c r="Y15" i="7"/>
  <c r="Z15" i="7"/>
  <c r="AB15" i="7"/>
  <c r="AC15" i="7"/>
  <c r="AD15" i="7"/>
  <c r="AE15" i="7"/>
  <c r="AF15" i="7"/>
  <c r="AG15" i="7"/>
  <c r="AH15" i="7"/>
  <c r="AI15" i="7"/>
  <c r="AJ15" i="7"/>
  <c r="AK15" i="7"/>
  <c r="AL15" i="7"/>
  <c r="D16" i="7"/>
  <c r="E16" i="7"/>
  <c r="F16" i="7"/>
  <c r="G16" i="7"/>
  <c r="H16" i="7"/>
  <c r="I16" i="7"/>
  <c r="J16" i="7"/>
  <c r="K16" i="7"/>
  <c r="L16" i="7"/>
  <c r="M16" i="7"/>
  <c r="N16" i="7"/>
  <c r="P16" i="7"/>
  <c r="Q16" i="7"/>
  <c r="R16" i="7"/>
  <c r="S16" i="7"/>
  <c r="T16" i="7"/>
  <c r="U16" i="7"/>
  <c r="V16" i="7"/>
  <c r="W16" i="7"/>
  <c r="X16" i="7"/>
  <c r="Y16" i="7"/>
  <c r="Z16" i="7"/>
  <c r="AB16" i="7"/>
  <c r="AC16" i="7"/>
  <c r="AD16" i="7"/>
  <c r="AE16" i="7"/>
  <c r="AF16" i="7"/>
  <c r="AG16" i="7"/>
  <c r="AH16" i="7"/>
  <c r="AI16" i="7"/>
  <c r="AJ16" i="7"/>
  <c r="AK16" i="7"/>
  <c r="AL16" i="7"/>
  <c r="D17" i="7"/>
  <c r="E17" i="7"/>
  <c r="F17" i="7"/>
  <c r="G17" i="7"/>
  <c r="H17" i="7"/>
  <c r="I17" i="7"/>
  <c r="J17" i="7"/>
  <c r="K17" i="7"/>
  <c r="L17" i="7"/>
  <c r="M17" i="7"/>
  <c r="N17" i="7"/>
  <c r="P17" i="7"/>
  <c r="Q17" i="7"/>
  <c r="R17" i="7"/>
  <c r="S17" i="7"/>
  <c r="T17" i="7"/>
  <c r="U17" i="7"/>
  <c r="V17" i="7"/>
  <c r="W17" i="7"/>
  <c r="X17" i="7"/>
  <c r="Y17" i="7"/>
  <c r="Z17" i="7"/>
  <c r="AB17" i="7"/>
  <c r="AC17" i="7"/>
  <c r="AD17" i="7"/>
  <c r="AE17" i="7"/>
  <c r="AF17" i="7"/>
  <c r="AG17" i="7"/>
  <c r="AH17" i="7"/>
  <c r="AI17" i="7"/>
  <c r="AJ17" i="7"/>
  <c r="AK17" i="7"/>
  <c r="AL17" i="7"/>
  <c r="D18" i="7"/>
  <c r="E18" i="7"/>
  <c r="F18" i="7"/>
  <c r="G18" i="7"/>
  <c r="H18" i="7"/>
  <c r="I18" i="7"/>
  <c r="J18" i="7"/>
  <c r="K18" i="7"/>
  <c r="L18" i="7"/>
  <c r="M18" i="7"/>
  <c r="N18" i="7"/>
  <c r="P18" i="7"/>
  <c r="Q18" i="7"/>
  <c r="R18" i="7"/>
  <c r="S18" i="7"/>
  <c r="T18" i="7"/>
  <c r="U18" i="7"/>
  <c r="V18" i="7"/>
  <c r="W18" i="7"/>
  <c r="X18" i="7"/>
  <c r="Y18" i="7"/>
  <c r="Z18" i="7"/>
  <c r="AB18" i="7"/>
  <c r="AC18" i="7"/>
  <c r="AD18" i="7"/>
  <c r="AE18" i="7"/>
  <c r="AF18" i="7"/>
  <c r="AG18" i="7"/>
  <c r="AH18" i="7"/>
  <c r="AI18" i="7"/>
  <c r="AJ18" i="7"/>
  <c r="AK18" i="7"/>
  <c r="AL18" i="7"/>
  <c r="D19" i="7"/>
  <c r="E19" i="7"/>
  <c r="F19" i="7"/>
  <c r="G19" i="7"/>
  <c r="H19" i="7"/>
  <c r="I19" i="7"/>
  <c r="J19" i="7"/>
  <c r="K19" i="7"/>
  <c r="L19" i="7"/>
  <c r="M19" i="7"/>
  <c r="N19" i="7"/>
  <c r="P19" i="7"/>
  <c r="Q19" i="7"/>
  <c r="R19" i="7"/>
  <c r="S19" i="7"/>
  <c r="T19" i="7"/>
  <c r="U19" i="7"/>
  <c r="V19" i="7"/>
  <c r="W19" i="7"/>
  <c r="X19" i="7"/>
  <c r="Y19" i="7"/>
  <c r="Z19" i="7"/>
  <c r="AB19" i="7"/>
  <c r="AC19" i="7"/>
  <c r="AD19" i="7"/>
  <c r="AE19" i="7"/>
  <c r="AF19" i="7"/>
  <c r="AG19" i="7"/>
  <c r="AH19" i="7"/>
  <c r="AI19" i="7"/>
  <c r="AJ19" i="7"/>
  <c r="AK19" i="7"/>
  <c r="AL19" i="7"/>
  <c r="D20" i="7"/>
  <c r="E20" i="7"/>
  <c r="F20" i="7"/>
  <c r="G20" i="7"/>
  <c r="H20" i="7"/>
  <c r="I20" i="7"/>
  <c r="J20" i="7"/>
  <c r="K20" i="7"/>
  <c r="L20" i="7"/>
  <c r="M20" i="7"/>
  <c r="N20" i="7"/>
  <c r="P20" i="7"/>
  <c r="Q20" i="7"/>
  <c r="R20" i="7"/>
  <c r="S20" i="7"/>
  <c r="T20" i="7"/>
  <c r="U20" i="7"/>
  <c r="V20" i="7"/>
  <c r="W20" i="7"/>
  <c r="X20" i="7"/>
  <c r="Y20" i="7"/>
  <c r="Z20" i="7"/>
  <c r="AB20" i="7"/>
  <c r="AC20" i="7"/>
  <c r="AD20" i="7"/>
  <c r="AE20" i="7"/>
  <c r="AF20" i="7"/>
  <c r="AG20" i="7"/>
  <c r="AH20" i="7"/>
  <c r="AI20" i="7"/>
  <c r="AJ20" i="7"/>
  <c r="AK20" i="7"/>
  <c r="AL20" i="7"/>
  <c r="D21" i="7"/>
  <c r="E21" i="7"/>
  <c r="F21" i="7"/>
  <c r="G21" i="7"/>
  <c r="H21" i="7"/>
  <c r="I21" i="7"/>
  <c r="J21" i="7"/>
  <c r="K21" i="7"/>
  <c r="L21" i="7"/>
  <c r="M21" i="7"/>
  <c r="N21" i="7"/>
  <c r="P21" i="7"/>
  <c r="Q21" i="7"/>
  <c r="R21" i="7"/>
  <c r="S21" i="7"/>
  <c r="T21" i="7"/>
  <c r="U21" i="7"/>
  <c r="V21" i="7"/>
  <c r="W21" i="7"/>
  <c r="X21" i="7"/>
  <c r="Y21" i="7"/>
  <c r="Z21" i="7"/>
  <c r="AB21" i="7"/>
  <c r="AC21" i="7"/>
  <c r="AD21" i="7"/>
  <c r="AE21" i="7"/>
  <c r="AF21" i="7"/>
  <c r="AG21" i="7"/>
  <c r="AH21" i="7"/>
  <c r="AI21" i="7"/>
  <c r="AJ21" i="7"/>
  <c r="AK21" i="7"/>
  <c r="AL21" i="7"/>
  <c r="D22" i="7"/>
  <c r="E22" i="7"/>
  <c r="F22" i="7"/>
  <c r="G22" i="7"/>
  <c r="H22" i="7"/>
  <c r="I22" i="7"/>
  <c r="J22" i="7"/>
  <c r="K22" i="7"/>
  <c r="L22" i="7"/>
  <c r="M22" i="7"/>
  <c r="N22" i="7"/>
  <c r="P22" i="7"/>
  <c r="Q22" i="7"/>
  <c r="R22" i="7"/>
  <c r="S22" i="7"/>
  <c r="T22" i="7"/>
  <c r="U22" i="7"/>
  <c r="V22" i="7"/>
  <c r="W22" i="7"/>
  <c r="X22" i="7"/>
  <c r="Y22" i="7"/>
  <c r="Z22" i="7"/>
  <c r="AB22" i="7"/>
  <c r="AC22" i="7"/>
  <c r="AD22" i="7"/>
  <c r="AE22" i="7"/>
  <c r="AF22" i="7"/>
  <c r="AG22" i="7"/>
  <c r="AH22" i="7"/>
  <c r="AI22" i="7"/>
  <c r="AJ22" i="7"/>
  <c r="AK22" i="7"/>
  <c r="AL22" i="7"/>
  <c r="D23" i="7"/>
  <c r="E23" i="7"/>
  <c r="F23" i="7"/>
  <c r="G23" i="7"/>
  <c r="H23" i="7"/>
  <c r="I23" i="7"/>
  <c r="J23" i="7"/>
  <c r="K23" i="7"/>
  <c r="L23" i="7"/>
  <c r="M23" i="7"/>
  <c r="N23" i="7"/>
  <c r="P23" i="7"/>
  <c r="Q23" i="7"/>
  <c r="R23" i="7"/>
  <c r="S23" i="7"/>
  <c r="T23" i="7"/>
  <c r="U23" i="7"/>
  <c r="V23" i="7"/>
  <c r="W23" i="7"/>
  <c r="X23" i="7"/>
  <c r="Y23" i="7"/>
  <c r="Z23" i="7"/>
  <c r="AB23" i="7"/>
  <c r="AC23" i="7"/>
  <c r="AD23" i="7"/>
  <c r="AE23" i="7"/>
  <c r="AF23" i="7"/>
  <c r="AG23" i="7"/>
  <c r="AH23" i="7"/>
  <c r="AI23" i="7"/>
  <c r="AJ23" i="7"/>
  <c r="AK23" i="7"/>
  <c r="AL23" i="7"/>
  <c r="D24" i="7"/>
  <c r="E24" i="7"/>
  <c r="F24" i="7"/>
  <c r="G24" i="7"/>
  <c r="H24" i="7"/>
  <c r="I24" i="7"/>
  <c r="J24" i="7"/>
  <c r="K24" i="7"/>
  <c r="L24" i="7"/>
  <c r="M24" i="7"/>
  <c r="N24" i="7"/>
  <c r="P24" i="7"/>
  <c r="Q24" i="7"/>
  <c r="R24" i="7"/>
  <c r="S24" i="7"/>
  <c r="T24" i="7"/>
  <c r="U24" i="7"/>
  <c r="V24" i="7"/>
  <c r="W24" i="7"/>
  <c r="X24" i="7"/>
  <c r="Y24" i="7"/>
  <c r="Z24" i="7"/>
  <c r="AB24" i="7"/>
  <c r="AC24" i="7"/>
  <c r="AD24" i="7"/>
  <c r="AE24" i="7"/>
  <c r="AF24" i="7"/>
  <c r="AG24" i="7"/>
  <c r="AH24" i="7"/>
  <c r="AI24" i="7"/>
  <c r="AJ24" i="7"/>
  <c r="AK24" i="7"/>
  <c r="AL24" i="7"/>
  <c r="D25" i="7"/>
  <c r="E25" i="7"/>
  <c r="F25" i="7"/>
  <c r="G25" i="7"/>
  <c r="H25" i="7"/>
  <c r="I25" i="7"/>
  <c r="J25" i="7"/>
  <c r="K25" i="7"/>
  <c r="L25" i="7"/>
  <c r="M25" i="7"/>
  <c r="N25" i="7"/>
  <c r="P25" i="7"/>
  <c r="Q25" i="7"/>
  <c r="R25" i="7"/>
  <c r="S25" i="7"/>
  <c r="T25" i="7"/>
  <c r="U25" i="7"/>
  <c r="V25" i="7"/>
  <c r="W25" i="7"/>
  <c r="X25" i="7"/>
  <c r="Y25" i="7"/>
  <c r="Z25" i="7"/>
  <c r="AB25" i="7"/>
  <c r="AC25" i="7"/>
  <c r="AD25" i="7"/>
  <c r="AE25" i="7"/>
  <c r="AF25" i="7"/>
  <c r="AG25" i="7"/>
  <c r="AH25" i="7"/>
  <c r="AI25" i="7"/>
  <c r="AJ25" i="7"/>
  <c r="AK25" i="7"/>
  <c r="AL25" i="7"/>
  <c r="D26" i="7"/>
  <c r="E26" i="7"/>
  <c r="F26" i="7"/>
  <c r="G26" i="7"/>
  <c r="H26" i="7"/>
  <c r="I26" i="7"/>
  <c r="J26" i="7"/>
  <c r="K26" i="7"/>
  <c r="L26" i="7"/>
  <c r="M26" i="7"/>
  <c r="N26" i="7"/>
  <c r="P26" i="7"/>
  <c r="Q26" i="7"/>
  <c r="R26" i="7"/>
  <c r="S26" i="7"/>
  <c r="T26" i="7"/>
  <c r="U26" i="7"/>
  <c r="V26" i="7"/>
  <c r="W26" i="7"/>
  <c r="X26" i="7"/>
  <c r="Y26" i="7"/>
  <c r="Z26" i="7"/>
  <c r="AB26" i="7"/>
  <c r="AC26" i="7"/>
  <c r="AD26" i="7"/>
  <c r="AE26" i="7"/>
  <c r="AF26" i="7"/>
  <c r="AG26" i="7"/>
  <c r="AH26" i="7"/>
  <c r="AI26" i="7"/>
  <c r="AJ26" i="7"/>
  <c r="AK26" i="7"/>
  <c r="AL26" i="7"/>
  <c r="D27" i="7"/>
  <c r="E27" i="7"/>
  <c r="F27" i="7"/>
  <c r="G27" i="7"/>
  <c r="H27" i="7"/>
  <c r="I27" i="7"/>
  <c r="J27" i="7"/>
  <c r="K27" i="7"/>
  <c r="L27" i="7"/>
  <c r="M27" i="7"/>
  <c r="N27" i="7"/>
  <c r="P27" i="7"/>
  <c r="Q27" i="7"/>
  <c r="R27" i="7"/>
  <c r="S27" i="7"/>
  <c r="T27" i="7"/>
  <c r="U27" i="7"/>
  <c r="V27" i="7"/>
  <c r="W27" i="7"/>
  <c r="X27" i="7"/>
  <c r="Y27" i="7"/>
  <c r="Z27" i="7"/>
  <c r="AB27" i="7"/>
  <c r="AC27" i="7"/>
  <c r="AD27" i="7"/>
  <c r="AE27" i="7"/>
  <c r="AF27" i="7"/>
  <c r="AG27" i="7"/>
  <c r="AH27" i="7"/>
  <c r="AI27" i="7"/>
  <c r="AJ27" i="7"/>
  <c r="AK27" i="7"/>
  <c r="AL27" i="7"/>
  <c r="D28" i="7"/>
  <c r="E28" i="7"/>
  <c r="F28" i="7"/>
  <c r="G28" i="7"/>
  <c r="H28" i="7"/>
  <c r="I28" i="7"/>
  <c r="J28" i="7"/>
  <c r="K28" i="7"/>
  <c r="L28" i="7"/>
  <c r="M28" i="7"/>
  <c r="N28" i="7"/>
  <c r="P28" i="7"/>
  <c r="Q28" i="7"/>
  <c r="R28" i="7"/>
  <c r="S28" i="7"/>
  <c r="T28" i="7"/>
  <c r="U28" i="7"/>
  <c r="V28" i="7"/>
  <c r="W28" i="7"/>
  <c r="X28" i="7"/>
  <c r="Y28" i="7"/>
  <c r="Z28" i="7"/>
  <c r="AB28" i="7"/>
  <c r="AC28" i="7"/>
  <c r="AD28" i="7"/>
  <c r="AE28" i="7"/>
  <c r="AF28" i="7"/>
  <c r="AG28" i="7"/>
  <c r="AH28" i="7"/>
  <c r="AI28" i="7"/>
  <c r="AJ28" i="7"/>
  <c r="AK28" i="7"/>
  <c r="AL28" i="7"/>
  <c r="D29" i="7"/>
  <c r="E29" i="7"/>
  <c r="F29" i="7"/>
  <c r="G29" i="7"/>
  <c r="H29" i="7"/>
  <c r="I29" i="7"/>
  <c r="J29" i="7"/>
  <c r="K29" i="7"/>
  <c r="L29" i="7"/>
  <c r="M29" i="7"/>
  <c r="N29" i="7"/>
  <c r="P29" i="7"/>
  <c r="Q29" i="7"/>
  <c r="R29" i="7"/>
  <c r="S29" i="7"/>
  <c r="T29" i="7"/>
  <c r="U29" i="7"/>
  <c r="V29" i="7"/>
  <c r="W29" i="7"/>
  <c r="X29" i="7"/>
  <c r="Y29" i="7"/>
  <c r="Z29" i="7"/>
  <c r="AB29" i="7"/>
  <c r="AC29" i="7"/>
  <c r="AD29" i="7"/>
  <c r="AE29" i="7"/>
  <c r="AF29" i="7"/>
  <c r="AG29" i="7"/>
  <c r="AH29" i="7"/>
  <c r="AI29" i="7"/>
  <c r="AJ29" i="7"/>
  <c r="AK29" i="7"/>
  <c r="AL29" i="7"/>
  <c r="D30" i="7"/>
  <c r="E30" i="7"/>
  <c r="F30" i="7"/>
  <c r="G30" i="7"/>
  <c r="H30" i="7"/>
  <c r="I30" i="7"/>
  <c r="J30" i="7"/>
  <c r="K30" i="7"/>
  <c r="L30" i="7"/>
  <c r="M30" i="7"/>
  <c r="N30" i="7"/>
  <c r="P30" i="7"/>
  <c r="Q30" i="7"/>
  <c r="R30" i="7"/>
  <c r="S30" i="7"/>
  <c r="T30" i="7"/>
  <c r="U30" i="7"/>
  <c r="V30" i="7"/>
  <c r="W30" i="7"/>
  <c r="X30" i="7"/>
  <c r="Y30" i="7"/>
  <c r="Z30" i="7"/>
  <c r="AB30" i="7"/>
  <c r="AC30" i="7"/>
  <c r="AD30" i="7"/>
  <c r="AE30" i="7"/>
  <c r="AF30" i="7"/>
  <c r="AG30" i="7"/>
  <c r="AH30" i="7"/>
  <c r="AI30" i="7"/>
  <c r="AJ30" i="7"/>
  <c r="AK30" i="7"/>
  <c r="AL30" i="7"/>
  <c r="D31" i="7"/>
  <c r="E31" i="7"/>
  <c r="F31" i="7"/>
  <c r="G31" i="7"/>
  <c r="H31" i="7"/>
  <c r="I31" i="7"/>
  <c r="J31" i="7"/>
  <c r="K31" i="7"/>
  <c r="L31" i="7"/>
  <c r="M31" i="7"/>
  <c r="N31" i="7"/>
  <c r="P31" i="7"/>
  <c r="Q31" i="7"/>
  <c r="R31" i="7"/>
  <c r="S31" i="7"/>
  <c r="T31" i="7"/>
  <c r="U31" i="7"/>
  <c r="V31" i="7"/>
  <c r="W31" i="7"/>
  <c r="X31" i="7"/>
  <c r="Y31" i="7"/>
  <c r="Z31" i="7"/>
  <c r="AB31" i="7"/>
  <c r="AC31" i="7"/>
  <c r="AD31" i="7"/>
  <c r="AE31" i="7"/>
  <c r="AF31" i="7"/>
  <c r="AG31" i="7"/>
  <c r="AH31" i="7"/>
  <c r="AI31" i="7"/>
  <c r="AJ31" i="7"/>
  <c r="AK31" i="7"/>
  <c r="AL31" i="7"/>
  <c r="D32" i="7"/>
  <c r="E32" i="7"/>
  <c r="F32" i="7"/>
  <c r="G32" i="7"/>
  <c r="H32" i="7"/>
  <c r="I32" i="7"/>
  <c r="J32" i="7"/>
  <c r="K32" i="7"/>
  <c r="L32" i="7"/>
  <c r="M32" i="7"/>
  <c r="N32" i="7"/>
  <c r="P32" i="7"/>
  <c r="Q32" i="7"/>
  <c r="R32" i="7"/>
  <c r="S32" i="7"/>
  <c r="T32" i="7"/>
  <c r="U32" i="7"/>
  <c r="V32" i="7"/>
  <c r="W32" i="7"/>
  <c r="X32" i="7"/>
  <c r="Y32" i="7"/>
  <c r="Z32" i="7"/>
  <c r="AB32" i="7"/>
  <c r="AC32" i="7"/>
  <c r="AD32" i="7"/>
  <c r="AE32" i="7"/>
  <c r="AF32" i="7"/>
  <c r="AG32" i="7"/>
  <c r="AH32" i="7"/>
  <c r="AI32" i="7"/>
  <c r="AJ32" i="7"/>
  <c r="AK32" i="7"/>
  <c r="AL32" i="7"/>
  <c r="D33" i="7"/>
  <c r="E33" i="7"/>
  <c r="F33" i="7"/>
  <c r="G33" i="7"/>
  <c r="H33" i="7"/>
  <c r="I33" i="7"/>
  <c r="J33" i="7"/>
  <c r="K33" i="7"/>
  <c r="L33" i="7"/>
  <c r="M33" i="7"/>
  <c r="N33" i="7"/>
  <c r="P33" i="7"/>
  <c r="Q33" i="7"/>
  <c r="R33" i="7"/>
  <c r="S33" i="7"/>
  <c r="T33" i="7"/>
  <c r="U33" i="7"/>
  <c r="V33" i="7"/>
  <c r="W33" i="7"/>
  <c r="X33" i="7"/>
  <c r="Y33" i="7"/>
  <c r="Z33" i="7"/>
  <c r="AB33" i="7"/>
  <c r="AC33" i="7"/>
  <c r="AD33" i="7"/>
  <c r="AE33" i="7"/>
  <c r="AF33" i="7"/>
  <c r="AG33" i="7"/>
  <c r="AH33" i="7"/>
  <c r="AI33" i="7"/>
  <c r="AJ33" i="7"/>
  <c r="AK33" i="7"/>
  <c r="AL33" i="7"/>
  <c r="D34" i="7"/>
  <c r="E34" i="7"/>
  <c r="F34" i="7"/>
  <c r="G34" i="7"/>
  <c r="H34" i="7"/>
  <c r="I34" i="7"/>
  <c r="J34" i="7"/>
  <c r="K34" i="7"/>
  <c r="L34" i="7"/>
  <c r="M34" i="7"/>
  <c r="N34" i="7"/>
  <c r="P34" i="7"/>
  <c r="Q34" i="7"/>
  <c r="R34" i="7"/>
  <c r="S34" i="7"/>
  <c r="T34" i="7"/>
  <c r="U34" i="7"/>
  <c r="V34" i="7"/>
  <c r="W34" i="7"/>
  <c r="X34" i="7"/>
  <c r="Y34" i="7"/>
  <c r="Z34" i="7"/>
  <c r="AB34" i="7"/>
  <c r="AC34" i="7"/>
  <c r="AD34" i="7"/>
  <c r="AE34" i="7"/>
  <c r="AF34" i="7"/>
  <c r="AG34" i="7"/>
  <c r="AH34" i="7"/>
  <c r="AI34" i="7"/>
  <c r="AJ34" i="7"/>
  <c r="AK34" i="7"/>
  <c r="AL34" i="7"/>
  <c r="D35" i="7"/>
  <c r="E35" i="7"/>
  <c r="F35" i="7"/>
  <c r="G35" i="7"/>
  <c r="H35" i="7"/>
  <c r="I35" i="7"/>
  <c r="J35" i="7"/>
  <c r="K35" i="7"/>
  <c r="L35" i="7"/>
  <c r="M35" i="7"/>
  <c r="N35" i="7"/>
  <c r="P35" i="7"/>
  <c r="Q35" i="7"/>
  <c r="R35" i="7"/>
  <c r="S35" i="7"/>
  <c r="T35" i="7"/>
  <c r="U35" i="7"/>
  <c r="V35" i="7"/>
  <c r="W35" i="7"/>
  <c r="X35" i="7"/>
  <c r="Y35" i="7"/>
  <c r="Z35" i="7"/>
  <c r="AB35" i="7"/>
  <c r="AC35" i="7"/>
  <c r="AD35" i="7"/>
  <c r="AE35" i="7"/>
  <c r="AF35" i="7"/>
  <c r="AG35" i="7"/>
  <c r="AH35" i="7"/>
  <c r="AI35" i="7"/>
  <c r="AJ35" i="7"/>
  <c r="AK35" i="7"/>
  <c r="AL35" i="7"/>
  <c r="D36" i="7"/>
  <c r="E36" i="7"/>
  <c r="F36" i="7"/>
  <c r="G36" i="7"/>
  <c r="H36" i="7"/>
  <c r="I36" i="7"/>
  <c r="J36" i="7"/>
  <c r="K36" i="7"/>
  <c r="L36" i="7"/>
  <c r="M36" i="7"/>
  <c r="N36" i="7"/>
  <c r="P36" i="7"/>
  <c r="Q36" i="7"/>
  <c r="R36" i="7"/>
  <c r="S36" i="7"/>
  <c r="T36" i="7"/>
  <c r="U36" i="7"/>
  <c r="V36" i="7"/>
  <c r="W36" i="7"/>
  <c r="X36" i="7"/>
  <c r="Y36" i="7"/>
  <c r="Z36" i="7"/>
  <c r="AB36" i="7"/>
  <c r="AC36" i="7"/>
  <c r="AD36" i="7"/>
  <c r="AE36" i="7"/>
  <c r="AF36" i="7"/>
  <c r="AG36" i="7"/>
  <c r="AH36" i="7"/>
  <c r="AI36" i="7"/>
  <c r="AJ36" i="7"/>
  <c r="AK36" i="7"/>
  <c r="AL36" i="7"/>
  <c r="D37" i="7"/>
  <c r="E37" i="7"/>
  <c r="F37" i="7"/>
  <c r="G37" i="7"/>
  <c r="H37" i="7"/>
  <c r="I37" i="7"/>
  <c r="J37" i="7"/>
  <c r="K37" i="7"/>
  <c r="L37" i="7"/>
  <c r="M37" i="7"/>
  <c r="N37" i="7"/>
  <c r="P37" i="7"/>
  <c r="Q37" i="7"/>
  <c r="R37" i="7"/>
  <c r="S37" i="7"/>
  <c r="T37" i="7"/>
  <c r="U37" i="7"/>
  <c r="V37" i="7"/>
  <c r="W37" i="7"/>
  <c r="X37" i="7"/>
  <c r="Y37" i="7"/>
  <c r="Z37" i="7"/>
  <c r="AB37" i="7"/>
  <c r="AC37" i="7"/>
  <c r="AD37" i="7"/>
  <c r="AE37" i="7"/>
  <c r="AF37" i="7"/>
  <c r="AG37" i="7"/>
  <c r="AH37" i="7"/>
  <c r="AI37" i="7"/>
  <c r="AJ37" i="7"/>
  <c r="AK37" i="7"/>
  <c r="AL37" i="7"/>
  <c r="D38" i="7"/>
  <c r="E38" i="7"/>
  <c r="F38" i="7"/>
  <c r="G38" i="7"/>
  <c r="H38" i="7"/>
  <c r="I38" i="7"/>
  <c r="J38" i="7"/>
  <c r="K38" i="7"/>
  <c r="L38" i="7"/>
  <c r="M38" i="7"/>
  <c r="N38" i="7"/>
  <c r="P38" i="7"/>
  <c r="Q38" i="7"/>
  <c r="R38" i="7"/>
  <c r="S38" i="7"/>
  <c r="T38" i="7"/>
  <c r="U38" i="7"/>
  <c r="V38" i="7"/>
  <c r="W38" i="7"/>
  <c r="X38" i="7"/>
  <c r="Y38" i="7"/>
  <c r="Z38" i="7"/>
  <c r="AB38" i="7"/>
  <c r="AC38" i="7"/>
  <c r="AD38" i="7"/>
  <c r="AE38" i="7"/>
  <c r="AF38" i="7"/>
  <c r="AG38" i="7"/>
  <c r="AH38" i="7"/>
  <c r="AI38" i="7"/>
  <c r="AJ38" i="7"/>
  <c r="AK38" i="7"/>
  <c r="AL38" i="7"/>
  <c r="D39" i="7"/>
  <c r="E39" i="7"/>
  <c r="F39" i="7"/>
  <c r="G39" i="7"/>
  <c r="H39" i="7"/>
  <c r="I39" i="7"/>
  <c r="J39" i="7"/>
  <c r="K39" i="7"/>
  <c r="L39" i="7"/>
  <c r="M39" i="7"/>
  <c r="N39" i="7"/>
  <c r="P39" i="7"/>
  <c r="Q39" i="7"/>
  <c r="R39" i="7"/>
  <c r="S39" i="7"/>
  <c r="T39" i="7"/>
  <c r="U39" i="7"/>
  <c r="V39" i="7"/>
  <c r="W39" i="7"/>
  <c r="X39" i="7"/>
  <c r="Y39" i="7"/>
  <c r="Z39" i="7"/>
  <c r="AB39" i="7"/>
  <c r="AC39" i="7"/>
  <c r="AD39" i="7"/>
  <c r="AE39" i="7"/>
  <c r="AF39" i="7"/>
  <c r="AG39" i="7"/>
  <c r="AH39" i="7"/>
  <c r="AI39" i="7"/>
  <c r="AJ39" i="7"/>
  <c r="AK39" i="7"/>
  <c r="AL39" i="7"/>
  <c r="D40" i="7"/>
  <c r="E40" i="7"/>
  <c r="F40" i="7"/>
  <c r="G40" i="7"/>
  <c r="H40" i="7"/>
  <c r="I40" i="7"/>
  <c r="J40" i="7"/>
  <c r="K40" i="7"/>
  <c r="L40" i="7"/>
  <c r="M40" i="7"/>
  <c r="N40" i="7"/>
  <c r="P40" i="7"/>
  <c r="Q40" i="7"/>
  <c r="R40" i="7"/>
  <c r="S40" i="7"/>
  <c r="T40" i="7"/>
  <c r="U40" i="7"/>
  <c r="V40" i="7"/>
  <c r="W40" i="7"/>
  <c r="X40" i="7"/>
  <c r="Y40" i="7"/>
  <c r="Z40" i="7"/>
  <c r="AB40" i="7"/>
  <c r="AC40" i="7"/>
  <c r="AD40" i="7"/>
  <c r="AE40" i="7"/>
  <c r="AF40" i="7"/>
  <c r="AG40" i="7"/>
  <c r="AH40" i="7"/>
  <c r="AI40" i="7"/>
  <c r="AJ40" i="7"/>
  <c r="AK40" i="7"/>
  <c r="AL40" i="7"/>
  <c r="D41" i="7"/>
  <c r="E41" i="7"/>
  <c r="F41" i="7"/>
  <c r="G41" i="7"/>
  <c r="H41" i="7"/>
  <c r="I41" i="7"/>
  <c r="J41" i="7"/>
  <c r="K41" i="7"/>
  <c r="L41" i="7"/>
  <c r="M41" i="7"/>
  <c r="N41" i="7"/>
  <c r="P41" i="7"/>
  <c r="Q41" i="7"/>
  <c r="R41" i="7"/>
  <c r="S41" i="7"/>
  <c r="T41" i="7"/>
  <c r="U41" i="7"/>
  <c r="V41" i="7"/>
  <c r="W41" i="7"/>
  <c r="X41" i="7"/>
  <c r="Y41" i="7"/>
  <c r="Z41" i="7"/>
  <c r="AB41" i="7"/>
  <c r="AC41" i="7"/>
  <c r="AD41" i="7"/>
  <c r="AE41" i="7"/>
  <c r="AF41" i="7"/>
  <c r="AG41" i="7"/>
  <c r="AH41" i="7"/>
  <c r="AI41" i="7"/>
  <c r="AJ41" i="7"/>
  <c r="AK41" i="7"/>
  <c r="AL41" i="7"/>
  <c r="D42" i="7"/>
  <c r="E42" i="7"/>
  <c r="F42" i="7"/>
  <c r="G42" i="7"/>
  <c r="H42" i="7"/>
  <c r="I42" i="7"/>
  <c r="J42" i="7"/>
  <c r="K42" i="7"/>
  <c r="L42" i="7"/>
  <c r="M42" i="7"/>
  <c r="N42" i="7"/>
  <c r="P42" i="7"/>
  <c r="Q42" i="7"/>
  <c r="R42" i="7"/>
  <c r="S42" i="7"/>
  <c r="T42" i="7"/>
  <c r="U42" i="7"/>
  <c r="V42" i="7"/>
  <c r="W42" i="7"/>
  <c r="X42" i="7"/>
  <c r="Y42" i="7"/>
  <c r="Z42" i="7"/>
  <c r="AB42" i="7"/>
  <c r="AC42" i="7"/>
  <c r="AD42" i="7"/>
  <c r="AE42" i="7"/>
  <c r="AF42" i="7"/>
  <c r="AG42" i="7"/>
  <c r="AH42" i="7"/>
  <c r="AI42" i="7"/>
  <c r="AJ42" i="7"/>
  <c r="AK42" i="7"/>
  <c r="AL42" i="7"/>
  <c r="D43" i="7"/>
  <c r="E43" i="7"/>
  <c r="F43" i="7"/>
  <c r="G43" i="7"/>
  <c r="H43" i="7"/>
  <c r="I43" i="7"/>
  <c r="J43" i="7"/>
  <c r="K43" i="7"/>
  <c r="L43" i="7"/>
  <c r="M43" i="7"/>
  <c r="N43" i="7"/>
  <c r="P43" i="7"/>
  <c r="Q43" i="7"/>
  <c r="R43" i="7"/>
  <c r="S43" i="7"/>
  <c r="T43" i="7"/>
  <c r="U43" i="7"/>
  <c r="V43" i="7"/>
  <c r="W43" i="7"/>
  <c r="X43" i="7"/>
  <c r="Y43" i="7"/>
  <c r="Z43" i="7"/>
  <c r="AB43" i="7"/>
  <c r="AC43" i="7"/>
  <c r="AD43" i="7"/>
  <c r="AE43" i="7"/>
  <c r="AF43" i="7"/>
  <c r="AG43" i="7"/>
  <c r="AH43" i="7"/>
  <c r="AI43" i="7"/>
  <c r="AJ43" i="7"/>
  <c r="AK43" i="7"/>
  <c r="AL43" i="7"/>
  <c r="D44" i="7"/>
  <c r="E44" i="7"/>
  <c r="F44" i="7"/>
  <c r="G44" i="7"/>
  <c r="H44" i="7"/>
  <c r="I44" i="7"/>
  <c r="J44" i="7"/>
  <c r="K44" i="7"/>
  <c r="L44" i="7"/>
  <c r="M44" i="7"/>
  <c r="N44" i="7"/>
  <c r="P44" i="7"/>
  <c r="Q44" i="7"/>
  <c r="R44" i="7"/>
  <c r="S44" i="7"/>
  <c r="T44" i="7"/>
  <c r="U44" i="7"/>
  <c r="V44" i="7"/>
  <c r="W44" i="7"/>
  <c r="X44" i="7"/>
  <c r="Y44" i="7"/>
  <c r="Z44" i="7"/>
  <c r="AB44" i="7"/>
  <c r="AC44" i="7"/>
  <c r="AD44" i="7"/>
  <c r="AE44" i="7"/>
  <c r="AF44" i="7"/>
  <c r="AG44" i="7"/>
  <c r="AH44" i="7"/>
  <c r="AI44" i="7"/>
  <c r="AJ44" i="7"/>
  <c r="AK44" i="7"/>
  <c r="AL44" i="7"/>
  <c r="D45" i="7"/>
  <c r="E45" i="7"/>
  <c r="F45" i="7"/>
  <c r="G45" i="7"/>
  <c r="H45" i="7"/>
  <c r="I45" i="7"/>
  <c r="J45" i="7"/>
  <c r="K45" i="7"/>
  <c r="L45" i="7"/>
  <c r="M45" i="7"/>
  <c r="N45" i="7"/>
  <c r="P45" i="7"/>
  <c r="Q45" i="7"/>
  <c r="R45" i="7"/>
  <c r="S45" i="7"/>
  <c r="T45" i="7"/>
  <c r="U45" i="7"/>
  <c r="V45" i="7"/>
  <c r="W45" i="7"/>
  <c r="X45" i="7"/>
  <c r="Y45" i="7"/>
  <c r="Z45" i="7"/>
  <c r="AB45" i="7"/>
  <c r="AC45" i="7"/>
  <c r="AD45" i="7"/>
  <c r="AE45" i="7"/>
  <c r="AF45" i="7"/>
  <c r="AG45" i="7"/>
  <c r="AH45" i="7"/>
  <c r="AI45" i="7"/>
  <c r="AJ45" i="7"/>
  <c r="AK45" i="7"/>
  <c r="AL45" i="7"/>
  <c r="D46" i="7"/>
  <c r="E46" i="7"/>
  <c r="F46" i="7"/>
  <c r="G46" i="7"/>
  <c r="H46" i="7"/>
  <c r="I46" i="7"/>
  <c r="J46" i="7"/>
  <c r="K46" i="7"/>
  <c r="L46" i="7"/>
  <c r="M46" i="7"/>
  <c r="N46" i="7"/>
  <c r="P46" i="7"/>
  <c r="Q46" i="7"/>
  <c r="R46" i="7"/>
  <c r="S46" i="7"/>
  <c r="T46" i="7"/>
  <c r="U46" i="7"/>
  <c r="V46" i="7"/>
  <c r="W46" i="7"/>
  <c r="X46" i="7"/>
  <c r="Y46" i="7"/>
  <c r="Z46" i="7"/>
  <c r="AB46" i="7"/>
  <c r="AC46" i="7"/>
  <c r="AD46" i="7"/>
  <c r="AE46" i="7"/>
  <c r="AF46" i="7"/>
  <c r="AG46" i="7"/>
  <c r="AH46" i="7"/>
  <c r="AI46" i="7"/>
  <c r="AJ46" i="7"/>
  <c r="AK46" i="7"/>
  <c r="AL46" i="7"/>
  <c r="D47" i="7"/>
  <c r="E47" i="7"/>
  <c r="F47" i="7"/>
  <c r="G47" i="7"/>
  <c r="H47" i="7"/>
  <c r="I47" i="7"/>
  <c r="J47" i="7"/>
  <c r="K47" i="7"/>
  <c r="L47" i="7"/>
  <c r="M47" i="7"/>
  <c r="N47" i="7"/>
  <c r="P47" i="7"/>
  <c r="Q47" i="7"/>
  <c r="R47" i="7"/>
  <c r="S47" i="7"/>
  <c r="T47" i="7"/>
  <c r="U47" i="7"/>
  <c r="V47" i="7"/>
  <c r="W47" i="7"/>
  <c r="X47" i="7"/>
  <c r="Y47" i="7"/>
  <c r="Z47" i="7"/>
  <c r="AB47" i="7"/>
  <c r="AC47" i="7"/>
  <c r="AD47" i="7"/>
  <c r="AE47" i="7"/>
  <c r="AF47" i="7"/>
  <c r="AG47" i="7"/>
  <c r="AH47" i="7"/>
  <c r="AI47" i="7"/>
  <c r="AJ47" i="7"/>
  <c r="AK47" i="7"/>
  <c r="AL47" i="7"/>
  <c r="D48" i="7"/>
  <c r="E48" i="7"/>
  <c r="F48" i="7"/>
  <c r="G48" i="7"/>
  <c r="H48" i="7"/>
  <c r="I48" i="7"/>
  <c r="J48" i="7"/>
  <c r="K48" i="7"/>
  <c r="L48" i="7"/>
  <c r="M48" i="7"/>
  <c r="N48" i="7"/>
  <c r="P48" i="7"/>
  <c r="Q48" i="7"/>
  <c r="R48" i="7"/>
  <c r="S48" i="7"/>
  <c r="T48" i="7"/>
  <c r="U48" i="7"/>
  <c r="V48" i="7"/>
  <c r="W48" i="7"/>
  <c r="X48" i="7"/>
  <c r="Y48" i="7"/>
  <c r="Z48" i="7"/>
  <c r="AB48" i="7"/>
  <c r="AC48" i="7"/>
  <c r="AD48" i="7"/>
  <c r="AE48" i="7"/>
  <c r="AF48" i="7"/>
  <c r="AG48" i="7"/>
  <c r="AH48" i="7"/>
  <c r="AI48" i="7"/>
  <c r="AJ48" i="7"/>
  <c r="AK48" i="7"/>
  <c r="AL48" i="7"/>
  <c r="D49" i="7"/>
  <c r="E49" i="7"/>
  <c r="F49" i="7"/>
  <c r="G49" i="7"/>
  <c r="H49" i="7"/>
  <c r="I49" i="7"/>
  <c r="J49" i="7"/>
  <c r="K49" i="7"/>
  <c r="L49" i="7"/>
  <c r="M49" i="7"/>
  <c r="N49" i="7"/>
  <c r="P49" i="7"/>
  <c r="Q49" i="7"/>
  <c r="R49" i="7"/>
  <c r="S49" i="7"/>
  <c r="T49" i="7"/>
  <c r="U49" i="7"/>
  <c r="V49" i="7"/>
  <c r="W49" i="7"/>
  <c r="X49" i="7"/>
  <c r="Y49" i="7"/>
  <c r="Z49" i="7"/>
  <c r="AB49" i="7"/>
  <c r="AC49" i="7"/>
  <c r="AD49" i="7"/>
  <c r="AE49" i="7"/>
  <c r="AF49" i="7"/>
  <c r="AG49" i="7"/>
  <c r="AH49" i="7"/>
  <c r="AI49" i="7"/>
  <c r="AJ49" i="7"/>
  <c r="AK49" i="7"/>
  <c r="AL49" i="7"/>
  <c r="D50" i="7"/>
  <c r="E50" i="7"/>
  <c r="F50" i="7"/>
  <c r="G50" i="7"/>
  <c r="H50" i="7"/>
  <c r="I50" i="7"/>
  <c r="J50" i="7"/>
  <c r="K50" i="7"/>
  <c r="L50" i="7"/>
  <c r="M50" i="7"/>
  <c r="N50" i="7"/>
  <c r="P50" i="7"/>
  <c r="Q50" i="7"/>
  <c r="R50" i="7"/>
  <c r="S50" i="7"/>
  <c r="T50" i="7"/>
  <c r="U50" i="7"/>
  <c r="V50" i="7"/>
  <c r="W50" i="7"/>
  <c r="X50" i="7"/>
  <c r="Y50" i="7"/>
  <c r="Z50" i="7"/>
  <c r="AB50" i="7"/>
  <c r="AC50" i="7"/>
  <c r="AD50" i="7"/>
  <c r="AE50" i="7"/>
  <c r="AF50" i="7"/>
  <c r="AG50" i="7"/>
  <c r="AH50" i="7"/>
  <c r="AI50" i="7"/>
  <c r="AJ50" i="7"/>
  <c r="AK50" i="7"/>
  <c r="AL50" i="7"/>
  <c r="D51" i="7"/>
  <c r="E51" i="7"/>
  <c r="F51" i="7"/>
  <c r="G51" i="7"/>
  <c r="H51" i="7"/>
  <c r="I51" i="7"/>
  <c r="J51" i="7"/>
  <c r="K51" i="7"/>
  <c r="L51" i="7"/>
  <c r="M51" i="7"/>
  <c r="N51" i="7"/>
  <c r="P51" i="7"/>
  <c r="Q51" i="7"/>
  <c r="R51" i="7"/>
  <c r="S51" i="7"/>
  <c r="T51" i="7"/>
  <c r="U51" i="7"/>
  <c r="V51" i="7"/>
  <c r="W51" i="7"/>
  <c r="X51" i="7"/>
  <c r="Y51" i="7"/>
  <c r="Z51" i="7"/>
  <c r="AB51" i="7"/>
  <c r="AC51" i="7"/>
  <c r="AD51" i="7"/>
  <c r="AE51" i="7"/>
  <c r="AF51" i="7"/>
  <c r="AG51" i="7"/>
  <c r="AH51" i="7"/>
  <c r="AI51" i="7"/>
  <c r="AJ51" i="7"/>
  <c r="AK51" i="7"/>
  <c r="AL51" i="7"/>
  <c r="D52" i="7"/>
  <c r="E52" i="7"/>
  <c r="F52" i="7"/>
  <c r="G52" i="7"/>
  <c r="H52" i="7"/>
  <c r="I52" i="7"/>
  <c r="J52" i="7"/>
  <c r="K52" i="7"/>
  <c r="L52" i="7"/>
  <c r="M52" i="7"/>
  <c r="N52" i="7"/>
  <c r="P52" i="7"/>
  <c r="Q52" i="7"/>
  <c r="R52" i="7"/>
  <c r="S52" i="7"/>
  <c r="T52" i="7"/>
  <c r="U52" i="7"/>
  <c r="V52" i="7"/>
  <c r="W52" i="7"/>
  <c r="X52" i="7"/>
  <c r="Y52" i="7"/>
  <c r="Z52" i="7"/>
  <c r="AB52" i="7"/>
  <c r="AC52" i="7"/>
  <c r="AD52" i="7"/>
  <c r="AE52" i="7"/>
  <c r="AF52" i="7"/>
  <c r="AG52" i="7"/>
  <c r="AH52" i="7"/>
  <c r="AI52" i="7"/>
  <c r="AJ52" i="7"/>
  <c r="AK52" i="7"/>
  <c r="AL52" i="7"/>
  <c r="D53" i="7"/>
  <c r="E53" i="7"/>
  <c r="F53" i="7"/>
  <c r="G53" i="7"/>
  <c r="H53" i="7"/>
  <c r="I53" i="7"/>
  <c r="J53" i="7"/>
  <c r="K53" i="7"/>
  <c r="L53" i="7"/>
  <c r="M53" i="7"/>
  <c r="N53" i="7"/>
  <c r="P53" i="7"/>
  <c r="Q53" i="7"/>
  <c r="R53" i="7"/>
  <c r="S53" i="7"/>
  <c r="T53" i="7"/>
  <c r="U53" i="7"/>
  <c r="V53" i="7"/>
  <c r="W53" i="7"/>
  <c r="X53" i="7"/>
  <c r="Y53" i="7"/>
  <c r="Z53" i="7"/>
  <c r="AB53" i="7"/>
  <c r="AC53" i="7"/>
  <c r="AD53" i="7"/>
  <c r="AE53" i="7"/>
  <c r="AF53" i="7"/>
  <c r="AG53" i="7"/>
  <c r="AH53" i="7"/>
  <c r="AI53" i="7"/>
  <c r="AJ53" i="7"/>
  <c r="AK53" i="7"/>
  <c r="AL53" i="7"/>
  <c r="D54" i="7"/>
  <c r="E54" i="7"/>
  <c r="F54" i="7"/>
  <c r="G54" i="7"/>
  <c r="H54" i="7"/>
  <c r="I54" i="7"/>
  <c r="J54" i="7"/>
  <c r="K54" i="7"/>
  <c r="L54" i="7"/>
  <c r="M54" i="7"/>
  <c r="N54" i="7"/>
  <c r="P54" i="7"/>
  <c r="Q54" i="7"/>
  <c r="R54" i="7"/>
  <c r="S54" i="7"/>
  <c r="T54" i="7"/>
  <c r="U54" i="7"/>
  <c r="V54" i="7"/>
  <c r="W54" i="7"/>
  <c r="X54" i="7"/>
  <c r="Y54" i="7"/>
  <c r="Z54" i="7"/>
  <c r="AB54" i="7"/>
  <c r="AC54" i="7"/>
  <c r="AD54" i="7"/>
  <c r="AE54" i="7"/>
  <c r="AF54" i="7"/>
  <c r="AG54" i="7"/>
  <c r="AH54" i="7"/>
  <c r="AI54" i="7"/>
  <c r="AJ54" i="7"/>
  <c r="AK54" i="7"/>
  <c r="AL54" i="7"/>
  <c r="D55" i="7"/>
  <c r="E55" i="7"/>
  <c r="F55" i="7"/>
  <c r="G55" i="7"/>
  <c r="H55" i="7"/>
  <c r="I55" i="7"/>
  <c r="J55" i="7"/>
  <c r="K55" i="7"/>
  <c r="L55" i="7"/>
  <c r="M55" i="7"/>
  <c r="N55" i="7"/>
  <c r="P55" i="7"/>
  <c r="Q55" i="7"/>
  <c r="R55" i="7"/>
  <c r="S55" i="7"/>
  <c r="T55" i="7"/>
  <c r="U55" i="7"/>
  <c r="V55" i="7"/>
  <c r="W55" i="7"/>
  <c r="X55" i="7"/>
  <c r="Y55" i="7"/>
  <c r="Z55" i="7"/>
  <c r="AB55" i="7"/>
  <c r="AC55" i="7"/>
  <c r="AD55" i="7"/>
  <c r="AE55" i="7"/>
  <c r="AF55" i="7"/>
  <c r="AG55" i="7"/>
  <c r="AH55" i="7"/>
  <c r="AI55" i="7"/>
  <c r="AJ55" i="7"/>
  <c r="AK55" i="7"/>
  <c r="AL55" i="7"/>
  <c r="D56" i="7"/>
  <c r="E56" i="7"/>
  <c r="F56" i="7"/>
  <c r="G56" i="7"/>
  <c r="H56" i="7"/>
  <c r="I56" i="7"/>
  <c r="J56" i="7"/>
  <c r="K56" i="7"/>
  <c r="L56" i="7"/>
  <c r="M56" i="7"/>
  <c r="N56" i="7"/>
  <c r="P56" i="7"/>
  <c r="Q56" i="7"/>
  <c r="R56" i="7"/>
  <c r="S56" i="7"/>
  <c r="T56" i="7"/>
  <c r="U56" i="7"/>
  <c r="V56" i="7"/>
  <c r="W56" i="7"/>
  <c r="X56" i="7"/>
  <c r="Y56" i="7"/>
  <c r="Z56" i="7"/>
  <c r="AB56" i="7"/>
  <c r="AC56" i="7"/>
  <c r="AD56" i="7"/>
  <c r="AE56" i="7"/>
  <c r="AF56" i="7"/>
  <c r="AG56" i="7"/>
  <c r="AH56" i="7"/>
  <c r="AI56" i="7"/>
  <c r="AJ56" i="7"/>
  <c r="AK56" i="7"/>
  <c r="AL56" i="7"/>
  <c r="D57" i="7"/>
  <c r="E57" i="7"/>
  <c r="F57" i="7"/>
  <c r="G57" i="7"/>
  <c r="H57" i="7"/>
  <c r="I57" i="7"/>
  <c r="J57" i="7"/>
  <c r="K57" i="7"/>
  <c r="L57" i="7"/>
  <c r="M57" i="7"/>
  <c r="N57" i="7"/>
  <c r="P57" i="7"/>
  <c r="Q57" i="7"/>
  <c r="R57" i="7"/>
  <c r="S57" i="7"/>
  <c r="T57" i="7"/>
  <c r="U57" i="7"/>
  <c r="V57" i="7"/>
  <c r="W57" i="7"/>
  <c r="X57" i="7"/>
  <c r="Y57" i="7"/>
  <c r="Z57" i="7"/>
  <c r="AB57" i="7"/>
  <c r="AC57" i="7"/>
  <c r="AD57" i="7"/>
  <c r="AE57" i="7"/>
  <c r="AF57" i="7"/>
  <c r="AG57" i="7"/>
  <c r="AH57" i="7"/>
  <c r="AI57" i="7"/>
  <c r="AJ57" i="7"/>
  <c r="AK57" i="7"/>
  <c r="AL57" i="7"/>
  <c r="D58" i="7"/>
  <c r="E58" i="7"/>
  <c r="F58" i="7"/>
  <c r="G58" i="7"/>
  <c r="H58" i="7"/>
  <c r="I58" i="7"/>
  <c r="J58" i="7"/>
  <c r="K58" i="7"/>
  <c r="L58" i="7"/>
  <c r="M58" i="7"/>
  <c r="N58" i="7"/>
  <c r="P58" i="7"/>
  <c r="Q58" i="7"/>
  <c r="R58" i="7"/>
  <c r="S58" i="7"/>
  <c r="T58" i="7"/>
  <c r="U58" i="7"/>
  <c r="V58" i="7"/>
  <c r="W58" i="7"/>
  <c r="X58" i="7"/>
  <c r="Y58" i="7"/>
  <c r="Z58" i="7"/>
  <c r="AB58" i="7"/>
  <c r="AC58" i="7"/>
  <c r="AD58" i="7"/>
  <c r="AE58" i="7"/>
  <c r="AF58" i="7"/>
  <c r="AG58" i="7"/>
  <c r="AH58" i="7"/>
  <c r="AI58" i="7"/>
  <c r="AJ58" i="7"/>
  <c r="AK58" i="7"/>
  <c r="AL58" i="7"/>
  <c r="D59" i="7"/>
  <c r="E59" i="7"/>
  <c r="F59" i="7"/>
  <c r="G59" i="7"/>
  <c r="H59" i="7"/>
  <c r="I59" i="7"/>
  <c r="J59" i="7"/>
  <c r="K59" i="7"/>
  <c r="L59" i="7"/>
  <c r="M59" i="7"/>
  <c r="N59" i="7"/>
  <c r="P59" i="7"/>
  <c r="Q59" i="7"/>
  <c r="R59" i="7"/>
  <c r="S59" i="7"/>
  <c r="T59" i="7"/>
  <c r="U59" i="7"/>
  <c r="V59" i="7"/>
  <c r="W59" i="7"/>
  <c r="X59" i="7"/>
  <c r="Y59" i="7"/>
  <c r="Z59" i="7"/>
  <c r="AB59" i="7"/>
  <c r="AC59" i="7"/>
  <c r="AD59" i="7"/>
  <c r="AE59" i="7"/>
  <c r="AF59" i="7"/>
  <c r="AG59" i="7"/>
  <c r="AH59" i="7"/>
  <c r="AI59" i="7"/>
  <c r="AJ59" i="7"/>
  <c r="AK59" i="7"/>
  <c r="AL59" i="7"/>
  <c r="D60" i="7"/>
  <c r="E60" i="7"/>
  <c r="F60" i="7"/>
  <c r="G60" i="7"/>
  <c r="H60" i="7"/>
  <c r="I60" i="7"/>
  <c r="J60" i="7"/>
  <c r="K60" i="7"/>
  <c r="L60" i="7"/>
  <c r="M60" i="7"/>
  <c r="N60" i="7"/>
  <c r="P60" i="7"/>
  <c r="Q60" i="7"/>
  <c r="R60" i="7"/>
  <c r="S60" i="7"/>
  <c r="T60" i="7"/>
  <c r="U60" i="7"/>
  <c r="V60" i="7"/>
  <c r="W60" i="7"/>
  <c r="X60" i="7"/>
  <c r="Y60" i="7"/>
  <c r="Z60" i="7"/>
  <c r="AB60" i="7"/>
  <c r="AC60" i="7"/>
  <c r="AD60" i="7"/>
  <c r="AE60" i="7"/>
  <c r="AF60" i="7"/>
  <c r="AG60" i="7"/>
  <c r="AH60" i="7"/>
  <c r="AI60" i="7"/>
  <c r="AJ60" i="7"/>
  <c r="AK60" i="7"/>
  <c r="AL60" i="7"/>
  <c r="D61" i="7"/>
  <c r="E61" i="7"/>
  <c r="F61" i="7"/>
  <c r="G61" i="7"/>
  <c r="H61" i="7"/>
  <c r="I61" i="7"/>
  <c r="J61" i="7"/>
  <c r="K61" i="7"/>
  <c r="L61" i="7"/>
  <c r="M61" i="7"/>
  <c r="N61" i="7"/>
  <c r="P61" i="7"/>
  <c r="Q61" i="7"/>
  <c r="R61" i="7"/>
  <c r="S61" i="7"/>
  <c r="T61" i="7"/>
  <c r="U61" i="7"/>
  <c r="V61" i="7"/>
  <c r="W61" i="7"/>
  <c r="X61" i="7"/>
  <c r="Y61" i="7"/>
  <c r="Z61" i="7"/>
  <c r="AB61" i="7"/>
  <c r="AC61" i="7"/>
  <c r="AD61" i="7"/>
  <c r="AE61" i="7"/>
  <c r="AF61" i="7"/>
  <c r="AG61" i="7"/>
  <c r="AH61" i="7"/>
  <c r="AI61" i="7"/>
  <c r="AJ61" i="7"/>
  <c r="AK61" i="7"/>
  <c r="AL61" i="7"/>
  <c r="D62" i="7"/>
  <c r="E62" i="7"/>
  <c r="F62" i="7"/>
  <c r="G62" i="7"/>
  <c r="H62" i="7"/>
  <c r="I62" i="7"/>
  <c r="J62" i="7"/>
  <c r="K62" i="7"/>
  <c r="L62" i="7"/>
  <c r="M62" i="7"/>
  <c r="N62" i="7"/>
  <c r="P62" i="7"/>
  <c r="Q62" i="7"/>
  <c r="R62" i="7"/>
  <c r="S62" i="7"/>
  <c r="T62" i="7"/>
  <c r="U62" i="7"/>
  <c r="V62" i="7"/>
  <c r="W62" i="7"/>
  <c r="X62" i="7"/>
  <c r="Y62" i="7"/>
  <c r="Z62" i="7"/>
  <c r="AB62" i="7"/>
  <c r="AC62" i="7"/>
  <c r="AD62" i="7"/>
  <c r="AE62" i="7"/>
  <c r="AF62" i="7"/>
  <c r="AG62" i="7"/>
  <c r="AH62" i="7"/>
  <c r="AI62" i="7"/>
  <c r="AJ62" i="7"/>
  <c r="AK62" i="7"/>
  <c r="AL62" i="7"/>
  <c r="D63" i="7"/>
  <c r="E63" i="7"/>
  <c r="F63" i="7"/>
  <c r="G63" i="7"/>
  <c r="H63" i="7"/>
  <c r="I63" i="7"/>
  <c r="J63" i="7"/>
  <c r="K63" i="7"/>
  <c r="L63" i="7"/>
  <c r="M63" i="7"/>
  <c r="N63" i="7"/>
  <c r="P63" i="7"/>
  <c r="Q63" i="7"/>
  <c r="R63" i="7"/>
  <c r="S63" i="7"/>
  <c r="T63" i="7"/>
  <c r="U63" i="7"/>
  <c r="V63" i="7"/>
  <c r="W63" i="7"/>
  <c r="X63" i="7"/>
  <c r="Y63" i="7"/>
  <c r="Z63" i="7"/>
  <c r="AB63" i="7"/>
  <c r="AC63" i="7"/>
  <c r="AD63" i="7"/>
  <c r="AE63" i="7"/>
  <c r="AF63" i="7"/>
  <c r="AG63" i="7"/>
  <c r="AH63" i="7"/>
  <c r="AI63" i="7"/>
  <c r="AJ63" i="7"/>
  <c r="AK63" i="7"/>
  <c r="AL63" i="7"/>
  <c r="D64" i="7"/>
  <c r="E64" i="7"/>
  <c r="F64" i="7"/>
  <c r="G64" i="7"/>
  <c r="H64" i="7"/>
  <c r="I64" i="7"/>
  <c r="J64" i="7"/>
  <c r="K64" i="7"/>
  <c r="L64" i="7"/>
  <c r="M64" i="7"/>
  <c r="N64" i="7"/>
  <c r="P64" i="7"/>
  <c r="Q64" i="7"/>
  <c r="R64" i="7"/>
  <c r="S64" i="7"/>
  <c r="T64" i="7"/>
  <c r="U64" i="7"/>
  <c r="V64" i="7"/>
  <c r="W64" i="7"/>
  <c r="X64" i="7"/>
  <c r="Y64" i="7"/>
  <c r="Z64" i="7"/>
  <c r="AB64" i="7"/>
  <c r="AC64" i="7"/>
  <c r="AD64" i="7"/>
  <c r="AE64" i="7"/>
  <c r="AF64" i="7"/>
  <c r="AG64" i="7"/>
  <c r="AH64" i="7"/>
  <c r="AI64" i="7"/>
  <c r="AJ64" i="7"/>
  <c r="AK64" i="7"/>
  <c r="AL64" i="7"/>
  <c r="D65" i="7"/>
  <c r="E65" i="7"/>
  <c r="F65" i="7"/>
  <c r="G65" i="7"/>
  <c r="H65" i="7"/>
  <c r="I65" i="7"/>
  <c r="J65" i="7"/>
  <c r="K65" i="7"/>
  <c r="L65" i="7"/>
  <c r="M65" i="7"/>
  <c r="N65" i="7"/>
  <c r="P65" i="7"/>
  <c r="Q65" i="7"/>
  <c r="R65" i="7"/>
  <c r="S65" i="7"/>
  <c r="T65" i="7"/>
  <c r="U65" i="7"/>
  <c r="V65" i="7"/>
  <c r="W65" i="7"/>
  <c r="X65" i="7"/>
  <c r="Y65" i="7"/>
  <c r="Z65" i="7"/>
  <c r="AB65" i="7"/>
  <c r="AC65" i="7"/>
  <c r="AD65" i="7"/>
  <c r="AE65" i="7"/>
  <c r="AF65" i="7"/>
  <c r="AG65" i="7"/>
  <c r="AH65" i="7"/>
  <c r="AI65" i="7"/>
  <c r="AJ65" i="7"/>
  <c r="AK65" i="7"/>
  <c r="AL65" i="7"/>
  <c r="D66" i="7"/>
  <c r="E66" i="7"/>
  <c r="F66" i="7"/>
  <c r="G66" i="7"/>
  <c r="H66" i="7"/>
  <c r="I66" i="7"/>
  <c r="J66" i="7"/>
  <c r="K66" i="7"/>
  <c r="L66" i="7"/>
  <c r="M66" i="7"/>
  <c r="N66" i="7"/>
  <c r="P66" i="7"/>
  <c r="Q66" i="7"/>
  <c r="R66" i="7"/>
  <c r="S66" i="7"/>
  <c r="T66" i="7"/>
  <c r="U66" i="7"/>
  <c r="V66" i="7"/>
  <c r="W66" i="7"/>
  <c r="X66" i="7"/>
  <c r="Y66" i="7"/>
  <c r="Z66" i="7"/>
  <c r="AB66" i="7"/>
  <c r="AC66" i="7"/>
  <c r="AD66" i="7"/>
  <c r="AE66" i="7"/>
  <c r="AF66" i="7"/>
  <c r="AG66" i="7"/>
  <c r="AH66" i="7"/>
  <c r="AI66" i="7"/>
  <c r="AJ66" i="7"/>
  <c r="AK66" i="7"/>
  <c r="AL66" i="7"/>
  <c r="D67" i="7"/>
  <c r="E67" i="7"/>
  <c r="F67" i="7"/>
  <c r="G67" i="7"/>
  <c r="H67" i="7"/>
  <c r="I67" i="7"/>
  <c r="J67" i="7"/>
  <c r="K67" i="7"/>
  <c r="L67" i="7"/>
  <c r="M67" i="7"/>
  <c r="N67" i="7"/>
  <c r="P67" i="7"/>
  <c r="Q67" i="7"/>
  <c r="R67" i="7"/>
  <c r="S67" i="7"/>
  <c r="T67" i="7"/>
  <c r="U67" i="7"/>
  <c r="V67" i="7"/>
  <c r="W67" i="7"/>
  <c r="X67" i="7"/>
  <c r="Y67" i="7"/>
  <c r="Z67" i="7"/>
  <c r="AB67" i="7"/>
  <c r="AC67" i="7"/>
  <c r="AD67" i="7"/>
  <c r="AE67" i="7"/>
  <c r="AF67" i="7"/>
  <c r="AG67" i="7"/>
  <c r="AH67" i="7"/>
  <c r="AI67" i="7"/>
  <c r="AJ67" i="7"/>
  <c r="AK67" i="7"/>
  <c r="AL67" i="7"/>
  <c r="D68" i="7"/>
  <c r="E68" i="7"/>
  <c r="F68" i="7"/>
  <c r="G68" i="7"/>
  <c r="H68" i="7"/>
  <c r="I68" i="7"/>
  <c r="J68" i="7"/>
  <c r="K68" i="7"/>
  <c r="L68" i="7"/>
  <c r="M68" i="7"/>
  <c r="N68" i="7"/>
  <c r="P68" i="7"/>
  <c r="Q68" i="7"/>
  <c r="R68" i="7"/>
  <c r="S68" i="7"/>
  <c r="T68" i="7"/>
  <c r="U68" i="7"/>
  <c r="V68" i="7"/>
  <c r="W68" i="7"/>
  <c r="X68" i="7"/>
  <c r="Y68" i="7"/>
  <c r="Z68" i="7"/>
  <c r="AB68" i="7"/>
  <c r="AC68" i="7"/>
  <c r="AD68" i="7"/>
  <c r="AE68" i="7"/>
  <c r="AF68" i="7"/>
  <c r="AG68" i="7"/>
  <c r="AH68" i="7"/>
  <c r="AI68" i="7"/>
  <c r="AJ68" i="7"/>
  <c r="AK68" i="7"/>
  <c r="AL68" i="7"/>
  <c r="D69" i="7"/>
  <c r="E69" i="7"/>
  <c r="F69" i="7"/>
  <c r="G69" i="7"/>
  <c r="H69" i="7"/>
  <c r="I69" i="7"/>
  <c r="J69" i="7"/>
  <c r="K69" i="7"/>
  <c r="L69" i="7"/>
  <c r="M69" i="7"/>
  <c r="N69" i="7"/>
  <c r="P69" i="7"/>
  <c r="Q69" i="7"/>
  <c r="R69" i="7"/>
  <c r="S69" i="7"/>
  <c r="T69" i="7"/>
  <c r="U69" i="7"/>
  <c r="V69" i="7"/>
  <c r="W69" i="7"/>
  <c r="X69" i="7"/>
  <c r="Y69" i="7"/>
  <c r="Z69" i="7"/>
  <c r="AB69" i="7"/>
  <c r="AC69" i="7"/>
  <c r="AD69" i="7"/>
  <c r="AE69" i="7"/>
  <c r="AF69" i="7"/>
  <c r="AG69" i="7"/>
  <c r="AH69" i="7"/>
  <c r="AI69" i="7"/>
  <c r="AJ69" i="7"/>
  <c r="AK69" i="7"/>
  <c r="AL69" i="7"/>
  <c r="D70" i="7"/>
  <c r="E70" i="7"/>
  <c r="F70" i="7"/>
  <c r="G70" i="7"/>
  <c r="H70" i="7"/>
  <c r="I70" i="7"/>
  <c r="J70" i="7"/>
  <c r="K70" i="7"/>
  <c r="L70" i="7"/>
  <c r="M70" i="7"/>
  <c r="N70" i="7"/>
  <c r="P70" i="7"/>
  <c r="Q70" i="7"/>
  <c r="R70" i="7"/>
  <c r="S70" i="7"/>
  <c r="T70" i="7"/>
  <c r="U70" i="7"/>
  <c r="V70" i="7"/>
  <c r="W70" i="7"/>
  <c r="X70" i="7"/>
  <c r="Y70" i="7"/>
  <c r="Z70" i="7"/>
  <c r="AB70" i="7"/>
  <c r="AC70" i="7"/>
  <c r="AD70" i="7"/>
  <c r="AE70" i="7"/>
  <c r="AF70" i="7"/>
  <c r="AG70" i="7"/>
  <c r="AH70" i="7"/>
  <c r="AI70" i="7"/>
  <c r="AJ70" i="7"/>
  <c r="AK70" i="7"/>
  <c r="AL70" i="7"/>
  <c r="D71" i="7"/>
  <c r="E71" i="7"/>
  <c r="F71" i="7"/>
  <c r="G71" i="7"/>
  <c r="H71" i="7"/>
  <c r="I71" i="7"/>
  <c r="J71" i="7"/>
  <c r="K71" i="7"/>
  <c r="L71" i="7"/>
  <c r="M71" i="7"/>
  <c r="N71" i="7"/>
  <c r="P71" i="7"/>
  <c r="Q71" i="7"/>
  <c r="R71" i="7"/>
  <c r="S71" i="7"/>
  <c r="T71" i="7"/>
  <c r="U71" i="7"/>
  <c r="V71" i="7"/>
  <c r="W71" i="7"/>
  <c r="X71" i="7"/>
  <c r="Y71" i="7"/>
  <c r="Z71" i="7"/>
  <c r="AB71" i="7"/>
  <c r="AC71" i="7"/>
  <c r="AD71" i="7"/>
  <c r="AE71" i="7"/>
  <c r="AF71" i="7"/>
  <c r="AG71" i="7"/>
  <c r="AH71" i="7"/>
  <c r="AI71" i="7"/>
  <c r="AJ71" i="7"/>
  <c r="AK71" i="7"/>
  <c r="AL71" i="7"/>
  <c r="D72" i="7"/>
  <c r="E72" i="7"/>
  <c r="F72" i="7"/>
  <c r="G72" i="7"/>
  <c r="H72" i="7"/>
  <c r="I72" i="7"/>
  <c r="J72" i="7"/>
  <c r="K72" i="7"/>
  <c r="L72" i="7"/>
  <c r="M72" i="7"/>
  <c r="N72" i="7"/>
  <c r="P72" i="7"/>
  <c r="Q72" i="7"/>
  <c r="R72" i="7"/>
  <c r="S72" i="7"/>
  <c r="T72" i="7"/>
  <c r="U72" i="7"/>
  <c r="V72" i="7"/>
  <c r="W72" i="7"/>
  <c r="X72" i="7"/>
  <c r="Y72" i="7"/>
  <c r="Z72" i="7"/>
  <c r="AB72" i="7"/>
  <c r="AC72" i="7"/>
  <c r="AD72" i="7"/>
  <c r="AE72" i="7"/>
  <c r="AF72" i="7"/>
  <c r="AG72" i="7"/>
  <c r="AH72" i="7"/>
  <c r="AI72" i="7"/>
  <c r="AJ72" i="7"/>
  <c r="AK72" i="7"/>
  <c r="AL72" i="7"/>
  <c r="D73" i="7"/>
  <c r="E73" i="7"/>
  <c r="F73" i="7"/>
  <c r="G73" i="7"/>
  <c r="H73" i="7"/>
  <c r="I73" i="7"/>
  <c r="J73" i="7"/>
  <c r="K73" i="7"/>
  <c r="L73" i="7"/>
  <c r="M73" i="7"/>
  <c r="N73" i="7"/>
  <c r="P73" i="7"/>
  <c r="Q73" i="7"/>
  <c r="R73" i="7"/>
  <c r="S73" i="7"/>
  <c r="T73" i="7"/>
  <c r="U73" i="7"/>
  <c r="V73" i="7"/>
  <c r="W73" i="7"/>
  <c r="X73" i="7"/>
  <c r="Y73" i="7"/>
  <c r="Z73" i="7"/>
  <c r="AB73" i="7"/>
  <c r="AC73" i="7"/>
  <c r="AD73" i="7"/>
  <c r="AE73" i="7"/>
  <c r="AF73" i="7"/>
  <c r="AG73" i="7"/>
  <c r="AH73" i="7"/>
  <c r="AI73" i="7"/>
  <c r="AJ73" i="7"/>
  <c r="AK73" i="7"/>
  <c r="AL73" i="7"/>
  <c r="D74" i="7"/>
  <c r="E74" i="7"/>
  <c r="F74" i="7"/>
  <c r="G74" i="7"/>
  <c r="H74" i="7"/>
  <c r="I74" i="7"/>
  <c r="J74" i="7"/>
  <c r="K74" i="7"/>
  <c r="L74" i="7"/>
  <c r="M74" i="7"/>
  <c r="N74" i="7"/>
  <c r="P74" i="7"/>
  <c r="Q74" i="7"/>
  <c r="R74" i="7"/>
  <c r="S74" i="7"/>
  <c r="T74" i="7"/>
  <c r="U74" i="7"/>
  <c r="V74" i="7"/>
  <c r="W74" i="7"/>
  <c r="X74" i="7"/>
  <c r="Y74" i="7"/>
  <c r="Z74" i="7"/>
  <c r="AB74" i="7"/>
  <c r="AC74" i="7"/>
  <c r="AD74" i="7"/>
  <c r="AE74" i="7"/>
  <c r="AF74" i="7"/>
  <c r="AG74" i="7"/>
  <c r="AH74" i="7"/>
  <c r="AI74" i="7"/>
  <c r="AJ74" i="7"/>
  <c r="AK74" i="7"/>
  <c r="AL74" i="7"/>
  <c r="D75" i="7"/>
  <c r="E75" i="7"/>
  <c r="F75" i="7"/>
  <c r="G75" i="7"/>
  <c r="H75" i="7"/>
  <c r="I75" i="7"/>
  <c r="J75" i="7"/>
  <c r="K75" i="7"/>
  <c r="L75" i="7"/>
  <c r="M75" i="7"/>
  <c r="N75" i="7"/>
  <c r="P75" i="7"/>
  <c r="Q75" i="7"/>
  <c r="R75" i="7"/>
  <c r="S75" i="7"/>
  <c r="T75" i="7"/>
  <c r="U75" i="7"/>
  <c r="V75" i="7"/>
  <c r="W75" i="7"/>
  <c r="X75" i="7"/>
  <c r="Y75" i="7"/>
  <c r="Z75" i="7"/>
  <c r="AB75" i="7"/>
  <c r="AC75" i="7"/>
  <c r="AD75" i="7"/>
  <c r="AE75" i="7"/>
  <c r="AF75" i="7"/>
  <c r="AG75" i="7"/>
  <c r="AH75" i="7"/>
  <c r="AI75" i="7"/>
  <c r="AJ75" i="7"/>
  <c r="AK75" i="7"/>
  <c r="AL75" i="7"/>
  <c r="D76" i="7"/>
  <c r="E76" i="7"/>
  <c r="F76" i="7"/>
  <c r="G76" i="7"/>
  <c r="H76" i="7"/>
  <c r="I76" i="7"/>
  <c r="J76" i="7"/>
  <c r="K76" i="7"/>
  <c r="L76" i="7"/>
  <c r="M76" i="7"/>
  <c r="N76" i="7"/>
  <c r="P76" i="7"/>
  <c r="Q76" i="7"/>
  <c r="R76" i="7"/>
  <c r="S76" i="7"/>
  <c r="T76" i="7"/>
  <c r="U76" i="7"/>
  <c r="V76" i="7"/>
  <c r="W76" i="7"/>
  <c r="X76" i="7"/>
  <c r="Y76" i="7"/>
  <c r="Z76" i="7"/>
  <c r="AB76" i="7"/>
  <c r="AC76" i="7"/>
  <c r="AD76" i="7"/>
  <c r="AE76" i="7"/>
  <c r="AF76" i="7"/>
  <c r="AG76" i="7"/>
  <c r="AH76" i="7"/>
  <c r="AI76" i="7"/>
  <c r="AJ76" i="7"/>
  <c r="AK76" i="7"/>
  <c r="AL76" i="7"/>
  <c r="D77" i="7"/>
  <c r="E77" i="7"/>
  <c r="F77" i="7"/>
  <c r="G77" i="7"/>
  <c r="H77" i="7"/>
  <c r="I77" i="7"/>
  <c r="J77" i="7"/>
  <c r="K77" i="7"/>
  <c r="L77" i="7"/>
  <c r="M77" i="7"/>
  <c r="N77" i="7"/>
  <c r="P77" i="7"/>
  <c r="Q77" i="7"/>
  <c r="R77" i="7"/>
  <c r="S77" i="7"/>
  <c r="T77" i="7"/>
  <c r="U77" i="7"/>
  <c r="V77" i="7"/>
  <c r="W77" i="7"/>
  <c r="X77" i="7"/>
  <c r="Y77" i="7"/>
  <c r="Z77" i="7"/>
  <c r="AB77" i="7"/>
  <c r="AC77" i="7"/>
  <c r="AD77" i="7"/>
  <c r="AE77" i="7"/>
  <c r="AF77" i="7"/>
  <c r="AG77" i="7"/>
  <c r="AH77" i="7"/>
  <c r="AI77" i="7"/>
  <c r="AJ77" i="7"/>
  <c r="AK77" i="7"/>
  <c r="AL77" i="7"/>
  <c r="D78" i="7"/>
  <c r="E78" i="7"/>
  <c r="F78" i="7"/>
  <c r="G78" i="7"/>
  <c r="H78" i="7"/>
  <c r="I78" i="7"/>
  <c r="J78" i="7"/>
  <c r="K78" i="7"/>
  <c r="L78" i="7"/>
  <c r="M78" i="7"/>
  <c r="N78" i="7"/>
  <c r="P78" i="7"/>
  <c r="Q78" i="7"/>
  <c r="R78" i="7"/>
  <c r="S78" i="7"/>
  <c r="T78" i="7"/>
  <c r="U78" i="7"/>
  <c r="V78" i="7"/>
  <c r="W78" i="7"/>
  <c r="X78" i="7"/>
  <c r="Y78" i="7"/>
  <c r="Z78" i="7"/>
  <c r="AB78" i="7"/>
  <c r="AC78" i="7"/>
  <c r="AD78" i="7"/>
  <c r="AE78" i="7"/>
  <c r="AF78" i="7"/>
  <c r="AG78" i="7"/>
  <c r="AH78" i="7"/>
  <c r="AI78" i="7"/>
  <c r="AJ78" i="7"/>
  <c r="AK78" i="7"/>
  <c r="AL78" i="7"/>
  <c r="D79" i="7"/>
  <c r="E79" i="7"/>
  <c r="F79" i="7"/>
  <c r="G79" i="7"/>
  <c r="H79" i="7"/>
  <c r="I79" i="7"/>
  <c r="J79" i="7"/>
  <c r="K79" i="7"/>
  <c r="L79" i="7"/>
  <c r="M79" i="7"/>
  <c r="N79" i="7"/>
  <c r="P79" i="7"/>
  <c r="Q79" i="7"/>
  <c r="R79" i="7"/>
  <c r="S79" i="7"/>
  <c r="T79" i="7"/>
  <c r="U79" i="7"/>
  <c r="V79" i="7"/>
  <c r="W79" i="7"/>
  <c r="X79" i="7"/>
  <c r="Y79" i="7"/>
  <c r="Z79" i="7"/>
  <c r="AB79" i="7"/>
  <c r="AC79" i="7"/>
  <c r="AD79" i="7"/>
  <c r="AE79" i="7"/>
  <c r="AF79" i="7"/>
  <c r="AG79" i="7"/>
  <c r="AH79" i="7"/>
  <c r="AI79" i="7"/>
  <c r="AJ79" i="7"/>
  <c r="AK79" i="7"/>
  <c r="AL79" i="7"/>
  <c r="D80" i="7"/>
  <c r="E80" i="7"/>
  <c r="F80" i="7"/>
  <c r="G80" i="7"/>
  <c r="H80" i="7"/>
  <c r="I80" i="7"/>
  <c r="J80" i="7"/>
  <c r="K80" i="7"/>
  <c r="L80" i="7"/>
  <c r="M80" i="7"/>
  <c r="N80" i="7"/>
  <c r="P80" i="7"/>
  <c r="Q80" i="7"/>
  <c r="R80" i="7"/>
  <c r="S80" i="7"/>
  <c r="T80" i="7"/>
  <c r="U80" i="7"/>
  <c r="V80" i="7"/>
  <c r="W80" i="7"/>
  <c r="X80" i="7"/>
  <c r="Y80" i="7"/>
  <c r="Z80" i="7"/>
  <c r="AB80" i="7"/>
  <c r="AC80" i="7"/>
  <c r="AD80" i="7"/>
  <c r="AE80" i="7"/>
  <c r="AF80" i="7"/>
  <c r="AG80" i="7"/>
  <c r="AH80" i="7"/>
  <c r="AI80" i="7"/>
  <c r="AJ80" i="7"/>
  <c r="AK80" i="7"/>
  <c r="AL80" i="7"/>
  <c r="D81" i="7"/>
  <c r="E81" i="7"/>
  <c r="F81" i="7"/>
  <c r="G81" i="7"/>
  <c r="H81" i="7"/>
  <c r="I81" i="7"/>
  <c r="J81" i="7"/>
  <c r="K81" i="7"/>
  <c r="L81" i="7"/>
  <c r="M81" i="7"/>
  <c r="N81" i="7"/>
  <c r="P81" i="7"/>
  <c r="Q81" i="7"/>
  <c r="R81" i="7"/>
  <c r="S81" i="7"/>
  <c r="T81" i="7"/>
  <c r="U81" i="7"/>
  <c r="V81" i="7"/>
  <c r="W81" i="7"/>
  <c r="X81" i="7"/>
  <c r="Y81" i="7"/>
  <c r="Z81" i="7"/>
  <c r="AB81" i="7"/>
  <c r="AC81" i="7"/>
  <c r="AD81" i="7"/>
  <c r="AE81" i="7"/>
  <c r="AF81" i="7"/>
  <c r="AG81" i="7"/>
  <c r="AH81" i="7"/>
  <c r="AI81" i="7"/>
  <c r="AJ81" i="7"/>
  <c r="AK81" i="7"/>
  <c r="AL81" i="7"/>
  <c r="D82" i="7"/>
  <c r="E82" i="7"/>
  <c r="F82" i="7"/>
  <c r="G82" i="7"/>
  <c r="H82" i="7"/>
  <c r="I82" i="7"/>
  <c r="J82" i="7"/>
  <c r="K82" i="7"/>
  <c r="L82" i="7"/>
  <c r="M82" i="7"/>
  <c r="N82" i="7"/>
  <c r="P82" i="7"/>
  <c r="Q82" i="7"/>
  <c r="R82" i="7"/>
  <c r="S82" i="7"/>
  <c r="T82" i="7"/>
  <c r="U82" i="7"/>
  <c r="V82" i="7"/>
  <c r="W82" i="7"/>
  <c r="X82" i="7"/>
  <c r="Y82" i="7"/>
  <c r="Z82" i="7"/>
  <c r="AB82" i="7"/>
  <c r="AC82" i="7"/>
  <c r="AD82" i="7"/>
  <c r="AE82" i="7"/>
  <c r="AF82" i="7"/>
  <c r="AG82" i="7"/>
  <c r="AH82" i="7"/>
  <c r="AI82" i="7"/>
  <c r="AJ82" i="7"/>
  <c r="AK82" i="7"/>
  <c r="AL82" i="7"/>
  <c r="D83" i="7"/>
  <c r="E83" i="7"/>
  <c r="F83" i="7"/>
  <c r="G83" i="7"/>
  <c r="H83" i="7"/>
  <c r="I83" i="7"/>
  <c r="J83" i="7"/>
  <c r="K83" i="7"/>
  <c r="L83" i="7"/>
  <c r="M83" i="7"/>
  <c r="N83" i="7"/>
  <c r="P83" i="7"/>
  <c r="Q83" i="7"/>
  <c r="R83" i="7"/>
  <c r="S83" i="7"/>
  <c r="T83" i="7"/>
  <c r="U83" i="7"/>
  <c r="V83" i="7"/>
  <c r="W83" i="7"/>
  <c r="X83" i="7"/>
  <c r="Y83" i="7"/>
  <c r="Z83" i="7"/>
  <c r="AB83" i="7"/>
  <c r="AC83" i="7"/>
  <c r="AD83" i="7"/>
  <c r="AE83" i="7"/>
  <c r="AF83" i="7"/>
  <c r="AG83" i="7"/>
  <c r="AH83" i="7"/>
  <c r="AI83" i="7"/>
  <c r="AJ83" i="7"/>
  <c r="AK83" i="7"/>
  <c r="AL83" i="7"/>
  <c r="D84" i="7"/>
  <c r="E84" i="7"/>
  <c r="F84" i="7"/>
  <c r="G84" i="7"/>
  <c r="H84" i="7"/>
  <c r="I84" i="7"/>
  <c r="J84" i="7"/>
  <c r="K84" i="7"/>
  <c r="L84" i="7"/>
  <c r="M84" i="7"/>
  <c r="N84" i="7"/>
  <c r="P84" i="7"/>
  <c r="Q84" i="7"/>
  <c r="R84" i="7"/>
  <c r="S84" i="7"/>
  <c r="T84" i="7"/>
  <c r="U84" i="7"/>
  <c r="V84" i="7"/>
  <c r="W84" i="7"/>
  <c r="X84" i="7"/>
  <c r="Y84" i="7"/>
  <c r="Z84" i="7"/>
  <c r="AB84" i="7"/>
  <c r="AC84" i="7"/>
  <c r="AD84" i="7"/>
  <c r="AE84" i="7"/>
  <c r="AF84" i="7"/>
  <c r="AG84" i="7"/>
  <c r="AH84" i="7"/>
  <c r="AI84" i="7"/>
  <c r="AJ84" i="7"/>
  <c r="AK84" i="7"/>
  <c r="AL84" i="7"/>
  <c r="D85" i="7"/>
  <c r="E85" i="7"/>
  <c r="F85" i="7"/>
  <c r="G85" i="7"/>
  <c r="H85" i="7"/>
  <c r="I85" i="7"/>
  <c r="J85" i="7"/>
  <c r="K85" i="7"/>
  <c r="L85" i="7"/>
  <c r="M85" i="7"/>
  <c r="N85" i="7"/>
  <c r="P85" i="7"/>
  <c r="Q85" i="7"/>
  <c r="R85" i="7"/>
  <c r="S85" i="7"/>
  <c r="T85" i="7"/>
  <c r="U85" i="7"/>
  <c r="V85" i="7"/>
  <c r="W85" i="7"/>
  <c r="X85" i="7"/>
  <c r="Y85" i="7"/>
  <c r="Z85" i="7"/>
  <c r="AB85" i="7"/>
  <c r="AC85" i="7"/>
  <c r="AD85" i="7"/>
  <c r="AE85" i="7"/>
  <c r="AF85" i="7"/>
  <c r="AG85" i="7"/>
  <c r="AH85" i="7"/>
  <c r="AI85" i="7"/>
  <c r="AJ85" i="7"/>
  <c r="AK85" i="7"/>
  <c r="AL85" i="7"/>
  <c r="D86" i="7"/>
  <c r="E86" i="7"/>
  <c r="F86" i="7"/>
  <c r="G86" i="7"/>
  <c r="H86" i="7"/>
  <c r="I86" i="7"/>
  <c r="J86" i="7"/>
  <c r="K86" i="7"/>
  <c r="L86" i="7"/>
  <c r="M86" i="7"/>
  <c r="N86" i="7"/>
  <c r="P86" i="7"/>
  <c r="Q86" i="7"/>
  <c r="R86" i="7"/>
  <c r="S86" i="7"/>
  <c r="T86" i="7"/>
  <c r="U86" i="7"/>
  <c r="V86" i="7"/>
  <c r="W86" i="7"/>
  <c r="X86" i="7"/>
  <c r="Y86" i="7"/>
  <c r="Z86" i="7"/>
  <c r="AB86" i="7"/>
  <c r="AC86" i="7"/>
  <c r="AD86" i="7"/>
  <c r="AE86" i="7"/>
  <c r="AF86" i="7"/>
  <c r="AG86" i="7"/>
  <c r="AH86" i="7"/>
  <c r="AI86" i="7"/>
  <c r="AJ86" i="7"/>
  <c r="AK86" i="7"/>
  <c r="AL86" i="7"/>
  <c r="D87" i="7"/>
  <c r="E87" i="7"/>
  <c r="F87" i="7"/>
  <c r="G87" i="7"/>
  <c r="H87" i="7"/>
  <c r="I87" i="7"/>
  <c r="J87" i="7"/>
  <c r="K87" i="7"/>
  <c r="L87" i="7"/>
  <c r="M87" i="7"/>
  <c r="N87" i="7"/>
  <c r="P87" i="7"/>
  <c r="Q87" i="7"/>
  <c r="R87" i="7"/>
  <c r="S87" i="7"/>
  <c r="T87" i="7"/>
  <c r="U87" i="7"/>
  <c r="V87" i="7"/>
  <c r="W87" i="7"/>
  <c r="X87" i="7"/>
  <c r="Y87" i="7"/>
  <c r="Z87" i="7"/>
  <c r="AB87" i="7"/>
  <c r="AC87" i="7"/>
  <c r="AD87" i="7"/>
  <c r="AE87" i="7"/>
  <c r="AF87" i="7"/>
  <c r="AG87" i="7"/>
  <c r="AH87" i="7"/>
  <c r="AI87" i="7"/>
  <c r="AJ87" i="7"/>
  <c r="AK87" i="7"/>
  <c r="AL87" i="7"/>
  <c r="D88" i="7"/>
  <c r="E88" i="7"/>
  <c r="F88" i="7"/>
  <c r="G88" i="7"/>
  <c r="H88" i="7"/>
  <c r="I88" i="7"/>
  <c r="J88" i="7"/>
  <c r="K88" i="7"/>
  <c r="L88" i="7"/>
  <c r="M88" i="7"/>
  <c r="N88" i="7"/>
  <c r="P88" i="7"/>
  <c r="Q88" i="7"/>
  <c r="R88" i="7"/>
  <c r="S88" i="7"/>
  <c r="T88" i="7"/>
  <c r="U88" i="7"/>
  <c r="V88" i="7"/>
  <c r="W88" i="7"/>
  <c r="X88" i="7"/>
  <c r="Y88" i="7"/>
  <c r="Z88" i="7"/>
  <c r="AB88" i="7"/>
  <c r="AC88" i="7"/>
  <c r="AD88" i="7"/>
  <c r="AE88" i="7"/>
  <c r="AF88" i="7"/>
  <c r="AG88" i="7"/>
  <c r="AH88" i="7"/>
  <c r="AI88" i="7"/>
  <c r="AJ88" i="7"/>
  <c r="AK88" i="7"/>
  <c r="AL88" i="7"/>
  <c r="D89" i="7"/>
  <c r="E89" i="7"/>
  <c r="F89" i="7"/>
  <c r="G89" i="7"/>
  <c r="H89" i="7"/>
  <c r="I89" i="7"/>
  <c r="J89" i="7"/>
  <c r="K89" i="7"/>
  <c r="L89" i="7"/>
  <c r="M89" i="7"/>
  <c r="N89" i="7"/>
  <c r="P89" i="7"/>
  <c r="Q89" i="7"/>
  <c r="R89" i="7"/>
  <c r="S89" i="7"/>
  <c r="T89" i="7"/>
  <c r="U89" i="7"/>
  <c r="V89" i="7"/>
  <c r="W89" i="7"/>
  <c r="X89" i="7"/>
  <c r="Y89" i="7"/>
  <c r="Z89" i="7"/>
  <c r="AB89" i="7"/>
  <c r="AC89" i="7"/>
  <c r="AD89" i="7"/>
  <c r="AE89" i="7"/>
  <c r="AF89" i="7"/>
  <c r="AG89" i="7"/>
  <c r="AH89" i="7"/>
  <c r="AI89" i="7"/>
  <c r="AJ89" i="7"/>
  <c r="AK89" i="7"/>
  <c r="AL89" i="7"/>
  <c r="D90" i="7"/>
  <c r="E90" i="7"/>
  <c r="F90" i="7"/>
  <c r="G90" i="7"/>
  <c r="H90" i="7"/>
  <c r="I90" i="7"/>
  <c r="J90" i="7"/>
  <c r="K90" i="7"/>
  <c r="L90" i="7"/>
  <c r="M90" i="7"/>
  <c r="N90" i="7"/>
  <c r="P90" i="7"/>
  <c r="Q90" i="7"/>
  <c r="R90" i="7"/>
  <c r="S90" i="7"/>
  <c r="T90" i="7"/>
  <c r="U90" i="7"/>
  <c r="V90" i="7"/>
  <c r="W90" i="7"/>
  <c r="X90" i="7"/>
  <c r="Y90" i="7"/>
  <c r="Z90" i="7"/>
  <c r="AB90" i="7"/>
  <c r="AC90" i="7"/>
  <c r="AD90" i="7"/>
  <c r="AE90" i="7"/>
  <c r="AF90" i="7"/>
  <c r="AG90" i="7"/>
  <c r="AH90" i="7"/>
  <c r="AI90" i="7"/>
  <c r="AJ90" i="7"/>
  <c r="AK90" i="7"/>
  <c r="AL90" i="7"/>
  <c r="D91" i="7"/>
  <c r="E91" i="7"/>
  <c r="F91" i="7"/>
  <c r="G91" i="7"/>
  <c r="H91" i="7"/>
  <c r="I91" i="7"/>
  <c r="J91" i="7"/>
  <c r="K91" i="7"/>
  <c r="L91" i="7"/>
  <c r="M91" i="7"/>
  <c r="N91" i="7"/>
  <c r="P91" i="7"/>
  <c r="Q91" i="7"/>
  <c r="R91" i="7"/>
  <c r="S91" i="7"/>
  <c r="T91" i="7"/>
  <c r="U91" i="7"/>
  <c r="V91" i="7"/>
  <c r="W91" i="7"/>
  <c r="X91" i="7"/>
  <c r="Y91" i="7"/>
  <c r="Z91" i="7"/>
  <c r="AB91" i="7"/>
  <c r="AC91" i="7"/>
  <c r="AD91" i="7"/>
  <c r="AE91" i="7"/>
  <c r="AF91" i="7"/>
  <c r="AG91" i="7"/>
  <c r="AH91" i="7"/>
  <c r="AI91" i="7"/>
  <c r="AJ91" i="7"/>
  <c r="AK91" i="7"/>
  <c r="AL91" i="7"/>
  <c r="D92" i="7"/>
  <c r="E92" i="7"/>
  <c r="F92" i="7"/>
  <c r="G92" i="7"/>
  <c r="H92" i="7"/>
  <c r="I92" i="7"/>
  <c r="J92" i="7"/>
  <c r="K92" i="7"/>
  <c r="L92" i="7"/>
  <c r="M92" i="7"/>
  <c r="N92" i="7"/>
  <c r="P92" i="7"/>
  <c r="Q92" i="7"/>
  <c r="R92" i="7"/>
  <c r="S92" i="7"/>
  <c r="T92" i="7"/>
  <c r="U92" i="7"/>
  <c r="V92" i="7"/>
  <c r="W92" i="7"/>
  <c r="X92" i="7"/>
  <c r="Y92" i="7"/>
  <c r="Z92" i="7"/>
  <c r="AB92" i="7"/>
  <c r="AC92" i="7"/>
  <c r="AD92" i="7"/>
  <c r="AE92" i="7"/>
  <c r="AF92" i="7"/>
  <c r="AG92" i="7"/>
  <c r="AH92" i="7"/>
  <c r="AI92" i="7"/>
  <c r="AJ92" i="7"/>
  <c r="AK92" i="7"/>
  <c r="AL92" i="7"/>
  <c r="D93" i="7"/>
  <c r="E93" i="7"/>
  <c r="F93" i="7"/>
  <c r="G93" i="7"/>
  <c r="H93" i="7"/>
  <c r="I93" i="7"/>
  <c r="J93" i="7"/>
  <c r="K93" i="7"/>
  <c r="L93" i="7"/>
  <c r="M93" i="7"/>
  <c r="N93" i="7"/>
  <c r="P93" i="7"/>
  <c r="Q93" i="7"/>
  <c r="R93" i="7"/>
  <c r="S93" i="7"/>
  <c r="T93" i="7"/>
  <c r="U93" i="7"/>
  <c r="V93" i="7"/>
  <c r="W93" i="7"/>
  <c r="X93" i="7"/>
  <c r="Y93" i="7"/>
  <c r="Z93" i="7"/>
  <c r="AB93" i="7"/>
  <c r="AC93" i="7"/>
  <c r="AD93" i="7"/>
  <c r="AE93" i="7"/>
  <c r="AF93" i="7"/>
  <c r="AG93" i="7"/>
  <c r="AH93" i="7"/>
  <c r="AI93" i="7"/>
  <c r="AJ93" i="7"/>
  <c r="AK93" i="7"/>
  <c r="AL93" i="7"/>
  <c r="D94" i="7"/>
  <c r="E94" i="7"/>
  <c r="F94" i="7"/>
  <c r="G94" i="7"/>
  <c r="H94" i="7"/>
  <c r="I94" i="7"/>
  <c r="J94" i="7"/>
  <c r="K94" i="7"/>
  <c r="L94" i="7"/>
  <c r="M94" i="7"/>
  <c r="N94" i="7"/>
  <c r="P94" i="7"/>
  <c r="Q94" i="7"/>
  <c r="R94" i="7"/>
  <c r="S94" i="7"/>
  <c r="T94" i="7"/>
  <c r="U94" i="7"/>
  <c r="V94" i="7"/>
  <c r="W94" i="7"/>
  <c r="X94" i="7"/>
  <c r="Y94" i="7"/>
  <c r="Z94" i="7"/>
  <c r="AB94" i="7"/>
  <c r="AC94" i="7"/>
  <c r="AD94" i="7"/>
  <c r="AE94" i="7"/>
  <c r="AF94" i="7"/>
  <c r="AG94" i="7"/>
  <c r="AH94" i="7"/>
  <c r="AI94" i="7"/>
  <c r="AJ94" i="7"/>
  <c r="AK94" i="7"/>
  <c r="AL94" i="7"/>
  <c r="D95" i="7"/>
  <c r="E95" i="7"/>
  <c r="F95" i="7"/>
  <c r="G95" i="7"/>
  <c r="H95" i="7"/>
  <c r="I95" i="7"/>
  <c r="J95" i="7"/>
  <c r="K95" i="7"/>
  <c r="L95" i="7"/>
  <c r="M95" i="7"/>
  <c r="N95" i="7"/>
  <c r="P95" i="7"/>
  <c r="Q95" i="7"/>
  <c r="R95" i="7"/>
  <c r="S95" i="7"/>
  <c r="T95" i="7"/>
  <c r="U95" i="7"/>
  <c r="V95" i="7"/>
  <c r="W95" i="7"/>
  <c r="X95" i="7"/>
  <c r="Y95" i="7"/>
  <c r="Z95" i="7"/>
  <c r="AB95" i="7"/>
  <c r="AC95" i="7"/>
  <c r="AD95" i="7"/>
  <c r="AE95" i="7"/>
  <c r="AF95" i="7"/>
  <c r="AG95" i="7"/>
  <c r="AH95" i="7"/>
  <c r="AI95" i="7"/>
  <c r="AJ95" i="7"/>
  <c r="AK95" i="7"/>
  <c r="AL95" i="7"/>
  <c r="D96" i="7"/>
  <c r="E96" i="7"/>
  <c r="F96" i="7"/>
  <c r="G96" i="7"/>
  <c r="H96" i="7"/>
  <c r="I96" i="7"/>
  <c r="J96" i="7"/>
  <c r="K96" i="7"/>
  <c r="L96" i="7"/>
  <c r="M96" i="7"/>
  <c r="N96" i="7"/>
  <c r="P96" i="7"/>
  <c r="Q96" i="7"/>
  <c r="R96" i="7"/>
  <c r="S96" i="7"/>
  <c r="T96" i="7"/>
  <c r="U96" i="7"/>
  <c r="V96" i="7"/>
  <c r="W96" i="7"/>
  <c r="X96" i="7"/>
  <c r="Y96" i="7"/>
  <c r="Z96" i="7"/>
  <c r="AB96" i="7"/>
  <c r="AC96" i="7"/>
  <c r="AD96" i="7"/>
  <c r="AE96" i="7"/>
  <c r="AF96" i="7"/>
  <c r="AG96" i="7"/>
  <c r="AH96" i="7"/>
  <c r="AI96" i="7"/>
  <c r="AJ96" i="7"/>
  <c r="AK96" i="7"/>
  <c r="AL96" i="7"/>
  <c r="D97" i="7"/>
  <c r="E97" i="7"/>
  <c r="F97" i="7"/>
  <c r="G97" i="7"/>
  <c r="H97" i="7"/>
  <c r="I97" i="7"/>
  <c r="J97" i="7"/>
  <c r="K97" i="7"/>
  <c r="L97" i="7"/>
  <c r="M97" i="7"/>
  <c r="N97" i="7"/>
  <c r="P97" i="7"/>
  <c r="Q97" i="7"/>
  <c r="R97" i="7"/>
  <c r="S97" i="7"/>
  <c r="T97" i="7"/>
  <c r="U97" i="7"/>
  <c r="V97" i="7"/>
  <c r="W97" i="7"/>
  <c r="X97" i="7"/>
  <c r="Y97" i="7"/>
  <c r="Z97" i="7"/>
  <c r="AB97" i="7"/>
  <c r="AC97" i="7"/>
  <c r="AD97" i="7"/>
  <c r="AE97" i="7"/>
  <c r="AF97" i="7"/>
  <c r="AG97" i="7"/>
  <c r="AH97" i="7"/>
  <c r="AI97" i="7"/>
  <c r="AJ97" i="7"/>
  <c r="AK97" i="7"/>
  <c r="AL97" i="7"/>
  <c r="D98" i="7"/>
  <c r="E98" i="7"/>
  <c r="F98" i="7"/>
  <c r="G98" i="7"/>
  <c r="H98" i="7"/>
  <c r="I98" i="7"/>
  <c r="J98" i="7"/>
  <c r="K98" i="7"/>
  <c r="L98" i="7"/>
  <c r="M98" i="7"/>
  <c r="N98" i="7"/>
  <c r="P98" i="7"/>
  <c r="Q98" i="7"/>
  <c r="R98" i="7"/>
  <c r="S98" i="7"/>
  <c r="T98" i="7"/>
  <c r="U98" i="7"/>
  <c r="V98" i="7"/>
  <c r="W98" i="7"/>
  <c r="X98" i="7"/>
  <c r="Y98" i="7"/>
  <c r="Z98" i="7"/>
  <c r="AB98" i="7"/>
  <c r="AC98" i="7"/>
  <c r="AD98" i="7"/>
  <c r="AE98" i="7"/>
  <c r="AF98" i="7"/>
  <c r="AG98" i="7"/>
  <c r="AH98" i="7"/>
  <c r="AI98" i="7"/>
  <c r="AJ98" i="7"/>
  <c r="AK98" i="7"/>
  <c r="AL98" i="7"/>
  <c r="D99" i="7"/>
  <c r="E99" i="7"/>
  <c r="F99" i="7"/>
  <c r="G99" i="7"/>
  <c r="H99" i="7"/>
  <c r="I99" i="7"/>
  <c r="J99" i="7"/>
  <c r="K99" i="7"/>
  <c r="L99" i="7"/>
  <c r="M99" i="7"/>
  <c r="N99" i="7"/>
  <c r="P99" i="7"/>
  <c r="Q99" i="7"/>
  <c r="R99" i="7"/>
  <c r="S99" i="7"/>
  <c r="T99" i="7"/>
  <c r="U99" i="7"/>
  <c r="V99" i="7"/>
  <c r="W99" i="7"/>
  <c r="X99" i="7"/>
  <c r="Y99" i="7"/>
  <c r="Z99" i="7"/>
  <c r="AB99" i="7"/>
  <c r="AC99" i="7"/>
  <c r="AD99" i="7"/>
  <c r="AE99" i="7"/>
  <c r="AF99" i="7"/>
  <c r="AG99" i="7"/>
  <c r="AH99" i="7"/>
  <c r="AI99" i="7"/>
  <c r="AJ99" i="7"/>
  <c r="AK99" i="7"/>
  <c r="AL99" i="7"/>
  <c r="D100" i="7"/>
  <c r="E100" i="7"/>
  <c r="F100" i="7"/>
  <c r="G100" i="7"/>
  <c r="H100" i="7"/>
  <c r="I100" i="7"/>
  <c r="J100" i="7"/>
  <c r="K100" i="7"/>
  <c r="L100" i="7"/>
  <c r="M100" i="7"/>
  <c r="N100" i="7"/>
  <c r="P100" i="7"/>
  <c r="Q100" i="7"/>
  <c r="R100" i="7"/>
  <c r="S100" i="7"/>
  <c r="T100" i="7"/>
  <c r="U100" i="7"/>
  <c r="V100" i="7"/>
  <c r="W100" i="7"/>
  <c r="X100" i="7"/>
  <c r="Y100" i="7"/>
  <c r="Z100" i="7"/>
  <c r="AB100" i="7"/>
  <c r="AC100" i="7"/>
  <c r="AD100" i="7"/>
  <c r="AE100" i="7"/>
  <c r="AF100" i="7"/>
  <c r="AG100" i="7"/>
  <c r="AH100" i="7"/>
  <c r="AI100" i="7"/>
  <c r="AJ100" i="7"/>
  <c r="AK100" i="7"/>
  <c r="AL100" i="7"/>
  <c r="D101" i="7"/>
  <c r="E101" i="7"/>
  <c r="F101" i="7"/>
  <c r="G101" i="7"/>
  <c r="H101" i="7"/>
  <c r="I101" i="7"/>
  <c r="J101" i="7"/>
  <c r="K101" i="7"/>
  <c r="L101" i="7"/>
  <c r="M101" i="7"/>
  <c r="N101" i="7"/>
  <c r="P101" i="7"/>
  <c r="Q101" i="7"/>
  <c r="R101" i="7"/>
  <c r="S101" i="7"/>
  <c r="T101" i="7"/>
  <c r="U101" i="7"/>
  <c r="V101" i="7"/>
  <c r="W101" i="7"/>
  <c r="X101" i="7"/>
  <c r="Y101" i="7"/>
  <c r="Z101" i="7"/>
  <c r="AB101" i="7"/>
  <c r="AC101" i="7"/>
  <c r="AD101" i="7"/>
  <c r="AE101" i="7"/>
  <c r="AF101" i="7"/>
  <c r="AG101" i="7"/>
  <c r="AH101" i="7"/>
  <c r="AI101" i="7"/>
  <c r="AJ101" i="7"/>
  <c r="AK101" i="7"/>
  <c r="AL101" i="7"/>
  <c r="D102" i="7"/>
  <c r="E102" i="7"/>
  <c r="F102" i="7"/>
  <c r="G102" i="7"/>
  <c r="H102" i="7"/>
  <c r="I102" i="7"/>
  <c r="J102" i="7"/>
  <c r="K102" i="7"/>
  <c r="L102" i="7"/>
  <c r="M102" i="7"/>
  <c r="N102" i="7"/>
  <c r="P102" i="7"/>
  <c r="Q102" i="7"/>
  <c r="R102" i="7"/>
  <c r="S102" i="7"/>
  <c r="T102" i="7"/>
  <c r="U102" i="7"/>
  <c r="V102" i="7"/>
  <c r="W102" i="7"/>
  <c r="X102" i="7"/>
  <c r="Y102" i="7"/>
  <c r="Z102" i="7"/>
  <c r="AB102" i="7"/>
  <c r="AC102" i="7"/>
  <c r="AD102" i="7"/>
  <c r="AE102" i="7"/>
  <c r="AF102" i="7"/>
  <c r="AG102" i="7"/>
  <c r="AH102" i="7"/>
  <c r="AI102" i="7"/>
  <c r="AJ102" i="7"/>
  <c r="AK102" i="7"/>
  <c r="AL102" i="7"/>
  <c r="D103" i="7"/>
  <c r="E103" i="7"/>
  <c r="F103" i="7"/>
  <c r="G103" i="7"/>
  <c r="H103" i="7"/>
  <c r="I103" i="7"/>
  <c r="J103" i="7"/>
  <c r="K103" i="7"/>
  <c r="L103" i="7"/>
  <c r="M103" i="7"/>
  <c r="N103" i="7"/>
  <c r="P103" i="7"/>
  <c r="Q103" i="7"/>
  <c r="R103" i="7"/>
  <c r="S103" i="7"/>
  <c r="T103" i="7"/>
  <c r="U103" i="7"/>
  <c r="V103" i="7"/>
  <c r="W103" i="7"/>
  <c r="X103" i="7"/>
  <c r="Y103" i="7"/>
  <c r="Z103" i="7"/>
  <c r="AB103" i="7"/>
  <c r="AC103" i="7"/>
  <c r="AD103" i="7"/>
  <c r="AE103" i="7"/>
  <c r="AF103" i="7"/>
  <c r="AG103" i="7"/>
  <c r="AH103" i="7"/>
  <c r="AI103" i="7"/>
  <c r="AJ103" i="7"/>
  <c r="AK103" i="7"/>
  <c r="AL103" i="7"/>
  <c r="D104" i="7"/>
  <c r="E104" i="7"/>
  <c r="F104" i="7"/>
  <c r="G104" i="7"/>
  <c r="H104" i="7"/>
  <c r="I104" i="7"/>
  <c r="J104" i="7"/>
  <c r="K104" i="7"/>
  <c r="L104" i="7"/>
  <c r="M104" i="7"/>
  <c r="N104" i="7"/>
  <c r="P104" i="7"/>
  <c r="Q104" i="7"/>
  <c r="R104" i="7"/>
  <c r="S104" i="7"/>
  <c r="T104" i="7"/>
  <c r="U104" i="7"/>
  <c r="V104" i="7"/>
  <c r="W104" i="7"/>
  <c r="X104" i="7"/>
  <c r="Y104" i="7"/>
  <c r="Z104" i="7"/>
  <c r="AB104" i="7"/>
  <c r="AC104" i="7"/>
  <c r="AD104" i="7"/>
  <c r="AE104" i="7"/>
  <c r="AF104" i="7"/>
  <c r="AG104" i="7"/>
  <c r="AH104" i="7"/>
  <c r="AI104" i="7"/>
  <c r="AJ104" i="7"/>
  <c r="AK104" i="7"/>
  <c r="AL104" i="7"/>
  <c r="D105" i="7"/>
  <c r="E105" i="7"/>
  <c r="F105" i="7"/>
  <c r="G105" i="7"/>
  <c r="H105" i="7"/>
  <c r="I105" i="7"/>
  <c r="J105" i="7"/>
  <c r="K105" i="7"/>
  <c r="L105" i="7"/>
  <c r="M105" i="7"/>
  <c r="N105" i="7"/>
  <c r="P105" i="7"/>
  <c r="Q105" i="7"/>
  <c r="R105" i="7"/>
  <c r="S105" i="7"/>
  <c r="T105" i="7"/>
  <c r="U105" i="7"/>
  <c r="V105" i="7"/>
  <c r="W105" i="7"/>
  <c r="X105" i="7"/>
  <c r="Y105" i="7"/>
  <c r="Z105" i="7"/>
  <c r="AB105" i="7"/>
  <c r="AC105" i="7"/>
  <c r="AD105" i="7"/>
  <c r="AE105" i="7"/>
  <c r="AF105" i="7"/>
  <c r="AG105" i="7"/>
  <c r="AH105" i="7"/>
  <c r="AI105" i="7"/>
  <c r="AJ105" i="7"/>
  <c r="AK105" i="7"/>
  <c r="AL105" i="7"/>
  <c r="D106" i="7"/>
  <c r="E106" i="7"/>
  <c r="F106" i="7"/>
  <c r="G106" i="7"/>
  <c r="H106" i="7"/>
  <c r="I106" i="7"/>
  <c r="J106" i="7"/>
  <c r="K106" i="7"/>
  <c r="L106" i="7"/>
  <c r="M106" i="7"/>
  <c r="N106" i="7"/>
  <c r="P106" i="7"/>
  <c r="Q106" i="7"/>
  <c r="R106" i="7"/>
  <c r="S106" i="7"/>
  <c r="T106" i="7"/>
  <c r="U106" i="7"/>
  <c r="V106" i="7"/>
  <c r="W106" i="7"/>
  <c r="X106" i="7"/>
  <c r="Y106" i="7"/>
  <c r="Z106" i="7"/>
  <c r="AB106" i="7"/>
  <c r="AC106" i="7"/>
  <c r="AD106" i="7"/>
  <c r="AE106" i="7"/>
  <c r="AF106" i="7"/>
  <c r="AG106" i="7"/>
  <c r="AH106" i="7"/>
  <c r="AI106" i="7"/>
  <c r="AJ106" i="7"/>
  <c r="AK106" i="7"/>
  <c r="AL106" i="7"/>
  <c r="D107" i="7"/>
  <c r="E107" i="7"/>
  <c r="F107" i="7"/>
  <c r="G107" i="7"/>
  <c r="H107" i="7"/>
  <c r="I107" i="7"/>
  <c r="J107" i="7"/>
  <c r="K107" i="7"/>
  <c r="L107" i="7"/>
  <c r="M107" i="7"/>
  <c r="N107" i="7"/>
  <c r="P107" i="7"/>
  <c r="Q107" i="7"/>
  <c r="R107" i="7"/>
  <c r="S107" i="7"/>
  <c r="T107" i="7"/>
  <c r="U107" i="7"/>
  <c r="V107" i="7"/>
  <c r="W107" i="7"/>
  <c r="X107" i="7"/>
  <c r="Y107" i="7"/>
  <c r="Z107" i="7"/>
  <c r="AB107" i="7"/>
  <c r="AC107" i="7"/>
  <c r="AD107" i="7"/>
  <c r="AE107" i="7"/>
  <c r="AF107" i="7"/>
  <c r="AG107" i="7"/>
  <c r="AH107" i="7"/>
  <c r="AI107" i="7"/>
  <c r="AJ107" i="7"/>
  <c r="AK107" i="7"/>
  <c r="AL107" i="7"/>
  <c r="D108" i="7"/>
  <c r="E108" i="7"/>
  <c r="F108" i="7"/>
  <c r="G108" i="7"/>
  <c r="H108" i="7"/>
  <c r="I108" i="7"/>
  <c r="J108" i="7"/>
  <c r="K108" i="7"/>
  <c r="L108" i="7"/>
  <c r="M108" i="7"/>
  <c r="N108" i="7"/>
  <c r="P108" i="7"/>
  <c r="Q108" i="7"/>
  <c r="R108" i="7"/>
  <c r="S108" i="7"/>
  <c r="T108" i="7"/>
  <c r="U108" i="7"/>
  <c r="V108" i="7"/>
  <c r="W108" i="7"/>
  <c r="X108" i="7"/>
  <c r="Y108" i="7"/>
  <c r="Z108" i="7"/>
  <c r="AB108" i="7"/>
  <c r="AC108" i="7"/>
  <c r="AD108" i="7"/>
  <c r="AE108" i="7"/>
  <c r="AF108" i="7"/>
  <c r="AG108" i="7"/>
  <c r="AH108" i="7"/>
  <c r="AI108" i="7"/>
  <c r="AJ108" i="7"/>
  <c r="AK108" i="7"/>
  <c r="AL108" i="7"/>
  <c r="D109" i="7"/>
  <c r="E109" i="7"/>
  <c r="F109" i="7"/>
  <c r="G109" i="7"/>
  <c r="H109" i="7"/>
  <c r="I109" i="7"/>
  <c r="J109" i="7"/>
  <c r="K109" i="7"/>
  <c r="L109" i="7"/>
  <c r="M109" i="7"/>
  <c r="N109" i="7"/>
  <c r="P109" i="7"/>
  <c r="Q109" i="7"/>
  <c r="R109" i="7"/>
  <c r="S109" i="7"/>
  <c r="T109" i="7"/>
  <c r="U109" i="7"/>
  <c r="V109" i="7"/>
  <c r="W109" i="7"/>
  <c r="X109" i="7"/>
  <c r="Y109" i="7"/>
  <c r="Z109" i="7"/>
  <c r="AB109" i="7"/>
  <c r="AC109" i="7"/>
  <c r="AD109" i="7"/>
  <c r="AE109" i="7"/>
  <c r="AF109" i="7"/>
  <c r="AG109" i="7"/>
  <c r="AH109" i="7"/>
  <c r="AI109" i="7"/>
  <c r="AJ109" i="7"/>
  <c r="AK109" i="7"/>
  <c r="AL109" i="7"/>
  <c r="D110" i="7"/>
  <c r="E110" i="7"/>
  <c r="F110" i="7"/>
  <c r="G110" i="7"/>
  <c r="H110" i="7"/>
  <c r="I110" i="7"/>
  <c r="J110" i="7"/>
  <c r="K110" i="7"/>
  <c r="L110" i="7"/>
  <c r="M110" i="7"/>
  <c r="N110" i="7"/>
  <c r="P110" i="7"/>
  <c r="Q110" i="7"/>
  <c r="R110" i="7"/>
  <c r="S110" i="7"/>
  <c r="T110" i="7"/>
  <c r="U110" i="7"/>
  <c r="V110" i="7"/>
  <c r="W110" i="7"/>
  <c r="X110" i="7"/>
  <c r="Y110" i="7"/>
  <c r="Z110" i="7"/>
  <c r="AB110" i="7"/>
  <c r="AC110" i="7"/>
  <c r="AD110" i="7"/>
  <c r="AE110" i="7"/>
  <c r="AF110" i="7"/>
  <c r="AG110" i="7"/>
  <c r="AH110" i="7"/>
  <c r="AI110" i="7"/>
  <c r="AJ110" i="7"/>
  <c r="AK110" i="7"/>
  <c r="AL110" i="7"/>
  <c r="D111" i="7"/>
  <c r="E111" i="7"/>
  <c r="F111" i="7"/>
  <c r="G111" i="7"/>
  <c r="H111" i="7"/>
  <c r="I111" i="7"/>
  <c r="J111" i="7"/>
  <c r="K111" i="7"/>
  <c r="L111" i="7"/>
  <c r="M111" i="7"/>
  <c r="N111" i="7"/>
  <c r="P111" i="7"/>
  <c r="Q111" i="7"/>
  <c r="R111" i="7"/>
  <c r="S111" i="7"/>
  <c r="T111" i="7"/>
  <c r="U111" i="7"/>
  <c r="V111" i="7"/>
  <c r="W111" i="7"/>
  <c r="X111" i="7"/>
  <c r="Y111" i="7"/>
  <c r="Z111" i="7"/>
  <c r="AB111" i="7"/>
  <c r="AC111" i="7"/>
  <c r="AD111" i="7"/>
  <c r="AE111" i="7"/>
  <c r="AF111" i="7"/>
  <c r="AG111" i="7"/>
  <c r="AH111" i="7"/>
  <c r="AI111" i="7"/>
  <c r="AJ111" i="7"/>
  <c r="AK111" i="7"/>
  <c r="AL111" i="7"/>
  <c r="D112" i="7"/>
  <c r="E112" i="7"/>
  <c r="F112" i="7"/>
  <c r="G112" i="7"/>
  <c r="H112" i="7"/>
  <c r="I112" i="7"/>
  <c r="J112" i="7"/>
  <c r="K112" i="7"/>
  <c r="L112" i="7"/>
  <c r="M112" i="7"/>
  <c r="N112" i="7"/>
  <c r="P112" i="7"/>
  <c r="Q112" i="7"/>
  <c r="R112" i="7"/>
  <c r="S112" i="7"/>
  <c r="T112" i="7"/>
  <c r="U112" i="7"/>
  <c r="V112" i="7"/>
  <c r="W112" i="7"/>
  <c r="X112" i="7"/>
  <c r="Y112" i="7"/>
  <c r="Z112" i="7"/>
  <c r="AB112" i="7"/>
  <c r="AC112" i="7"/>
  <c r="AD112" i="7"/>
  <c r="AE112" i="7"/>
  <c r="AF112" i="7"/>
  <c r="AG112" i="7"/>
  <c r="AH112" i="7"/>
  <c r="AI112" i="7"/>
  <c r="AJ112" i="7"/>
  <c r="AK112" i="7"/>
  <c r="AL112" i="7"/>
  <c r="D113" i="7"/>
  <c r="E113" i="7"/>
  <c r="F113" i="7"/>
  <c r="G113" i="7"/>
  <c r="H113" i="7"/>
  <c r="I113" i="7"/>
  <c r="J113" i="7"/>
  <c r="K113" i="7"/>
  <c r="L113" i="7"/>
  <c r="M113" i="7"/>
  <c r="N113" i="7"/>
  <c r="P113" i="7"/>
  <c r="Q113" i="7"/>
  <c r="R113" i="7"/>
  <c r="S113" i="7"/>
  <c r="T113" i="7"/>
  <c r="U113" i="7"/>
  <c r="V113" i="7"/>
  <c r="W113" i="7"/>
  <c r="X113" i="7"/>
  <c r="Y113" i="7"/>
  <c r="Z113" i="7"/>
  <c r="AB113" i="7"/>
  <c r="AC113" i="7"/>
  <c r="AD113" i="7"/>
  <c r="AE113" i="7"/>
  <c r="AF113" i="7"/>
  <c r="AG113" i="7"/>
  <c r="AH113" i="7"/>
  <c r="AI113" i="7"/>
  <c r="AJ113" i="7"/>
  <c r="AK113" i="7"/>
  <c r="AL113" i="7"/>
  <c r="D114" i="7"/>
  <c r="E114" i="7"/>
  <c r="F114" i="7"/>
  <c r="G114" i="7"/>
  <c r="H114" i="7"/>
  <c r="I114" i="7"/>
  <c r="J114" i="7"/>
  <c r="K114" i="7"/>
  <c r="L114" i="7"/>
  <c r="M114" i="7"/>
  <c r="N114" i="7"/>
  <c r="P114" i="7"/>
  <c r="Q114" i="7"/>
  <c r="R114" i="7"/>
  <c r="S114" i="7"/>
  <c r="T114" i="7"/>
  <c r="U114" i="7"/>
  <c r="V114" i="7"/>
  <c r="W114" i="7"/>
  <c r="X114" i="7"/>
  <c r="Y114" i="7"/>
  <c r="Z114" i="7"/>
  <c r="AB114" i="7"/>
  <c r="AC114" i="7"/>
  <c r="AD114" i="7"/>
  <c r="AE114" i="7"/>
  <c r="AF114" i="7"/>
  <c r="AG114" i="7"/>
  <c r="AH114" i="7"/>
  <c r="AI114" i="7"/>
  <c r="AJ114" i="7"/>
  <c r="AK114" i="7"/>
  <c r="AL114" i="7"/>
  <c r="D115" i="7"/>
  <c r="E115" i="7"/>
  <c r="F115" i="7"/>
  <c r="G115" i="7"/>
  <c r="H115" i="7"/>
  <c r="I115" i="7"/>
  <c r="J115" i="7"/>
  <c r="K115" i="7"/>
  <c r="L115" i="7"/>
  <c r="M115" i="7"/>
  <c r="N115" i="7"/>
  <c r="P115" i="7"/>
  <c r="Q115" i="7"/>
  <c r="R115" i="7"/>
  <c r="S115" i="7"/>
  <c r="T115" i="7"/>
  <c r="U115" i="7"/>
  <c r="V115" i="7"/>
  <c r="W115" i="7"/>
  <c r="X115" i="7"/>
  <c r="Y115" i="7"/>
  <c r="Z115" i="7"/>
  <c r="AB115" i="7"/>
  <c r="AC115" i="7"/>
  <c r="AD115" i="7"/>
  <c r="AE115" i="7"/>
  <c r="AF115" i="7"/>
  <c r="AG115" i="7"/>
  <c r="AH115" i="7"/>
  <c r="AI115" i="7"/>
  <c r="AJ115" i="7"/>
  <c r="AK115" i="7"/>
  <c r="AL115" i="7"/>
  <c r="D116" i="7"/>
  <c r="E116" i="7"/>
  <c r="F116" i="7"/>
  <c r="G116" i="7"/>
  <c r="H116" i="7"/>
  <c r="I116" i="7"/>
  <c r="J116" i="7"/>
  <c r="K116" i="7"/>
  <c r="L116" i="7"/>
  <c r="M116" i="7"/>
  <c r="N116" i="7"/>
  <c r="P116" i="7"/>
  <c r="Q116" i="7"/>
  <c r="R116" i="7"/>
  <c r="S116" i="7"/>
  <c r="T116" i="7"/>
  <c r="U116" i="7"/>
  <c r="V116" i="7"/>
  <c r="W116" i="7"/>
  <c r="X116" i="7"/>
  <c r="Y116" i="7"/>
  <c r="Z116" i="7"/>
  <c r="AB116" i="7"/>
  <c r="AC116" i="7"/>
  <c r="AD116" i="7"/>
  <c r="AE116" i="7"/>
  <c r="AF116" i="7"/>
  <c r="AG116" i="7"/>
  <c r="AH116" i="7"/>
  <c r="AI116" i="7"/>
  <c r="AJ116" i="7"/>
  <c r="AK116" i="7"/>
  <c r="AL116" i="7"/>
  <c r="D117" i="7"/>
  <c r="E117" i="7"/>
  <c r="F117" i="7"/>
  <c r="G117" i="7"/>
  <c r="H117" i="7"/>
  <c r="I117" i="7"/>
  <c r="J117" i="7"/>
  <c r="K117" i="7"/>
  <c r="L117" i="7"/>
  <c r="M117" i="7"/>
  <c r="N117" i="7"/>
  <c r="P117" i="7"/>
  <c r="Q117" i="7"/>
  <c r="R117" i="7"/>
  <c r="S117" i="7"/>
  <c r="T117" i="7"/>
  <c r="U117" i="7"/>
  <c r="V117" i="7"/>
  <c r="W117" i="7"/>
  <c r="X117" i="7"/>
  <c r="Y117" i="7"/>
  <c r="Z117" i="7"/>
  <c r="AB117" i="7"/>
  <c r="AC117" i="7"/>
  <c r="AD117" i="7"/>
  <c r="AE117" i="7"/>
  <c r="AF117" i="7"/>
  <c r="AG117" i="7"/>
  <c r="AH117" i="7"/>
  <c r="AI117" i="7"/>
  <c r="AJ117" i="7"/>
  <c r="AK117" i="7"/>
  <c r="AL117" i="7"/>
  <c r="D118" i="7"/>
  <c r="E118" i="7"/>
  <c r="F118" i="7"/>
  <c r="G118" i="7"/>
  <c r="H118" i="7"/>
  <c r="I118" i="7"/>
  <c r="J118" i="7"/>
  <c r="K118" i="7"/>
  <c r="L118" i="7"/>
  <c r="M118" i="7"/>
  <c r="N118" i="7"/>
  <c r="P118" i="7"/>
  <c r="Q118" i="7"/>
  <c r="R118" i="7"/>
  <c r="S118" i="7"/>
  <c r="T118" i="7"/>
  <c r="U118" i="7"/>
  <c r="V118" i="7"/>
  <c r="W118" i="7"/>
  <c r="X118" i="7"/>
  <c r="Y118" i="7"/>
  <c r="Z118" i="7"/>
  <c r="AB118" i="7"/>
  <c r="AC118" i="7"/>
  <c r="AD118" i="7"/>
  <c r="AE118" i="7"/>
  <c r="AF118" i="7"/>
  <c r="AG118" i="7"/>
  <c r="AH118" i="7"/>
  <c r="AI118" i="7"/>
  <c r="AJ118" i="7"/>
  <c r="AK118" i="7"/>
  <c r="AL118" i="7"/>
  <c r="D119" i="7"/>
  <c r="E119" i="7"/>
  <c r="F119" i="7"/>
  <c r="G119" i="7"/>
  <c r="H119" i="7"/>
  <c r="I119" i="7"/>
  <c r="J119" i="7"/>
  <c r="K119" i="7"/>
  <c r="L119" i="7"/>
  <c r="M119" i="7"/>
  <c r="N119" i="7"/>
  <c r="P119" i="7"/>
  <c r="Q119" i="7"/>
  <c r="R119" i="7"/>
  <c r="S119" i="7"/>
  <c r="T119" i="7"/>
  <c r="U119" i="7"/>
  <c r="V119" i="7"/>
  <c r="W119" i="7"/>
  <c r="X119" i="7"/>
  <c r="Y119" i="7"/>
  <c r="Z119" i="7"/>
  <c r="AB119" i="7"/>
  <c r="AC119" i="7"/>
  <c r="AD119" i="7"/>
  <c r="AE119" i="7"/>
  <c r="AF119" i="7"/>
  <c r="AG119" i="7"/>
  <c r="AH119" i="7"/>
  <c r="AI119" i="7"/>
  <c r="AJ119" i="7"/>
  <c r="AK119" i="7"/>
  <c r="AL119" i="7"/>
  <c r="D120" i="7"/>
  <c r="E120" i="7"/>
  <c r="F120" i="7"/>
  <c r="G120" i="7"/>
  <c r="H120" i="7"/>
  <c r="I120" i="7"/>
  <c r="J120" i="7"/>
  <c r="K120" i="7"/>
  <c r="L120" i="7"/>
  <c r="M120" i="7"/>
  <c r="N120" i="7"/>
  <c r="P120" i="7"/>
  <c r="Q120" i="7"/>
  <c r="R120" i="7"/>
  <c r="S120" i="7"/>
  <c r="T120" i="7"/>
  <c r="U120" i="7"/>
  <c r="V120" i="7"/>
  <c r="W120" i="7"/>
  <c r="X120" i="7"/>
  <c r="Y120" i="7"/>
  <c r="Z120" i="7"/>
  <c r="AB120" i="7"/>
  <c r="AC120" i="7"/>
  <c r="AD120" i="7"/>
  <c r="AE120" i="7"/>
  <c r="AF120" i="7"/>
  <c r="AG120" i="7"/>
  <c r="AH120" i="7"/>
  <c r="AI120" i="7"/>
  <c r="AJ120" i="7"/>
  <c r="AK120" i="7"/>
  <c r="AL120" i="7"/>
  <c r="D121" i="7"/>
  <c r="E121" i="7"/>
  <c r="F121" i="7"/>
  <c r="G121" i="7"/>
  <c r="H121" i="7"/>
  <c r="I121" i="7"/>
  <c r="J121" i="7"/>
  <c r="K121" i="7"/>
  <c r="L121" i="7"/>
  <c r="M121" i="7"/>
  <c r="N121" i="7"/>
  <c r="P121" i="7"/>
  <c r="Q121" i="7"/>
  <c r="R121" i="7"/>
  <c r="S121" i="7"/>
  <c r="T121" i="7"/>
  <c r="U121" i="7"/>
  <c r="V121" i="7"/>
  <c r="W121" i="7"/>
  <c r="X121" i="7"/>
  <c r="Y121" i="7"/>
  <c r="Z121" i="7"/>
  <c r="AB121" i="7"/>
  <c r="AC121" i="7"/>
  <c r="AD121" i="7"/>
  <c r="AE121" i="7"/>
  <c r="AF121" i="7"/>
  <c r="AG121" i="7"/>
  <c r="AH121" i="7"/>
  <c r="AI121" i="7"/>
  <c r="AJ121" i="7"/>
  <c r="AK121" i="7"/>
  <c r="AL121" i="7"/>
  <c r="D122" i="7"/>
  <c r="E122" i="7"/>
  <c r="F122" i="7"/>
  <c r="G122" i="7"/>
  <c r="H122" i="7"/>
  <c r="I122" i="7"/>
  <c r="J122" i="7"/>
  <c r="K122" i="7"/>
  <c r="L122" i="7"/>
  <c r="M122" i="7"/>
  <c r="N122" i="7"/>
  <c r="P122" i="7"/>
  <c r="Q122" i="7"/>
  <c r="R122" i="7"/>
  <c r="S122" i="7"/>
  <c r="T122" i="7"/>
  <c r="U122" i="7"/>
  <c r="V122" i="7"/>
  <c r="W122" i="7"/>
  <c r="X122" i="7"/>
  <c r="Y122" i="7"/>
  <c r="Z122" i="7"/>
  <c r="AB122" i="7"/>
  <c r="AC122" i="7"/>
  <c r="AD122" i="7"/>
  <c r="AE122" i="7"/>
  <c r="AF122" i="7"/>
  <c r="AG122" i="7"/>
  <c r="AH122" i="7"/>
  <c r="AI122" i="7"/>
  <c r="AJ122" i="7"/>
  <c r="AK122" i="7"/>
  <c r="AL122" i="7"/>
  <c r="D123" i="7"/>
  <c r="E123" i="7"/>
  <c r="F123" i="7"/>
  <c r="G123" i="7"/>
  <c r="H123" i="7"/>
  <c r="I123" i="7"/>
  <c r="J123" i="7"/>
  <c r="K123" i="7"/>
  <c r="L123" i="7"/>
  <c r="M123" i="7"/>
  <c r="N123" i="7"/>
  <c r="P123" i="7"/>
  <c r="Q123" i="7"/>
  <c r="R123" i="7"/>
  <c r="S123" i="7"/>
  <c r="T123" i="7"/>
  <c r="U123" i="7"/>
  <c r="V123" i="7"/>
  <c r="W123" i="7"/>
  <c r="X123" i="7"/>
  <c r="Y123" i="7"/>
  <c r="Z123" i="7"/>
  <c r="AB123" i="7"/>
  <c r="AC123" i="7"/>
  <c r="AD123" i="7"/>
  <c r="AE123" i="7"/>
  <c r="AF123" i="7"/>
  <c r="AG123" i="7"/>
  <c r="AH123" i="7"/>
  <c r="AI123" i="7"/>
  <c r="AJ123" i="7"/>
  <c r="AK123" i="7"/>
  <c r="AL123" i="7"/>
  <c r="D124" i="7"/>
  <c r="E124" i="7"/>
  <c r="F124" i="7"/>
  <c r="G124" i="7"/>
  <c r="H124" i="7"/>
  <c r="I124" i="7"/>
  <c r="J124" i="7"/>
  <c r="K124" i="7"/>
  <c r="L124" i="7"/>
  <c r="M124" i="7"/>
  <c r="N124" i="7"/>
  <c r="P124" i="7"/>
  <c r="Q124" i="7"/>
  <c r="R124" i="7"/>
  <c r="S124" i="7"/>
  <c r="T124" i="7"/>
  <c r="U124" i="7"/>
  <c r="V124" i="7"/>
  <c r="W124" i="7"/>
  <c r="X124" i="7"/>
  <c r="Y124" i="7"/>
  <c r="Z124" i="7"/>
  <c r="AB124" i="7"/>
  <c r="AC124" i="7"/>
  <c r="AD124" i="7"/>
  <c r="AE124" i="7"/>
  <c r="AF124" i="7"/>
  <c r="AG124" i="7"/>
  <c r="AH124" i="7"/>
  <c r="AI124" i="7"/>
  <c r="AJ124" i="7"/>
  <c r="AK124" i="7"/>
  <c r="AL124" i="7"/>
  <c r="D125" i="7"/>
  <c r="E125" i="7"/>
  <c r="F125" i="7"/>
  <c r="G125" i="7"/>
  <c r="H125" i="7"/>
  <c r="I125" i="7"/>
  <c r="J125" i="7"/>
  <c r="K125" i="7"/>
  <c r="L125" i="7"/>
  <c r="M125" i="7"/>
  <c r="N125" i="7"/>
  <c r="P125" i="7"/>
  <c r="Q125" i="7"/>
  <c r="R125" i="7"/>
  <c r="S125" i="7"/>
  <c r="T125" i="7"/>
  <c r="U125" i="7"/>
  <c r="V125" i="7"/>
  <c r="W125" i="7"/>
  <c r="X125" i="7"/>
  <c r="Y125" i="7"/>
  <c r="Z125" i="7"/>
  <c r="AB125" i="7"/>
  <c r="AC125" i="7"/>
  <c r="AD125" i="7"/>
  <c r="AE125" i="7"/>
  <c r="AF125" i="7"/>
  <c r="AG125" i="7"/>
  <c r="AH125" i="7"/>
  <c r="AI125" i="7"/>
  <c r="AJ125" i="7"/>
  <c r="AK125" i="7"/>
  <c r="AL125" i="7"/>
  <c r="D126" i="7"/>
  <c r="E126" i="7"/>
  <c r="F126" i="7"/>
  <c r="G126" i="7"/>
  <c r="H126" i="7"/>
  <c r="I126" i="7"/>
  <c r="J126" i="7"/>
  <c r="K126" i="7"/>
  <c r="L126" i="7"/>
  <c r="M126" i="7"/>
  <c r="N126" i="7"/>
  <c r="P126" i="7"/>
  <c r="Q126" i="7"/>
  <c r="R126" i="7"/>
  <c r="S126" i="7"/>
  <c r="T126" i="7"/>
  <c r="U126" i="7"/>
  <c r="V126" i="7"/>
  <c r="W126" i="7"/>
  <c r="X126" i="7"/>
  <c r="Y126" i="7"/>
  <c r="Z126" i="7"/>
  <c r="AB126" i="7"/>
  <c r="AC126" i="7"/>
  <c r="AD126" i="7"/>
  <c r="AE126" i="7"/>
  <c r="AF126" i="7"/>
  <c r="AG126" i="7"/>
  <c r="AH126" i="7"/>
  <c r="AI126" i="7"/>
  <c r="AJ126" i="7"/>
  <c r="AK126" i="7"/>
  <c r="AL126" i="7"/>
  <c r="D127" i="7"/>
  <c r="E127" i="7"/>
  <c r="F127" i="7"/>
  <c r="G127" i="7"/>
  <c r="H127" i="7"/>
  <c r="I127" i="7"/>
  <c r="J127" i="7"/>
  <c r="K127" i="7"/>
  <c r="L127" i="7"/>
  <c r="M127" i="7"/>
  <c r="N127" i="7"/>
  <c r="P127" i="7"/>
  <c r="Q127" i="7"/>
  <c r="R127" i="7"/>
  <c r="S127" i="7"/>
  <c r="T127" i="7"/>
  <c r="U127" i="7"/>
  <c r="V127" i="7"/>
  <c r="W127" i="7"/>
  <c r="X127" i="7"/>
  <c r="Y127" i="7"/>
  <c r="Z127" i="7"/>
  <c r="AB127" i="7"/>
  <c r="AC127" i="7"/>
  <c r="AD127" i="7"/>
  <c r="AE127" i="7"/>
  <c r="AF127" i="7"/>
  <c r="AG127" i="7"/>
  <c r="AH127" i="7"/>
  <c r="AI127" i="7"/>
  <c r="AJ127" i="7"/>
  <c r="AK127" i="7"/>
  <c r="AL127" i="7"/>
  <c r="D128" i="7"/>
  <c r="E128" i="7"/>
  <c r="F128" i="7"/>
  <c r="G128" i="7"/>
  <c r="H128" i="7"/>
  <c r="I128" i="7"/>
  <c r="J128" i="7"/>
  <c r="K128" i="7"/>
  <c r="L128" i="7"/>
  <c r="M128" i="7"/>
  <c r="N128" i="7"/>
  <c r="P128" i="7"/>
  <c r="Q128" i="7"/>
  <c r="R128" i="7"/>
  <c r="S128" i="7"/>
  <c r="T128" i="7"/>
  <c r="U128" i="7"/>
  <c r="V128" i="7"/>
  <c r="W128" i="7"/>
  <c r="X128" i="7"/>
  <c r="Y128" i="7"/>
  <c r="Z128" i="7"/>
  <c r="AB128" i="7"/>
  <c r="AC128" i="7"/>
  <c r="AD128" i="7"/>
  <c r="AE128" i="7"/>
  <c r="AF128" i="7"/>
  <c r="AG128" i="7"/>
  <c r="AH128" i="7"/>
  <c r="AI128" i="7"/>
  <c r="AJ128" i="7"/>
  <c r="AK128" i="7"/>
  <c r="AL128" i="7"/>
  <c r="D129" i="7"/>
  <c r="E129" i="7"/>
  <c r="F129" i="7"/>
  <c r="G129" i="7"/>
  <c r="H129" i="7"/>
  <c r="I129" i="7"/>
  <c r="J129" i="7"/>
  <c r="K129" i="7"/>
  <c r="L129" i="7"/>
  <c r="M129" i="7"/>
  <c r="N129" i="7"/>
  <c r="P129" i="7"/>
  <c r="Q129" i="7"/>
  <c r="R129" i="7"/>
  <c r="S129" i="7"/>
  <c r="T129" i="7"/>
  <c r="U129" i="7"/>
  <c r="V129" i="7"/>
  <c r="W129" i="7"/>
  <c r="X129" i="7"/>
  <c r="Y129" i="7"/>
  <c r="Z129" i="7"/>
  <c r="AB129" i="7"/>
  <c r="AC129" i="7"/>
  <c r="AD129" i="7"/>
  <c r="AE129" i="7"/>
  <c r="AF129" i="7"/>
  <c r="AG129" i="7"/>
  <c r="AH129" i="7"/>
  <c r="AI129" i="7"/>
  <c r="AJ129" i="7"/>
  <c r="AK129" i="7"/>
  <c r="AL129" i="7"/>
  <c r="D130" i="7"/>
  <c r="E130" i="7"/>
  <c r="F130" i="7"/>
  <c r="G130" i="7"/>
  <c r="H130" i="7"/>
  <c r="I130" i="7"/>
  <c r="J130" i="7"/>
  <c r="K130" i="7"/>
  <c r="L130" i="7"/>
  <c r="M130" i="7"/>
  <c r="N130" i="7"/>
  <c r="P130" i="7"/>
  <c r="Q130" i="7"/>
  <c r="R130" i="7"/>
  <c r="S130" i="7"/>
  <c r="T130" i="7"/>
  <c r="U130" i="7"/>
  <c r="V130" i="7"/>
  <c r="W130" i="7"/>
  <c r="X130" i="7"/>
  <c r="Y130" i="7"/>
  <c r="Z130" i="7"/>
  <c r="AB130" i="7"/>
  <c r="AC130" i="7"/>
  <c r="AD130" i="7"/>
  <c r="AE130" i="7"/>
  <c r="AF130" i="7"/>
  <c r="AG130" i="7"/>
  <c r="AH130" i="7"/>
  <c r="AI130" i="7"/>
  <c r="AJ130" i="7"/>
  <c r="AK130" i="7"/>
  <c r="AL130" i="7"/>
  <c r="D131" i="7"/>
  <c r="E131" i="7"/>
  <c r="F131" i="7"/>
  <c r="G131" i="7"/>
  <c r="H131" i="7"/>
  <c r="I131" i="7"/>
  <c r="J131" i="7"/>
  <c r="K131" i="7"/>
  <c r="L131" i="7"/>
  <c r="M131" i="7"/>
  <c r="N131" i="7"/>
  <c r="P131" i="7"/>
  <c r="Q131" i="7"/>
  <c r="R131" i="7"/>
  <c r="S131" i="7"/>
  <c r="T131" i="7"/>
  <c r="U131" i="7"/>
  <c r="V131" i="7"/>
  <c r="W131" i="7"/>
  <c r="X131" i="7"/>
  <c r="Y131" i="7"/>
  <c r="Z131" i="7"/>
  <c r="AB131" i="7"/>
  <c r="AC131" i="7"/>
  <c r="AD131" i="7"/>
  <c r="AE131" i="7"/>
  <c r="AF131" i="7"/>
  <c r="AG131" i="7"/>
  <c r="AH131" i="7"/>
  <c r="AI131" i="7"/>
  <c r="AJ131" i="7"/>
  <c r="AK131" i="7"/>
  <c r="AL131" i="7"/>
  <c r="D132" i="7"/>
  <c r="E132" i="7"/>
  <c r="F132" i="7"/>
  <c r="G132" i="7"/>
  <c r="H132" i="7"/>
  <c r="I132" i="7"/>
  <c r="J132" i="7"/>
  <c r="K132" i="7"/>
  <c r="L132" i="7"/>
  <c r="M132" i="7"/>
  <c r="N132" i="7"/>
  <c r="P132" i="7"/>
  <c r="Q132" i="7"/>
  <c r="R132" i="7"/>
  <c r="S132" i="7"/>
  <c r="T132" i="7"/>
  <c r="U132" i="7"/>
  <c r="V132" i="7"/>
  <c r="W132" i="7"/>
  <c r="X132" i="7"/>
  <c r="Y132" i="7"/>
  <c r="Z132" i="7"/>
  <c r="AB132" i="7"/>
  <c r="AC132" i="7"/>
  <c r="AD132" i="7"/>
  <c r="AE132" i="7"/>
  <c r="AF132" i="7"/>
  <c r="AG132" i="7"/>
  <c r="AH132" i="7"/>
  <c r="AI132" i="7"/>
  <c r="AJ132" i="7"/>
  <c r="AK132" i="7"/>
  <c r="AL132" i="7"/>
  <c r="D133" i="7"/>
  <c r="E133" i="7"/>
  <c r="F133" i="7"/>
  <c r="G133" i="7"/>
  <c r="H133" i="7"/>
  <c r="I133" i="7"/>
  <c r="J133" i="7"/>
  <c r="K133" i="7"/>
  <c r="L133" i="7"/>
  <c r="M133" i="7"/>
  <c r="N133" i="7"/>
  <c r="P133" i="7"/>
  <c r="Q133" i="7"/>
  <c r="R133" i="7"/>
  <c r="S133" i="7"/>
  <c r="T133" i="7"/>
  <c r="U133" i="7"/>
  <c r="V133" i="7"/>
  <c r="W133" i="7"/>
  <c r="X133" i="7"/>
  <c r="Y133" i="7"/>
  <c r="Z133" i="7"/>
  <c r="AB133" i="7"/>
  <c r="AC133" i="7"/>
  <c r="AD133" i="7"/>
  <c r="AE133" i="7"/>
  <c r="AF133" i="7"/>
  <c r="AG133" i="7"/>
  <c r="AH133" i="7"/>
  <c r="AI133" i="7"/>
  <c r="AJ133" i="7"/>
  <c r="AK133" i="7"/>
  <c r="AL133" i="7"/>
  <c r="D134" i="7"/>
  <c r="E134" i="7"/>
  <c r="F134" i="7"/>
  <c r="G134" i="7"/>
  <c r="H134" i="7"/>
  <c r="I134" i="7"/>
  <c r="J134" i="7"/>
  <c r="K134" i="7"/>
  <c r="L134" i="7"/>
  <c r="M134" i="7"/>
  <c r="N134" i="7"/>
  <c r="P134" i="7"/>
  <c r="Q134" i="7"/>
  <c r="R134" i="7"/>
  <c r="S134" i="7"/>
  <c r="T134" i="7"/>
  <c r="U134" i="7"/>
  <c r="V134" i="7"/>
  <c r="W134" i="7"/>
  <c r="X134" i="7"/>
  <c r="Y134" i="7"/>
  <c r="Z134" i="7"/>
  <c r="AB134" i="7"/>
  <c r="AC134" i="7"/>
  <c r="AD134" i="7"/>
  <c r="AE134" i="7"/>
  <c r="AF134" i="7"/>
  <c r="AG134" i="7"/>
  <c r="AH134" i="7"/>
  <c r="AI134" i="7"/>
  <c r="AJ134" i="7"/>
  <c r="AK134" i="7"/>
  <c r="AL134" i="7"/>
  <c r="D135" i="7"/>
  <c r="E135" i="7"/>
  <c r="F135" i="7"/>
  <c r="G135" i="7"/>
  <c r="H135" i="7"/>
  <c r="I135" i="7"/>
  <c r="J135" i="7"/>
  <c r="K135" i="7"/>
  <c r="L135" i="7"/>
  <c r="M135" i="7"/>
  <c r="N135" i="7"/>
  <c r="P135" i="7"/>
  <c r="Q135" i="7"/>
  <c r="R135" i="7"/>
  <c r="S135" i="7"/>
  <c r="T135" i="7"/>
  <c r="U135" i="7"/>
  <c r="V135" i="7"/>
  <c r="W135" i="7"/>
  <c r="X135" i="7"/>
  <c r="Y135" i="7"/>
  <c r="Z135" i="7"/>
  <c r="AB135" i="7"/>
  <c r="AC135" i="7"/>
  <c r="AD135" i="7"/>
  <c r="AE135" i="7"/>
  <c r="AF135" i="7"/>
  <c r="AG135" i="7"/>
  <c r="AH135" i="7"/>
  <c r="AI135" i="7"/>
  <c r="AJ135" i="7"/>
  <c r="AK135" i="7"/>
  <c r="AL135" i="7"/>
  <c r="D136" i="7"/>
  <c r="E136" i="7"/>
  <c r="F136" i="7"/>
  <c r="G136" i="7"/>
  <c r="H136" i="7"/>
  <c r="I136" i="7"/>
  <c r="J136" i="7"/>
  <c r="K136" i="7"/>
  <c r="L136" i="7"/>
  <c r="M136" i="7"/>
  <c r="N136" i="7"/>
  <c r="P136" i="7"/>
  <c r="Q136" i="7"/>
  <c r="R136" i="7"/>
  <c r="S136" i="7"/>
  <c r="T136" i="7"/>
  <c r="U136" i="7"/>
  <c r="V136" i="7"/>
  <c r="W136" i="7"/>
  <c r="X136" i="7"/>
  <c r="Y136" i="7"/>
  <c r="Z136" i="7"/>
  <c r="AB136" i="7"/>
  <c r="AC136" i="7"/>
  <c r="AD136" i="7"/>
  <c r="AE136" i="7"/>
  <c r="AF136" i="7"/>
  <c r="AG136" i="7"/>
  <c r="AH136" i="7"/>
  <c r="AI136" i="7"/>
  <c r="AJ136" i="7"/>
  <c r="AK136" i="7"/>
  <c r="AL136" i="7"/>
  <c r="D137" i="7"/>
  <c r="E137" i="7"/>
  <c r="F137" i="7"/>
  <c r="G137" i="7"/>
  <c r="H137" i="7"/>
  <c r="I137" i="7"/>
  <c r="J137" i="7"/>
  <c r="K137" i="7"/>
  <c r="L137" i="7"/>
  <c r="M137" i="7"/>
  <c r="N137" i="7"/>
  <c r="P137" i="7"/>
  <c r="Q137" i="7"/>
  <c r="R137" i="7"/>
  <c r="S137" i="7"/>
  <c r="T137" i="7"/>
  <c r="U137" i="7"/>
  <c r="V137" i="7"/>
  <c r="W137" i="7"/>
  <c r="X137" i="7"/>
  <c r="Y137" i="7"/>
  <c r="Z137" i="7"/>
  <c r="AB137" i="7"/>
  <c r="AC137" i="7"/>
  <c r="AD137" i="7"/>
  <c r="AE137" i="7"/>
  <c r="AF137" i="7"/>
  <c r="AG137" i="7"/>
  <c r="AH137" i="7"/>
  <c r="AI137" i="7"/>
  <c r="AJ137" i="7"/>
  <c r="AK137" i="7"/>
  <c r="AL137" i="7"/>
  <c r="D138" i="7"/>
  <c r="E138" i="7"/>
  <c r="F138" i="7"/>
  <c r="G138" i="7"/>
  <c r="H138" i="7"/>
  <c r="I138" i="7"/>
  <c r="J138" i="7"/>
  <c r="K138" i="7"/>
  <c r="L138" i="7"/>
  <c r="M138" i="7"/>
  <c r="N138" i="7"/>
  <c r="P138" i="7"/>
  <c r="Q138" i="7"/>
  <c r="R138" i="7"/>
  <c r="S138" i="7"/>
  <c r="T138" i="7"/>
  <c r="U138" i="7"/>
  <c r="V138" i="7"/>
  <c r="W138" i="7"/>
  <c r="X138" i="7"/>
  <c r="Y138" i="7"/>
  <c r="Z138" i="7"/>
  <c r="AB138" i="7"/>
  <c r="AC138" i="7"/>
  <c r="AD138" i="7"/>
  <c r="AE138" i="7"/>
  <c r="AF138" i="7"/>
  <c r="AG138" i="7"/>
  <c r="AH138" i="7"/>
  <c r="AI138" i="7"/>
  <c r="AJ138" i="7"/>
  <c r="AK138" i="7"/>
  <c r="AL138" i="7"/>
  <c r="D139" i="7"/>
  <c r="E139" i="7"/>
  <c r="F139" i="7"/>
  <c r="G139" i="7"/>
  <c r="H139" i="7"/>
  <c r="I139" i="7"/>
  <c r="J139" i="7"/>
  <c r="K139" i="7"/>
  <c r="L139" i="7"/>
  <c r="M139" i="7"/>
  <c r="N139" i="7"/>
  <c r="P139" i="7"/>
  <c r="Q139" i="7"/>
  <c r="R139" i="7"/>
  <c r="S139" i="7"/>
  <c r="T139" i="7"/>
  <c r="U139" i="7"/>
  <c r="V139" i="7"/>
  <c r="W139" i="7"/>
  <c r="X139" i="7"/>
  <c r="Y139" i="7"/>
  <c r="Z139" i="7"/>
  <c r="AB139" i="7"/>
  <c r="AC139" i="7"/>
  <c r="AD139" i="7"/>
  <c r="AE139" i="7"/>
  <c r="AF139" i="7"/>
  <c r="AG139" i="7"/>
  <c r="AH139" i="7"/>
  <c r="AI139" i="7"/>
  <c r="AJ139" i="7"/>
  <c r="AK139" i="7"/>
  <c r="AL139" i="7"/>
  <c r="D140" i="7"/>
  <c r="E140" i="7"/>
  <c r="F140" i="7"/>
  <c r="G140" i="7"/>
  <c r="H140" i="7"/>
  <c r="I140" i="7"/>
  <c r="J140" i="7"/>
  <c r="K140" i="7"/>
  <c r="L140" i="7"/>
  <c r="M140" i="7"/>
  <c r="N140" i="7"/>
  <c r="P140" i="7"/>
  <c r="Q140" i="7"/>
  <c r="R140" i="7"/>
  <c r="S140" i="7"/>
  <c r="T140" i="7"/>
  <c r="U140" i="7"/>
  <c r="V140" i="7"/>
  <c r="W140" i="7"/>
  <c r="X140" i="7"/>
  <c r="Y140" i="7"/>
  <c r="Z140" i="7"/>
  <c r="AB140" i="7"/>
  <c r="AC140" i="7"/>
  <c r="AD140" i="7"/>
  <c r="AE140" i="7"/>
  <c r="AF140" i="7"/>
  <c r="AG140" i="7"/>
  <c r="AH140" i="7"/>
  <c r="AI140" i="7"/>
  <c r="AJ140" i="7"/>
  <c r="AK140" i="7"/>
  <c r="AL140" i="7"/>
  <c r="D141" i="7"/>
  <c r="E141" i="7"/>
  <c r="F141" i="7"/>
  <c r="G141" i="7"/>
  <c r="H141" i="7"/>
  <c r="I141" i="7"/>
  <c r="J141" i="7"/>
  <c r="K141" i="7"/>
  <c r="L141" i="7"/>
  <c r="M141" i="7"/>
  <c r="N141" i="7"/>
  <c r="P141" i="7"/>
  <c r="Q141" i="7"/>
  <c r="R141" i="7"/>
  <c r="S141" i="7"/>
  <c r="T141" i="7"/>
  <c r="U141" i="7"/>
  <c r="V141" i="7"/>
  <c r="W141" i="7"/>
  <c r="X141" i="7"/>
  <c r="Y141" i="7"/>
  <c r="Z141" i="7"/>
  <c r="AB141" i="7"/>
  <c r="AC141" i="7"/>
  <c r="AD141" i="7"/>
  <c r="AE141" i="7"/>
  <c r="AF141" i="7"/>
  <c r="AG141" i="7"/>
  <c r="AH141" i="7"/>
  <c r="AI141" i="7"/>
  <c r="AJ141" i="7"/>
  <c r="AK141" i="7"/>
  <c r="AL141" i="7"/>
  <c r="D142" i="7"/>
  <c r="E142" i="7"/>
  <c r="F142" i="7"/>
  <c r="G142" i="7"/>
  <c r="H142" i="7"/>
  <c r="I142" i="7"/>
  <c r="J142" i="7"/>
  <c r="K142" i="7"/>
  <c r="L142" i="7"/>
  <c r="M142" i="7"/>
  <c r="N142" i="7"/>
  <c r="P142" i="7"/>
  <c r="Q142" i="7"/>
  <c r="R142" i="7"/>
  <c r="S142" i="7"/>
  <c r="T142" i="7"/>
  <c r="U142" i="7"/>
  <c r="V142" i="7"/>
  <c r="W142" i="7"/>
  <c r="X142" i="7"/>
  <c r="Y142" i="7"/>
  <c r="Z142" i="7"/>
  <c r="AB142" i="7"/>
  <c r="AC142" i="7"/>
  <c r="AD142" i="7"/>
  <c r="AE142" i="7"/>
  <c r="AF142" i="7"/>
  <c r="AG142" i="7"/>
  <c r="AH142" i="7"/>
  <c r="AI142" i="7"/>
  <c r="AJ142" i="7"/>
  <c r="AK142" i="7"/>
  <c r="AL142" i="7"/>
  <c r="D143" i="7"/>
  <c r="E143" i="7"/>
  <c r="F143" i="7"/>
  <c r="G143" i="7"/>
  <c r="H143" i="7"/>
  <c r="I143" i="7"/>
  <c r="J143" i="7"/>
  <c r="K143" i="7"/>
  <c r="L143" i="7"/>
  <c r="M143" i="7"/>
  <c r="N143" i="7"/>
  <c r="P143" i="7"/>
  <c r="Q143" i="7"/>
  <c r="R143" i="7"/>
  <c r="S143" i="7"/>
  <c r="T143" i="7"/>
  <c r="U143" i="7"/>
  <c r="V143" i="7"/>
  <c r="W143" i="7"/>
  <c r="X143" i="7"/>
  <c r="Y143" i="7"/>
  <c r="Z143" i="7"/>
  <c r="AB143" i="7"/>
  <c r="AC143" i="7"/>
  <c r="AD143" i="7"/>
  <c r="AE143" i="7"/>
  <c r="AF143" i="7"/>
  <c r="AG143" i="7"/>
  <c r="AH143" i="7"/>
  <c r="AI143" i="7"/>
  <c r="AJ143" i="7"/>
  <c r="AK143" i="7"/>
  <c r="AL143" i="7"/>
  <c r="D144" i="7"/>
  <c r="E144" i="7"/>
  <c r="F144" i="7"/>
  <c r="G144" i="7"/>
  <c r="H144" i="7"/>
  <c r="I144" i="7"/>
  <c r="J144" i="7"/>
  <c r="K144" i="7"/>
  <c r="L144" i="7"/>
  <c r="M144" i="7"/>
  <c r="N144" i="7"/>
  <c r="P144" i="7"/>
  <c r="Q144" i="7"/>
  <c r="R144" i="7"/>
  <c r="S144" i="7"/>
  <c r="T144" i="7"/>
  <c r="U144" i="7"/>
  <c r="V144" i="7"/>
  <c r="W144" i="7"/>
  <c r="X144" i="7"/>
  <c r="Y144" i="7"/>
  <c r="Z144" i="7"/>
  <c r="AB144" i="7"/>
  <c r="AC144" i="7"/>
  <c r="AD144" i="7"/>
  <c r="AE144" i="7"/>
  <c r="AF144" i="7"/>
  <c r="AG144" i="7"/>
  <c r="AH144" i="7"/>
  <c r="AI144" i="7"/>
  <c r="AJ144" i="7"/>
  <c r="AK144" i="7"/>
  <c r="AL144" i="7"/>
  <c r="D145" i="7"/>
  <c r="E145" i="7"/>
  <c r="F145" i="7"/>
  <c r="G145" i="7"/>
  <c r="H145" i="7"/>
  <c r="I145" i="7"/>
  <c r="J145" i="7"/>
  <c r="K145" i="7"/>
  <c r="L145" i="7"/>
  <c r="M145" i="7"/>
  <c r="N145" i="7"/>
  <c r="P145" i="7"/>
  <c r="Q145" i="7"/>
  <c r="R145" i="7"/>
  <c r="S145" i="7"/>
  <c r="T145" i="7"/>
  <c r="U145" i="7"/>
  <c r="V145" i="7"/>
  <c r="W145" i="7"/>
  <c r="X145" i="7"/>
  <c r="Y145" i="7"/>
  <c r="Z145" i="7"/>
  <c r="AB145" i="7"/>
  <c r="AC145" i="7"/>
  <c r="AD145" i="7"/>
  <c r="AE145" i="7"/>
  <c r="AF145" i="7"/>
  <c r="AG145" i="7"/>
  <c r="AH145" i="7"/>
  <c r="AI145" i="7"/>
  <c r="AJ145" i="7"/>
  <c r="AK145" i="7"/>
  <c r="AL145" i="7"/>
  <c r="D146" i="7"/>
  <c r="E146" i="7"/>
  <c r="F146" i="7"/>
  <c r="G146" i="7"/>
  <c r="H146" i="7"/>
  <c r="I146" i="7"/>
  <c r="J146" i="7"/>
  <c r="K146" i="7"/>
  <c r="L146" i="7"/>
  <c r="M146" i="7"/>
  <c r="N146" i="7"/>
  <c r="P146" i="7"/>
  <c r="Q146" i="7"/>
  <c r="R146" i="7"/>
  <c r="S146" i="7"/>
  <c r="T146" i="7"/>
  <c r="U146" i="7"/>
  <c r="V146" i="7"/>
  <c r="W146" i="7"/>
  <c r="X146" i="7"/>
  <c r="Y146" i="7"/>
  <c r="Z146" i="7"/>
  <c r="AB146" i="7"/>
  <c r="AC146" i="7"/>
  <c r="AD146" i="7"/>
  <c r="AE146" i="7"/>
  <c r="AF146" i="7"/>
  <c r="AG146" i="7"/>
  <c r="AH146" i="7"/>
  <c r="AI146" i="7"/>
  <c r="AJ146" i="7"/>
  <c r="AK146" i="7"/>
  <c r="AL146" i="7"/>
  <c r="D147" i="7"/>
  <c r="E147" i="7"/>
  <c r="F147" i="7"/>
  <c r="G147" i="7"/>
  <c r="H147" i="7"/>
  <c r="I147" i="7"/>
  <c r="J147" i="7"/>
  <c r="K147" i="7"/>
  <c r="L147" i="7"/>
  <c r="M147" i="7"/>
  <c r="N147" i="7"/>
  <c r="P147" i="7"/>
  <c r="Q147" i="7"/>
  <c r="R147" i="7"/>
  <c r="S147" i="7"/>
  <c r="T147" i="7"/>
  <c r="U147" i="7"/>
  <c r="V147" i="7"/>
  <c r="W147" i="7"/>
  <c r="X147" i="7"/>
  <c r="Y147" i="7"/>
  <c r="Z147" i="7"/>
  <c r="AB147" i="7"/>
  <c r="AC147" i="7"/>
  <c r="AD147" i="7"/>
  <c r="AE147" i="7"/>
  <c r="AF147" i="7"/>
  <c r="AG147" i="7"/>
  <c r="AH147" i="7"/>
  <c r="AI147" i="7"/>
  <c r="AJ147" i="7"/>
  <c r="AK147" i="7"/>
  <c r="AL147" i="7"/>
  <c r="D148" i="7"/>
  <c r="E148" i="7"/>
  <c r="F148" i="7"/>
  <c r="G148" i="7"/>
  <c r="H148" i="7"/>
  <c r="I148" i="7"/>
  <c r="J148" i="7"/>
  <c r="K148" i="7"/>
  <c r="L148" i="7"/>
  <c r="M148" i="7"/>
  <c r="N148" i="7"/>
  <c r="P148" i="7"/>
  <c r="Q148" i="7"/>
  <c r="R148" i="7"/>
  <c r="S148" i="7"/>
  <c r="T148" i="7"/>
  <c r="U148" i="7"/>
  <c r="V148" i="7"/>
  <c r="W148" i="7"/>
  <c r="X148" i="7"/>
  <c r="Y148" i="7"/>
  <c r="Z148" i="7"/>
  <c r="AB148" i="7"/>
  <c r="AC148" i="7"/>
  <c r="AD148" i="7"/>
  <c r="AE148" i="7"/>
  <c r="AF148" i="7"/>
  <c r="AG148" i="7"/>
  <c r="AH148" i="7"/>
  <c r="AI148" i="7"/>
  <c r="AJ148" i="7"/>
  <c r="AK148" i="7"/>
  <c r="AL148" i="7"/>
  <c r="D149" i="7"/>
  <c r="E149" i="7"/>
  <c r="F149" i="7"/>
  <c r="G149" i="7"/>
  <c r="H149" i="7"/>
  <c r="I149" i="7"/>
  <c r="J149" i="7"/>
  <c r="K149" i="7"/>
  <c r="L149" i="7"/>
  <c r="M149" i="7"/>
  <c r="N149" i="7"/>
  <c r="P149" i="7"/>
  <c r="Q149" i="7"/>
  <c r="R149" i="7"/>
  <c r="S149" i="7"/>
  <c r="T149" i="7"/>
  <c r="U149" i="7"/>
  <c r="V149" i="7"/>
  <c r="W149" i="7"/>
  <c r="X149" i="7"/>
  <c r="Y149" i="7"/>
  <c r="Z149" i="7"/>
  <c r="AB149" i="7"/>
  <c r="AC149" i="7"/>
  <c r="AD149" i="7"/>
  <c r="AE149" i="7"/>
  <c r="AF149" i="7"/>
  <c r="AG149" i="7"/>
  <c r="AH149" i="7"/>
  <c r="AI149" i="7"/>
  <c r="AJ149" i="7"/>
  <c r="AK149" i="7"/>
  <c r="AL149" i="7"/>
  <c r="D150" i="7"/>
  <c r="E150" i="7"/>
  <c r="F150" i="7"/>
  <c r="G150" i="7"/>
  <c r="H150" i="7"/>
  <c r="I150" i="7"/>
  <c r="J150" i="7"/>
  <c r="K150" i="7"/>
  <c r="L150" i="7"/>
  <c r="M150" i="7"/>
  <c r="N150" i="7"/>
  <c r="P150" i="7"/>
  <c r="Q150" i="7"/>
  <c r="R150" i="7"/>
  <c r="S150" i="7"/>
  <c r="T150" i="7"/>
  <c r="U150" i="7"/>
  <c r="V150" i="7"/>
  <c r="W150" i="7"/>
  <c r="X150" i="7"/>
  <c r="Y150" i="7"/>
  <c r="Z150" i="7"/>
  <c r="AB150" i="7"/>
  <c r="AC150" i="7"/>
  <c r="AD150" i="7"/>
  <c r="AE150" i="7"/>
  <c r="AF150" i="7"/>
  <c r="AG150" i="7"/>
  <c r="AH150" i="7"/>
  <c r="AI150" i="7"/>
  <c r="AJ150" i="7"/>
  <c r="AK150" i="7"/>
  <c r="AL150" i="7"/>
  <c r="D151" i="7"/>
  <c r="E151" i="7"/>
  <c r="F151" i="7"/>
  <c r="G151" i="7"/>
  <c r="H151" i="7"/>
  <c r="I151" i="7"/>
  <c r="J151" i="7"/>
  <c r="K151" i="7"/>
  <c r="L151" i="7"/>
  <c r="M151" i="7"/>
  <c r="N151" i="7"/>
  <c r="P151" i="7"/>
  <c r="Q151" i="7"/>
  <c r="R151" i="7"/>
  <c r="S151" i="7"/>
  <c r="T151" i="7"/>
  <c r="U151" i="7"/>
  <c r="V151" i="7"/>
  <c r="W151" i="7"/>
  <c r="X151" i="7"/>
  <c r="Y151" i="7"/>
  <c r="Z151" i="7"/>
  <c r="AB151" i="7"/>
  <c r="AC151" i="7"/>
  <c r="AD151" i="7"/>
  <c r="AE151" i="7"/>
  <c r="AF151" i="7"/>
  <c r="AG151" i="7"/>
  <c r="AH151" i="7"/>
  <c r="AI151" i="7"/>
  <c r="AJ151" i="7"/>
  <c r="AK151" i="7"/>
  <c r="AL151" i="7"/>
  <c r="D152" i="7"/>
  <c r="E152" i="7"/>
  <c r="F152" i="7"/>
  <c r="G152" i="7"/>
  <c r="H152" i="7"/>
  <c r="I152" i="7"/>
  <c r="J152" i="7"/>
  <c r="K152" i="7"/>
  <c r="L152" i="7"/>
  <c r="M152" i="7"/>
  <c r="N152" i="7"/>
  <c r="P152" i="7"/>
  <c r="Q152" i="7"/>
  <c r="R152" i="7"/>
  <c r="S152" i="7"/>
  <c r="T152" i="7"/>
  <c r="U152" i="7"/>
  <c r="V152" i="7"/>
  <c r="W152" i="7"/>
  <c r="X152" i="7"/>
  <c r="Y152" i="7"/>
  <c r="Z152" i="7"/>
  <c r="AB152" i="7"/>
  <c r="AC152" i="7"/>
  <c r="AD152" i="7"/>
  <c r="AE152" i="7"/>
  <c r="AF152" i="7"/>
  <c r="AG152" i="7"/>
  <c r="AH152" i="7"/>
  <c r="AI152" i="7"/>
  <c r="AJ152" i="7"/>
  <c r="AK152" i="7"/>
  <c r="AL152" i="7"/>
  <c r="D153" i="7"/>
  <c r="E153" i="7"/>
  <c r="F153" i="7"/>
  <c r="G153" i="7"/>
  <c r="H153" i="7"/>
  <c r="I153" i="7"/>
  <c r="J153" i="7"/>
  <c r="K153" i="7"/>
  <c r="L153" i="7"/>
  <c r="M153" i="7"/>
  <c r="N153" i="7"/>
  <c r="P153" i="7"/>
  <c r="Q153" i="7"/>
  <c r="R153" i="7"/>
  <c r="S153" i="7"/>
  <c r="T153" i="7"/>
  <c r="U153" i="7"/>
  <c r="V153" i="7"/>
  <c r="W153" i="7"/>
  <c r="X153" i="7"/>
  <c r="Y153" i="7"/>
  <c r="Z153" i="7"/>
  <c r="AB153" i="7"/>
  <c r="AC153" i="7"/>
  <c r="AD153" i="7"/>
  <c r="AE153" i="7"/>
  <c r="AF153" i="7"/>
  <c r="AG153" i="7"/>
  <c r="AH153" i="7"/>
  <c r="AI153" i="7"/>
  <c r="AJ153" i="7"/>
  <c r="AK153" i="7"/>
  <c r="AL153" i="7"/>
  <c r="D154" i="7"/>
  <c r="E154" i="7"/>
  <c r="F154" i="7"/>
  <c r="G154" i="7"/>
  <c r="H154" i="7"/>
  <c r="I154" i="7"/>
  <c r="J154" i="7"/>
  <c r="K154" i="7"/>
  <c r="L154" i="7"/>
  <c r="M154" i="7"/>
  <c r="N154" i="7"/>
  <c r="P154" i="7"/>
  <c r="Q154" i="7"/>
  <c r="R154" i="7"/>
  <c r="S154" i="7"/>
  <c r="T154" i="7"/>
  <c r="U154" i="7"/>
  <c r="V154" i="7"/>
  <c r="W154" i="7"/>
  <c r="X154" i="7"/>
  <c r="Y154" i="7"/>
  <c r="Z154" i="7"/>
  <c r="AB154" i="7"/>
  <c r="AC154" i="7"/>
  <c r="AD154" i="7"/>
  <c r="AE154" i="7"/>
  <c r="AF154" i="7"/>
  <c r="AG154" i="7"/>
  <c r="AH154" i="7"/>
  <c r="AI154" i="7"/>
  <c r="AJ154" i="7"/>
  <c r="AK154" i="7"/>
  <c r="AL154" i="7"/>
  <c r="D155" i="7"/>
  <c r="E155" i="7"/>
  <c r="F155" i="7"/>
  <c r="G155" i="7"/>
  <c r="H155" i="7"/>
  <c r="I155" i="7"/>
  <c r="J155" i="7"/>
  <c r="K155" i="7"/>
  <c r="L155" i="7"/>
  <c r="M155" i="7"/>
  <c r="N155" i="7"/>
  <c r="P155" i="7"/>
  <c r="Q155" i="7"/>
  <c r="R155" i="7"/>
  <c r="S155" i="7"/>
  <c r="T155" i="7"/>
  <c r="U155" i="7"/>
  <c r="V155" i="7"/>
  <c r="W155" i="7"/>
  <c r="X155" i="7"/>
  <c r="Y155" i="7"/>
  <c r="Z155" i="7"/>
  <c r="AB155" i="7"/>
  <c r="AC155" i="7"/>
  <c r="AD155" i="7"/>
  <c r="AE155" i="7"/>
  <c r="AF155" i="7"/>
  <c r="AG155" i="7"/>
  <c r="AH155" i="7"/>
  <c r="AI155" i="7"/>
  <c r="AJ155" i="7"/>
  <c r="AK155" i="7"/>
  <c r="AL155" i="7"/>
  <c r="D156" i="7"/>
  <c r="E156" i="7"/>
  <c r="F156" i="7"/>
  <c r="G156" i="7"/>
  <c r="H156" i="7"/>
  <c r="I156" i="7"/>
  <c r="J156" i="7"/>
  <c r="K156" i="7"/>
  <c r="L156" i="7"/>
  <c r="M156" i="7"/>
  <c r="N156" i="7"/>
  <c r="P156" i="7"/>
  <c r="Q156" i="7"/>
  <c r="R156" i="7"/>
  <c r="S156" i="7"/>
  <c r="T156" i="7"/>
  <c r="U156" i="7"/>
  <c r="V156" i="7"/>
  <c r="W156" i="7"/>
  <c r="X156" i="7"/>
  <c r="Y156" i="7"/>
  <c r="Z156" i="7"/>
  <c r="AB156" i="7"/>
  <c r="AC156" i="7"/>
  <c r="AD156" i="7"/>
  <c r="AE156" i="7"/>
  <c r="AF156" i="7"/>
  <c r="AG156" i="7"/>
  <c r="AH156" i="7"/>
  <c r="AI156" i="7"/>
  <c r="AJ156" i="7"/>
  <c r="AK156" i="7"/>
  <c r="AL156" i="7"/>
  <c r="D157" i="7"/>
  <c r="E157" i="7"/>
  <c r="F157" i="7"/>
  <c r="G157" i="7"/>
  <c r="H157" i="7"/>
  <c r="I157" i="7"/>
  <c r="J157" i="7"/>
  <c r="K157" i="7"/>
  <c r="L157" i="7"/>
  <c r="M157" i="7"/>
  <c r="N157" i="7"/>
  <c r="P157" i="7"/>
  <c r="Q157" i="7"/>
  <c r="R157" i="7"/>
  <c r="S157" i="7"/>
  <c r="T157" i="7"/>
  <c r="U157" i="7"/>
  <c r="V157" i="7"/>
  <c r="W157" i="7"/>
  <c r="X157" i="7"/>
  <c r="Y157" i="7"/>
  <c r="Z157" i="7"/>
  <c r="AB157" i="7"/>
  <c r="AC157" i="7"/>
  <c r="AD157" i="7"/>
  <c r="AE157" i="7"/>
  <c r="AF157" i="7"/>
  <c r="AG157" i="7"/>
  <c r="AH157" i="7"/>
  <c r="AI157" i="7"/>
  <c r="AJ157" i="7"/>
  <c r="AK157" i="7"/>
  <c r="AL157" i="7"/>
  <c r="D158" i="7"/>
  <c r="E158" i="7"/>
  <c r="F158" i="7"/>
  <c r="G158" i="7"/>
  <c r="H158" i="7"/>
  <c r="I158" i="7"/>
  <c r="J158" i="7"/>
  <c r="K158" i="7"/>
  <c r="L158" i="7"/>
  <c r="M158" i="7"/>
  <c r="N158" i="7"/>
  <c r="P158" i="7"/>
  <c r="Q158" i="7"/>
  <c r="R158" i="7"/>
  <c r="S158" i="7"/>
  <c r="T158" i="7"/>
  <c r="U158" i="7"/>
  <c r="V158" i="7"/>
  <c r="W158" i="7"/>
  <c r="X158" i="7"/>
  <c r="Y158" i="7"/>
  <c r="Z158" i="7"/>
  <c r="AB158" i="7"/>
  <c r="AC158" i="7"/>
  <c r="AD158" i="7"/>
  <c r="AE158" i="7"/>
  <c r="AF158" i="7"/>
  <c r="AG158" i="7"/>
  <c r="AH158" i="7"/>
  <c r="AI158" i="7"/>
  <c r="AJ158" i="7"/>
  <c r="AK158" i="7"/>
  <c r="AL158" i="7"/>
  <c r="D159" i="7"/>
  <c r="E159" i="7"/>
  <c r="F159" i="7"/>
  <c r="G159" i="7"/>
  <c r="H159" i="7"/>
  <c r="I159" i="7"/>
  <c r="J159" i="7"/>
  <c r="K159" i="7"/>
  <c r="L159" i="7"/>
  <c r="M159" i="7"/>
  <c r="N159" i="7"/>
  <c r="P159" i="7"/>
  <c r="Q159" i="7"/>
  <c r="R159" i="7"/>
  <c r="S159" i="7"/>
  <c r="T159" i="7"/>
  <c r="U159" i="7"/>
  <c r="V159" i="7"/>
  <c r="W159" i="7"/>
  <c r="X159" i="7"/>
  <c r="Y159" i="7"/>
  <c r="Z159" i="7"/>
  <c r="AB159" i="7"/>
  <c r="AC159" i="7"/>
  <c r="AD159" i="7"/>
  <c r="AE159" i="7"/>
  <c r="AF159" i="7"/>
  <c r="AG159" i="7"/>
  <c r="AH159" i="7"/>
  <c r="AI159" i="7"/>
  <c r="AJ159" i="7"/>
  <c r="AK159" i="7"/>
  <c r="AL159" i="7"/>
  <c r="D160" i="7"/>
  <c r="E160" i="7"/>
  <c r="F160" i="7"/>
  <c r="G160" i="7"/>
  <c r="H160" i="7"/>
  <c r="I160" i="7"/>
  <c r="J160" i="7"/>
  <c r="K160" i="7"/>
  <c r="L160" i="7"/>
  <c r="M160" i="7"/>
  <c r="N160" i="7"/>
  <c r="P160" i="7"/>
  <c r="Q160" i="7"/>
  <c r="R160" i="7"/>
  <c r="S160" i="7"/>
  <c r="T160" i="7"/>
  <c r="U160" i="7"/>
  <c r="V160" i="7"/>
  <c r="W160" i="7"/>
  <c r="X160" i="7"/>
  <c r="Y160" i="7"/>
  <c r="Z160" i="7"/>
  <c r="AB160" i="7"/>
  <c r="AC160" i="7"/>
  <c r="AD160" i="7"/>
  <c r="AE160" i="7"/>
  <c r="AF160" i="7"/>
  <c r="AG160" i="7"/>
  <c r="AH160" i="7"/>
  <c r="AI160" i="7"/>
  <c r="AJ160" i="7"/>
  <c r="AK160" i="7"/>
  <c r="AL160" i="7"/>
  <c r="D161" i="7"/>
  <c r="E161" i="7"/>
  <c r="F161" i="7"/>
  <c r="G161" i="7"/>
  <c r="H161" i="7"/>
  <c r="I161" i="7"/>
  <c r="J161" i="7"/>
  <c r="K161" i="7"/>
  <c r="L161" i="7"/>
  <c r="M161" i="7"/>
  <c r="N161" i="7"/>
  <c r="P161" i="7"/>
  <c r="Q161" i="7"/>
  <c r="R161" i="7"/>
  <c r="S161" i="7"/>
  <c r="T161" i="7"/>
  <c r="U161" i="7"/>
  <c r="V161" i="7"/>
  <c r="W161" i="7"/>
  <c r="X161" i="7"/>
  <c r="Y161" i="7"/>
  <c r="Z161" i="7"/>
  <c r="AB161" i="7"/>
  <c r="AC161" i="7"/>
  <c r="AD161" i="7"/>
  <c r="AE161" i="7"/>
  <c r="AF161" i="7"/>
  <c r="AG161" i="7"/>
  <c r="AH161" i="7"/>
  <c r="AI161" i="7"/>
  <c r="AJ161" i="7"/>
  <c r="AK161" i="7"/>
  <c r="AL161" i="7"/>
  <c r="D162" i="7"/>
  <c r="E162" i="7"/>
  <c r="F162" i="7"/>
  <c r="G162" i="7"/>
  <c r="H162" i="7"/>
  <c r="I162" i="7"/>
  <c r="J162" i="7"/>
  <c r="K162" i="7"/>
  <c r="L162" i="7"/>
  <c r="M162" i="7"/>
  <c r="N162" i="7"/>
  <c r="P162" i="7"/>
  <c r="Q162" i="7"/>
  <c r="R162" i="7"/>
  <c r="S162" i="7"/>
  <c r="T162" i="7"/>
  <c r="U162" i="7"/>
  <c r="V162" i="7"/>
  <c r="W162" i="7"/>
  <c r="X162" i="7"/>
  <c r="Y162" i="7"/>
  <c r="Z162" i="7"/>
  <c r="AB162" i="7"/>
  <c r="AC162" i="7"/>
  <c r="AD162" i="7"/>
  <c r="AE162" i="7"/>
  <c r="AF162" i="7"/>
  <c r="AG162" i="7"/>
  <c r="AH162" i="7"/>
  <c r="AI162" i="7"/>
  <c r="AJ162" i="7"/>
  <c r="AK162" i="7"/>
  <c r="AL162" i="7"/>
  <c r="D163" i="7"/>
  <c r="E163" i="7"/>
  <c r="F163" i="7"/>
  <c r="G163" i="7"/>
  <c r="H163" i="7"/>
  <c r="I163" i="7"/>
  <c r="J163" i="7"/>
  <c r="K163" i="7"/>
  <c r="L163" i="7"/>
  <c r="M163" i="7"/>
  <c r="N163" i="7"/>
  <c r="P163" i="7"/>
  <c r="Q163" i="7"/>
  <c r="R163" i="7"/>
  <c r="S163" i="7"/>
  <c r="T163" i="7"/>
  <c r="U163" i="7"/>
  <c r="V163" i="7"/>
  <c r="W163" i="7"/>
  <c r="X163" i="7"/>
  <c r="Y163" i="7"/>
  <c r="Z163" i="7"/>
  <c r="AB163" i="7"/>
  <c r="AC163" i="7"/>
  <c r="AD163" i="7"/>
  <c r="AE163" i="7"/>
  <c r="AF163" i="7"/>
  <c r="AG163" i="7"/>
  <c r="AH163" i="7"/>
  <c r="AI163" i="7"/>
  <c r="AJ163" i="7"/>
  <c r="AK163" i="7"/>
  <c r="AL163" i="7"/>
  <c r="D164" i="7"/>
  <c r="E164" i="7"/>
  <c r="F164" i="7"/>
  <c r="G164" i="7"/>
  <c r="H164" i="7"/>
  <c r="I164" i="7"/>
  <c r="J164" i="7"/>
  <c r="K164" i="7"/>
  <c r="L164" i="7"/>
  <c r="M164" i="7"/>
  <c r="N164" i="7"/>
  <c r="P164" i="7"/>
  <c r="Q164" i="7"/>
  <c r="R164" i="7"/>
  <c r="S164" i="7"/>
  <c r="T164" i="7"/>
  <c r="U164" i="7"/>
  <c r="V164" i="7"/>
  <c r="W164" i="7"/>
  <c r="X164" i="7"/>
  <c r="Y164" i="7"/>
  <c r="Z164" i="7"/>
  <c r="AB164" i="7"/>
  <c r="AC164" i="7"/>
  <c r="AD164" i="7"/>
  <c r="AE164" i="7"/>
  <c r="AF164" i="7"/>
  <c r="AG164" i="7"/>
  <c r="AH164" i="7"/>
  <c r="AI164" i="7"/>
  <c r="AJ164" i="7"/>
  <c r="AK164" i="7"/>
  <c r="AL164" i="7"/>
  <c r="D165" i="7"/>
  <c r="E165" i="7"/>
  <c r="F165" i="7"/>
  <c r="G165" i="7"/>
  <c r="H165" i="7"/>
  <c r="I165" i="7"/>
  <c r="J165" i="7"/>
  <c r="K165" i="7"/>
  <c r="L165" i="7"/>
  <c r="M165" i="7"/>
  <c r="N165" i="7"/>
  <c r="P165" i="7"/>
  <c r="Q165" i="7"/>
  <c r="R165" i="7"/>
  <c r="S165" i="7"/>
  <c r="T165" i="7"/>
  <c r="U165" i="7"/>
  <c r="V165" i="7"/>
  <c r="W165" i="7"/>
  <c r="X165" i="7"/>
  <c r="Y165" i="7"/>
  <c r="Z165" i="7"/>
  <c r="AB165" i="7"/>
  <c r="AC165" i="7"/>
  <c r="AD165" i="7"/>
  <c r="AE165" i="7"/>
  <c r="AF165" i="7"/>
  <c r="AG165" i="7"/>
  <c r="AH165" i="7"/>
  <c r="AI165" i="7"/>
  <c r="AJ165" i="7"/>
  <c r="AK165" i="7"/>
  <c r="AL165" i="7"/>
  <c r="D166" i="7"/>
  <c r="E166" i="7"/>
  <c r="F166" i="7"/>
  <c r="G166" i="7"/>
  <c r="H166" i="7"/>
  <c r="I166" i="7"/>
  <c r="J166" i="7"/>
  <c r="K166" i="7"/>
  <c r="L166" i="7"/>
  <c r="M166" i="7"/>
  <c r="N166" i="7"/>
  <c r="P166" i="7"/>
  <c r="Q166" i="7"/>
  <c r="R166" i="7"/>
  <c r="S166" i="7"/>
  <c r="T166" i="7"/>
  <c r="U166" i="7"/>
  <c r="V166" i="7"/>
  <c r="W166" i="7"/>
  <c r="X166" i="7"/>
  <c r="Y166" i="7"/>
  <c r="Z166" i="7"/>
  <c r="AB166" i="7"/>
  <c r="AC166" i="7"/>
  <c r="AD166" i="7"/>
  <c r="AE166" i="7"/>
  <c r="AF166" i="7"/>
  <c r="AG166" i="7"/>
  <c r="AH166" i="7"/>
  <c r="AI166" i="7"/>
  <c r="AJ166" i="7"/>
  <c r="AK166" i="7"/>
  <c r="AL166" i="7"/>
  <c r="D167" i="7"/>
  <c r="E167" i="7"/>
  <c r="F167" i="7"/>
  <c r="G167" i="7"/>
  <c r="H167" i="7"/>
  <c r="I167" i="7"/>
  <c r="J167" i="7"/>
  <c r="K167" i="7"/>
  <c r="L167" i="7"/>
  <c r="M167" i="7"/>
  <c r="N167" i="7"/>
  <c r="P167" i="7"/>
  <c r="Q167" i="7"/>
  <c r="R167" i="7"/>
  <c r="S167" i="7"/>
  <c r="T167" i="7"/>
  <c r="U167" i="7"/>
  <c r="V167" i="7"/>
  <c r="W167" i="7"/>
  <c r="X167" i="7"/>
  <c r="Y167" i="7"/>
  <c r="Z167" i="7"/>
  <c r="AB167" i="7"/>
  <c r="AC167" i="7"/>
  <c r="AD167" i="7"/>
  <c r="AE167" i="7"/>
  <c r="AF167" i="7"/>
  <c r="AG167" i="7"/>
  <c r="AH167" i="7"/>
  <c r="AI167" i="7"/>
  <c r="AJ167" i="7"/>
  <c r="AK167" i="7"/>
  <c r="AL167" i="7"/>
  <c r="D168" i="7"/>
  <c r="E168" i="7"/>
  <c r="F168" i="7"/>
  <c r="G168" i="7"/>
  <c r="H168" i="7"/>
  <c r="I168" i="7"/>
  <c r="J168" i="7"/>
  <c r="K168" i="7"/>
  <c r="L168" i="7"/>
  <c r="M168" i="7"/>
  <c r="N168" i="7"/>
  <c r="P168" i="7"/>
  <c r="Q168" i="7"/>
  <c r="R168" i="7"/>
  <c r="S168" i="7"/>
  <c r="T168" i="7"/>
  <c r="U168" i="7"/>
  <c r="V168" i="7"/>
  <c r="W168" i="7"/>
  <c r="X168" i="7"/>
  <c r="Y168" i="7"/>
  <c r="Z168" i="7"/>
  <c r="AB168" i="7"/>
  <c r="AC168" i="7"/>
  <c r="AD168" i="7"/>
  <c r="AE168" i="7"/>
  <c r="AF168" i="7"/>
  <c r="AG168" i="7"/>
  <c r="AH168" i="7"/>
  <c r="AI168" i="7"/>
  <c r="AJ168" i="7"/>
  <c r="AK168" i="7"/>
  <c r="AL168" i="7"/>
  <c r="D169" i="7"/>
  <c r="E169" i="7"/>
  <c r="F169" i="7"/>
  <c r="G169" i="7"/>
  <c r="H169" i="7"/>
  <c r="I169" i="7"/>
  <c r="J169" i="7"/>
  <c r="K169" i="7"/>
  <c r="L169" i="7"/>
  <c r="M169" i="7"/>
  <c r="N169" i="7"/>
  <c r="P169" i="7"/>
  <c r="Q169" i="7"/>
  <c r="R169" i="7"/>
  <c r="S169" i="7"/>
  <c r="T169" i="7"/>
  <c r="U169" i="7"/>
  <c r="V169" i="7"/>
  <c r="W169" i="7"/>
  <c r="X169" i="7"/>
  <c r="Y169" i="7"/>
  <c r="Z169" i="7"/>
  <c r="AB169" i="7"/>
  <c r="AC169" i="7"/>
  <c r="AD169" i="7"/>
  <c r="AE169" i="7"/>
  <c r="AF169" i="7"/>
  <c r="AG169" i="7"/>
  <c r="AH169" i="7"/>
  <c r="AI169" i="7"/>
  <c r="AJ169" i="7"/>
  <c r="AK169" i="7"/>
  <c r="AL169" i="7"/>
  <c r="D170" i="7"/>
  <c r="E170" i="7"/>
  <c r="F170" i="7"/>
  <c r="G170" i="7"/>
  <c r="H170" i="7"/>
  <c r="I170" i="7"/>
  <c r="J170" i="7"/>
  <c r="K170" i="7"/>
  <c r="L170" i="7"/>
  <c r="M170" i="7"/>
  <c r="N170" i="7"/>
  <c r="P170" i="7"/>
  <c r="Q170" i="7"/>
  <c r="R170" i="7"/>
  <c r="S170" i="7"/>
  <c r="T170" i="7"/>
  <c r="U170" i="7"/>
  <c r="V170" i="7"/>
  <c r="W170" i="7"/>
  <c r="X170" i="7"/>
  <c r="Y170" i="7"/>
  <c r="Z170" i="7"/>
  <c r="AB170" i="7"/>
  <c r="AC170" i="7"/>
  <c r="AD170" i="7"/>
  <c r="AE170" i="7"/>
  <c r="AF170" i="7"/>
  <c r="AG170" i="7"/>
  <c r="AH170" i="7"/>
  <c r="AI170" i="7"/>
  <c r="AJ170" i="7"/>
  <c r="AK170" i="7"/>
  <c r="AL170" i="7"/>
  <c r="D171" i="7"/>
  <c r="E171" i="7"/>
  <c r="F171" i="7"/>
  <c r="G171" i="7"/>
  <c r="H171" i="7"/>
  <c r="I171" i="7"/>
  <c r="J171" i="7"/>
  <c r="K171" i="7"/>
  <c r="L171" i="7"/>
  <c r="M171" i="7"/>
  <c r="N171" i="7"/>
  <c r="P171" i="7"/>
  <c r="Q171" i="7"/>
  <c r="R171" i="7"/>
  <c r="S171" i="7"/>
  <c r="T171" i="7"/>
  <c r="U171" i="7"/>
  <c r="V171" i="7"/>
  <c r="W171" i="7"/>
  <c r="X171" i="7"/>
  <c r="Y171" i="7"/>
  <c r="Z171" i="7"/>
  <c r="AB171" i="7"/>
  <c r="AC171" i="7"/>
  <c r="AD171" i="7"/>
  <c r="AE171" i="7"/>
  <c r="AF171" i="7"/>
  <c r="AG171" i="7"/>
  <c r="AH171" i="7"/>
  <c r="AI171" i="7"/>
  <c r="AJ171" i="7"/>
  <c r="AK171" i="7"/>
  <c r="AL171" i="7"/>
  <c r="D172" i="7"/>
  <c r="E172" i="7"/>
  <c r="F172" i="7"/>
  <c r="G172" i="7"/>
  <c r="H172" i="7"/>
  <c r="I172" i="7"/>
  <c r="J172" i="7"/>
  <c r="K172" i="7"/>
  <c r="L172" i="7"/>
  <c r="M172" i="7"/>
  <c r="N172" i="7"/>
  <c r="P172" i="7"/>
  <c r="Q172" i="7"/>
  <c r="R172" i="7"/>
  <c r="S172" i="7"/>
  <c r="T172" i="7"/>
  <c r="U172" i="7"/>
  <c r="V172" i="7"/>
  <c r="W172" i="7"/>
  <c r="X172" i="7"/>
  <c r="Y172" i="7"/>
  <c r="Z172" i="7"/>
  <c r="AB172" i="7"/>
  <c r="AC172" i="7"/>
  <c r="AD172" i="7"/>
  <c r="AE172" i="7"/>
  <c r="AF172" i="7"/>
  <c r="AG172" i="7"/>
  <c r="AH172" i="7"/>
  <c r="AI172" i="7"/>
  <c r="AJ172" i="7"/>
  <c r="AK172" i="7"/>
  <c r="AL172" i="7"/>
  <c r="D173" i="7"/>
  <c r="E173" i="7"/>
  <c r="F173" i="7"/>
  <c r="G173" i="7"/>
  <c r="H173" i="7"/>
  <c r="I173" i="7"/>
  <c r="J173" i="7"/>
  <c r="K173" i="7"/>
  <c r="L173" i="7"/>
  <c r="M173" i="7"/>
  <c r="N173" i="7"/>
  <c r="P173" i="7"/>
  <c r="Q173" i="7"/>
  <c r="R173" i="7"/>
  <c r="S173" i="7"/>
  <c r="T173" i="7"/>
  <c r="U173" i="7"/>
  <c r="V173" i="7"/>
  <c r="W173" i="7"/>
  <c r="X173" i="7"/>
  <c r="Y173" i="7"/>
  <c r="Z173" i="7"/>
  <c r="AB173" i="7"/>
  <c r="AC173" i="7"/>
  <c r="AD173" i="7"/>
  <c r="AE173" i="7"/>
  <c r="AF173" i="7"/>
  <c r="AG173" i="7"/>
  <c r="AH173" i="7"/>
  <c r="AI173" i="7"/>
  <c r="AJ173" i="7"/>
  <c r="AK173" i="7"/>
  <c r="AL173" i="7"/>
  <c r="D174" i="7"/>
  <c r="E174" i="7"/>
  <c r="F174" i="7"/>
  <c r="G174" i="7"/>
  <c r="H174" i="7"/>
  <c r="I174" i="7"/>
  <c r="J174" i="7"/>
  <c r="K174" i="7"/>
  <c r="L174" i="7"/>
  <c r="M174" i="7"/>
  <c r="N174" i="7"/>
  <c r="P174" i="7"/>
  <c r="Q174" i="7"/>
  <c r="R174" i="7"/>
  <c r="S174" i="7"/>
  <c r="T174" i="7"/>
  <c r="U174" i="7"/>
  <c r="V174" i="7"/>
  <c r="W174" i="7"/>
  <c r="X174" i="7"/>
  <c r="Y174" i="7"/>
  <c r="Z174" i="7"/>
  <c r="AB174" i="7"/>
  <c r="AC174" i="7"/>
  <c r="AD174" i="7"/>
  <c r="AE174" i="7"/>
  <c r="AF174" i="7"/>
  <c r="AG174" i="7"/>
  <c r="AH174" i="7"/>
  <c r="AI174" i="7"/>
  <c r="AJ174" i="7"/>
  <c r="AK174" i="7"/>
  <c r="AL174" i="7"/>
  <c r="D175" i="7"/>
  <c r="E175" i="7"/>
  <c r="F175" i="7"/>
  <c r="G175" i="7"/>
  <c r="H175" i="7"/>
  <c r="I175" i="7"/>
  <c r="J175" i="7"/>
  <c r="K175" i="7"/>
  <c r="L175" i="7"/>
  <c r="M175" i="7"/>
  <c r="N175" i="7"/>
  <c r="P175" i="7"/>
  <c r="Q175" i="7"/>
  <c r="R175" i="7"/>
  <c r="S175" i="7"/>
  <c r="T175" i="7"/>
  <c r="U175" i="7"/>
  <c r="V175" i="7"/>
  <c r="W175" i="7"/>
  <c r="X175" i="7"/>
  <c r="Y175" i="7"/>
  <c r="Z175" i="7"/>
  <c r="AB175" i="7"/>
  <c r="AC175" i="7"/>
  <c r="AD175" i="7"/>
  <c r="AE175" i="7"/>
  <c r="AF175" i="7"/>
  <c r="AG175" i="7"/>
  <c r="AH175" i="7"/>
  <c r="AI175" i="7"/>
  <c r="AJ175" i="7"/>
  <c r="AK175" i="7"/>
  <c r="AL175" i="7"/>
  <c r="D176" i="7"/>
  <c r="E176" i="7"/>
  <c r="F176" i="7"/>
  <c r="G176" i="7"/>
  <c r="H176" i="7"/>
  <c r="I176" i="7"/>
  <c r="J176" i="7"/>
  <c r="K176" i="7"/>
  <c r="L176" i="7"/>
  <c r="M176" i="7"/>
  <c r="N176" i="7"/>
  <c r="P176" i="7"/>
  <c r="Q176" i="7"/>
  <c r="R176" i="7"/>
  <c r="S176" i="7"/>
  <c r="T176" i="7"/>
  <c r="U176" i="7"/>
  <c r="V176" i="7"/>
  <c r="W176" i="7"/>
  <c r="X176" i="7"/>
  <c r="Y176" i="7"/>
  <c r="Z176" i="7"/>
  <c r="AB176" i="7"/>
  <c r="AC176" i="7"/>
  <c r="AD176" i="7"/>
  <c r="AE176" i="7"/>
  <c r="AF176" i="7"/>
  <c r="AG176" i="7"/>
  <c r="AH176" i="7"/>
  <c r="AI176" i="7"/>
  <c r="AJ176" i="7"/>
  <c r="AK176" i="7"/>
  <c r="AL176" i="7"/>
  <c r="D177" i="7"/>
  <c r="E177" i="7"/>
  <c r="F177" i="7"/>
  <c r="G177" i="7"/>
  <c r="H177" i="7"/>
  <c r="I177" i="7"/>
  <c r="J177" i="7"/>
  <c r="K177" i="7"/>
  <c r="L177" i="7"/>
  <c r="M177" i="7"/>
  <c r="N177" i="7"/>
  <c r="P177" i="7"/>
  <c r="Q177" i="7"/>
  <c r="R177" i="7"/>
  <c r="S177" i="7"/>
  <c r="T177" i="7"/>
  <c r="U177" i="7"/>
  <c r="V177" i="7"/>
  <c r="W177" i="7"/>
  <c r="X177" i="7"/>
  <c r="Y177" i="7"/>
  <c r="Z177" i="7"/>
  <c r="AB177" i="7"/>
  <c r="AC177" i="7"/>
  <c r="AD177" i="7"/>
  <c r="AE177" i="7"/>
  <c r="AF177" i="7"/>
  <c r="AG177" i="7"/>
  <c r="AH177" i="7"/>
  <c r="AI177" i="7"/>
  <c r="AJ177" i="7"/>
  <c r="AK177" i="7"/>
  <c r="AL177" i="7"/>
  <c r="D178" i="7"/>
  <c r="E178" i="7"/>
  <c r="F178" i="7"/>
  <c r="G178" i="7"/>
  <c r="H178" i="7"/>
  <c r="I178" i="7"/>
  <c r="J178" i="7"/>
  <c r="K178" i="7"/>
  <c r="L178" i="7"/>
  <c r="M178" i="7"/>
  <c r="N178" i="7"/>
  <c r="P178" i="7"/>
  <c r="Q178" i="7"/>
  <c r="R178" i="7"/>
  <c r="S178" i="7"/>
  <c r="T178" i="7"/>
  <c r="U178" i="7"/>
  <c r="V178" i="7"/>
  <c r="W178" i="7"/>
  <c r="X178" i="7"/>
  <c r="Y178" i="7"/>
  <c r="Z178" i="7"/>
  <c r="AB178" i="7"/>
  <c r="AC178" i="7"/>
  <c r="AD178" i="7"/>
  <c r="AE178" i="7"/>
  <c r="AF178" i="7"/>
  <c r="AG178" i="7"/>
  <c r="AH178" i="7"/>
  <c r="AI178" i="7"/>
  <c r="AJ178" i="7"/>
  <c r="AK178" i="7"/>
  <c r="AL178" i="7"/>
  <c r="D179" i="7"/>
  <c r="E179" i="7"/>
  <c r="F179" i="7"/>
  <c r="G179" i="7"/>
  <c r="H179" i="7"/>
  <c r="I179" i="7"/>
  <c r="J179" i="7"/>
  <c r="K179" i="7"/>
  <c r="L179" i="7"/>
  <c r="M179" i="7"/>
  <c r="N179" i="7"/>
  <c r="P179" i="7"/>
  <c r="Q179" i="7"/>
  <c r="R179" i="7"/>
  <c r="S179" i="7"/>
  <c r="T179" i="7"/>
  <c r="U179" i="7"/>
  <c r="V179" i="7"/>
  <c r="W179" i="7"/>
  <c r="X179" i="7"/>
  <c r="Y179" i="7"/>
  <c r="Z179" i="7"/>
  <c r="AB179" i="7"/>
  <c r="AC179" i="7"/>
  <c r="AD179" i="7"/>
  <c r="AE179" i="7"/>
  <c r="AF179" i="7"/>
  <c r="AG179" i="7"/>
  <c r="AH179" i="7"/>
  <c r="AI179" i="7"/>
  <c r="AJ179" i="7"/>
  <c r="AK179" i="7"/>
  <c r="AL179" i="7"/>
  <c r="D180" i="7"/>
  <c r="E180" i="7"/>
  <c r="F180" i="7"/>
  <c r="G180" i="7"/>
  <c r="H180" i="7"/>
  <c r="I180" i="7"/>
  <c r="J180" i="7"/>
  <c r="K180" i="7"/>
  <c r="L180" i="7"/>
  <c r="M180" i="7"/>
  <c r="N180" i="7"/>
  <c r="P180" i="7"/>
  <c r="Q180" i="7"/>
  <c r="R180" i="7"/>
  <c r="S180" i="7"/>
  <c r="T180" i="7"/>
  <c r="U180" i="7"/>
  <c r="V180" i="7"/>
  <c r="W180" i="7"/>
  <c r="X180" i="7"/>
  <c r="Y180" i="7"/>
  <c r="Z180" i="7"/>
  <c r="AB180" i="7"/>
  <c r="AC180" i="7"/>
  <c r="AD180" i="7"/>
  <c r="AE180" i="7"/>
  <c r="AF180" i="7"/>
  <c r="AG180" i="7"/>
  <c r="AH180" i="7"/>
  <c r="AI180" i="7"/>
  <c r="AJ180" i="7"/>
  <c r="AK180" i="7"/>
  <c r="AL180" i="7"/>
  <c r="D181" i="7"/>
  <c r="E181" i="7"/>
  <c r="F181" i="7"/>
  <c r="G181" i="7"/>
  <c r="H181" i="7"/>
  <c r="I181" i="7"/>
  <c r="J181" i="7"/>
  <c r="K181" i="7"/>
  <c r="L181" i="7"/>
  <c r="M181" i="7"/>
  <c r="N181" i="7"/>
  <c r="P181" i="7"/>
  <c r="Q181" i="7"/>
  <c r="R181" i="7"/>
  <c r="S181" i="7"/>
  <c r="T181" i="7"/>
  <c r="U181" i="7"/>
  <c r="V181" i="7"/>
  <c r="W181" i="7"/>
  <c r="X181" i="7"/>
  <c r="Y181" i="7"/>
  <c r="Z181" i="7"/>
  <c r="AB181" i="7"/>
  <c r="AC181" i="7"/>
  <c r="AD181" i="7"/>
  <c r="AE181" i="7"/>
  <c r="AF181" i="7"/>
  <c r="AG181" i="7"/>
  <c r="AH181" i="7"/>
  <c r="AI181" i="7"/>
  <c r="AJ181" i="7"/>
  <c r="AK181" i="7"/>
  <c r="AL181" i="7"/>
  <c r="D182" i="7"/>
  <c r="E182" i="7"/>
  <c r="F182" i="7"/>
  <c r="G182" i="7"/>
  <c r="H182" i="7"/>
  <c r="I182" i="7"/>
  <c r="J182" i="7"/>
  <c r="K182" i="7"/>
  <c r="L182" i="7"/>
  <c r="M182" i="7"/>
  <c r="N182" i="7"/>
  <c r="P182" i="7"/>
  <c r="Q182" i="7"/>
  <c r="R182" i="7"/>
  <c r="S182" i="7"/>
  <c r="T182" i="7"/>
  <c r="U182" i="7"/>
  <c r="V182" i="7"/>
  <c r="W182" i="7"/>
  <c r="X182" i="7"/>
  <c r="Y182" i="7"/>
  <c r="Z182" i="7"/>
  <c r="AB182" i="7"/>
  <c r="AC182" i="7"/>
  <c r="AD182" i="7"/>
  <c r="AE182" i="7"/>
  <c r="AF182" i="7"/>
  <c r="AG182" i="7"/>
  <c r="AH182" i="7"/>
  <c r="AI182" i="7"/>
  <c r="AJ182" i="7"/>
  <c r="AK182" i="7"/>
  <c r="AL182" i="7"/>
  <c r="D183" i="7"/>
  <c r="E183" i="7"/>
  <c r="F183" i="7"/>
  <c r="G183" i="7"/>
  <c r="H183" i="7"/>
  <c r="I183" i="7"/>
  <c r="J183" i="7"/>
  <c r="K183" i="7"/>
  <c r="L183" i="7"/>
  <c r="M183" i="7"/>
  <c r="N183" i="7"/>
  <c r="P183" i="7"/>
  <c r="Q183" i="7"/>
  <c r="R183" i="7"/>
  <c r="S183" i="7"/>
  <c r="T183" i="7"/>
  <c r="U183" i="7"/>
  <c r="V183" i="7"/>
  <c r="W183" i="7"/>
  <c r="X183" i="7"/>
  <c r="Y183" i="7"/>
  <c r="Z183" i="7"/>
  <c r="AB183" i="7"/>
  <c r="AC183" i="7"/>
  <c r="AD183" i="7"/>
  <c r="AE183" i="7"/>
  <c r="AF183" i="7"/>
  <c r="AG183" i="7"/>
  <c r="AH183" i="7"/>
  <c r="AI183" i="7"/>
  <c r="AJ183" i="7"/>
  <c r="AK183" i="7"/>
  <c r="AL183" i="7"/>
  <c r="D184" i="7"/>
  <c r="E184" i="7"/>
  <c r="F184" i="7"/>
  <c r="G184" i="7"/>
  <c r="H184" i="7"/>
  <c r="I184" i="7"/>
  <c r="J184" i="7"/>
  <c r="K184" i="7"/>
  <c r="L184" i="7"/>
  <c r="M184" i="7"/>
  <c r="N184" i="7"/>
  <c r="P184" i="7"/>
  <c r="Q184" i="7"/>
  <c r="R184" i="7"/>
  <c r="S184" i="7"/>
  <c r="T184" i="7"/>
  <c r="U184" i="7"/>
  <c r="V184" i="7"/>
  <c r="W184" i="7"/>
  <c r="X184" i="7"/>
  <c r="Y184" i="7"/>
  <c r="Z184" i="7"/>
  <c r="AB184" i="7"/>
  <c r="AC184" i="7"/>
  <c r="AD184" i="7"/>
  <c r="AE184" i="7"/>
  <c r="AF184" i="7"/>
  <c r="AG184" i="7"/>
  <c r="AH184" i="7"/>
  <c r="AI184" i="7"/>
  <c r="AJ184" i="7"/>
  <c r="AK184" i="7"/>
  <c r="AL184" i="7"/>
  <c r="D185" i="7"/>
  <c r="E185" i="7"/>
  <c r="F185" i="7"/>
  <c r="G185" i="7"/>
  <c r="H185" i="7"/>
  <c r="I185" i="7"/>
  <c r="J185" i="7"/>
  <c r="K185" i="7"/>
  <c r="L185" i="7"/>
  <c r="M185" i="7"/>
  <c r="N185" i="7"/>
  <c r="P185" i="7"/>
  <c r="Q185" i="7"/>
  <c r="R185" i="7"/>
  <c r="S185" i="7"/>
  <c r="T185" i="7"/>
  <c r="U185" i="7"/>
  <c r="V185" i="7"/>
  <c r="W185" i="7"/>
  <c r="X185" i="7"/>
  <c r="Y185" i="7"/>
  <c r="Z185" i="7"/>
  <c r="AB185" i="7"/>
  <c r="AC185" i="7"/>
  <c r="AD185" i="7"/>
  <c r="AE185" i="7"/>
  <c r="AF185" i="7"/>
  <c r="AG185" i="7"/>
  <c r="AH185" i="7"/>
  <c r="AI185" i="7"/>
  <c r="AJ185" i="7"/>
  <c r="AK185" i="7"/>
  <c r="AL185" i="7"/>
  <c r="D186" i="7"/>
  <c r="E186" i="7"/>
  <c r="F186" i="7"/>
  <c r="G186" i="7"/>
  <c r="H186" i="7"/>
  <c r="I186" i="7"/>
  <c r="J186" i="7"/>
  <c r="K186" i="7"/>
  <c r="L186" i="7"/>
  <c r="M186" i="7"/>
  <c r="N186" i="7"/>
  <c r="P186" i="7"/>
  <c r="Q186" i="7"/>
  <c r="R186" i="7"/>
  <c r="S186" i="7"/>
  <c r="T186" i="7"/>
  <c r="U186" i="7"/>
  <c r="V186" i="7"/>
  <c r="W186" i="7"/>
  <c r="X186" i="7"/>
  <c r="Y186" i="7"/>
  <c r="Z186" i="7"/>
  <c r="AB186" i="7"/>
  <c r="AC186" i="7"/>
  <c r="AD186" i="7"/>
  <c r="AE186" i="7"/>
  <c r="AF186" i="7"/>
  <c r="AG186" i="7"/>
  <c r="AH186" i="7"/>
  <c r="AI186" i="7"/>
  <c r="AJ186" i="7"/>
  <c r="AK186" i="7"/>
  <c r="AL186" i="7"/>
  <c r="D187" i="7"/>
  <c r="E187" i="7"/>
  <c r="F187" i="7"/>
  <c r="G187" i="7"/>
  <c r="H187" i="7"/>
  <c r="I187" i="7"/>
  <c r="J187" i="7"/>
  <c r="K187" i="7"/>
  <c r="L187" i="7"/>
  <c r="M187" i="7"/>
  <c r="N187" i="7"/>
  <c r="P187" i="7"/>
  <c r="Q187" i="7"/>
  <c r="R187" i="7"/>
  <c r="S187" i="7"/>
  <c r="T187" i="7"/>
  <c r="U187" i="7"/>
  <c r="V187" i="7"/>
  <c r="W187" i="7"/>
  <c r="X187" i="7"/>
  <c r="Y187" i="7"/>
  <c r="Z187" i="7"/>
  <c r="AB187" i="7"/>
  <c r="AC187" i="7"/>
  <c r="AD187" i="7"/>
  <c r="AE187" i="7"/>
  <c r="AF187" i="7"/>
  <c r="AG187" i="7"/>
  <c r="AH187" i="7"/>
  <c r="AI187" i="7"/>
  <c r="AJ187" i="7"/>
  <c r="AK187" i="7"/>
  <c r="AL187" i="7"/>
  <c r="D188" i="7"/>
  <c r="E188" i="7"/>
  <c r="F188" i="7"/>
  <c r="G188" i="7"/>
  <c r="H188" i="7"/>
  <c r="I188" i="7"/>
  <c r="J188" i="7"/>
  <c r="K188" i="7"/>
  <c r="L188" i="7"/>
  <c r="M188" i="7"/>
  <c r="N188" i="7"/>
  <c r="P188" i="7"/>
  <c r="Q188" i="7"/>
  <c r="R188" i="7"/>
  <c r="S188" i="7"/>
  <c r="T188" i="7"/>
  <c r="U188" i="7"/>
  <c r="V188" i="7"/>
  <c r="W188" i="7"/>
  <c r="X188" i="7"/>
  <c r="Y188" i="7"/>
  <c r="Z188" i="7"/>
  <c r="AB188" i="7"/>
  <c r="AC188" i="7"/>
  <c r="AD188" i="7"/>
  <c r="AE188" i="7"/>
  <c r="AF188" i="7"/>
  <c r="AG188" i="7"/>
  <c r="AH188" i="7"/>
  <c r="AI188" i="7"/>
  <c r="AJ188" i="7"/>
  <c r="AK188" i="7"/>
  <c r="AL188" i="7"/>
  <c r="D189" i="7"/>
  <c r="E189" i="7"/>
  <c r="F189" i="7"/>
  <c r="G189" i="7"/>
  <c r="H189" i="7"/>
  <c r="I189" i="7"/>
  <c r="J189" i="7"/>
  <c r="K189" i="7"/>
  <c r="L189" i="7"/>
  <c r="M189" i="7"/>
  <c r="N189" i="7"/>
  <c r="P189" i="7"/>
  <c r="Q189" i="7"/>
  <c r="R189" i="7"/>
  <c r="S189" i="7"/>
  <c r="T189" i="7"/>
  <c r="U189" i="7"/>
  <c r="V189" i="7"/>
  <c r="W189" i="7"/>
  <c r="X189" i="7"/>
  <c r="Y189" i="7"/>
  <c r="Z189" i="7"/>
  <c r="AB189" i="7"/>
  <c r="AC189" i="7"/>
  <c r="AD189" i="7"/>
  <c r="AE189" i="7"/>
  <c r="AF189" i="7"/>
  <c r="AG189" i="7"/>
  <c r="AH189" i="7"/>
  <c r="AI189" i="7"/>
  <c r="AJ189" i="7"/>
  <c r="AK189" i="7"/>
  <c r="AL189" i="7"/>
  <c r="D190" i="7"/>
  <c r="E190" i="7"/>
  <c r="F190" i="7"/>
  <c r="G190" i="7"/>
  <c r="H190" i="7"/>
  <c r="I190" i="7"/>
  <c r="J190" i="7"/>
  <c r="K190" i="7"/>
  <c r="L190" i="7"/>
  <c r="M190" i="7"/>
  <c r="N190" i="7"/>
  <c r="P190" i="7"/>
  <c r="Q190" i="7"/>
  <c r="R190" i="7"/>
  <c r="S190" i="7"/>
  <c r="T190" i="7"/>
  <c r="U190" i="7"/>
  <c r="V190" i="7"/>
  <c r="W190" i="7"/>
  <c r="X190" i="7"/>
  <c r="Y190" i="7"/>
  <c r="Z190" i="7"/>
  <c r="AB190" i="7"/>
  <c r="AC190" i="7"/>
  <c r="AD190" i="7"/>
  <c r="AE190" i="7"/>
  <c r="AF190" i="7"/>
  <c r="AG190" i="7"/>
  <c r="AH190" i="7"/>
  <c r="AI190" i="7"/>
  <c r="AJ190" i="7"/>
  <c r="AK190" i="7"/>
  <c r="AL190" i="7"/>
  <c r="D191" i="7"/>
  <c r="E191" i="7"/>
  <c r="F191" i="7"/>
  <c r="G191" i="7"/>
  <c r="H191" i="7"/>
  <c r="I191" i="7"/>
  <c r="J191" i="7"/>
  <c r="K191" i="7"/>
  <c r="L191" i="7"/>
  <c r="M191" i="7"/>
  <c r="N191" i="7"/>
  <c r="P191" i="7"/>
  <c r="Q191" i="7"/>
  <c r="R191" i="7"/>
  <c r="S191" i="7"/>
  <c r="T191" i="7"/>
  <c r="U191" i="7"/>
  <c r="V191" i="7"/>
  <c r="W191" i="7"/>
  <c r="X191" i="7"/>
  <c r="Y191" i="7"/>
  <c r="Z191" i="7"/>
  <c r="AB191" i="7"/>
  <c r="AC191" i="7"/>
  <c r="AD191" i="7"/>
  <c r="AE191" i="7"/>
  <c r="AF191" i="7"/>
  <c r="AG191" i="7"/>
  <c r="AH191" i="7"/>
  <c r="AI191" i="7"/>
  <c r="AJ191" i="7"/>
  <c r="AK191" i="7"/>
  <c r="AL191" i="7"/>
  <c r="D192" i="7"/>
  <c r="E192" i="7"/>
  <c r="F192" i="7"/>
  <c r="G192" i="7"/>
  <c r="H192" i="7"/>
  <c r="I192" i="7"/>
  <c r="J192" i="7"/>
  <c r="K192" i="7"/>
  <c r="L192" i="7"/>
  <c r="M192" i="7"/>
  <c r="N192" i="7"/>
  <c r="P192" i="7"/>
  <c r="Q192" i="7"/>
  <c r="R192" i="7"/>
  <c r="S192" i="7"/>
  <c r="T192" i="7"/>
  <c r="U192" i="7"/>
  <c r="V192" i="7"/>
  <c r="W192" i="7"/>
  <c r="X192" i="7"/>
  <c r="Y192" i="7"/>
  <c r="Z192" i="7"/>
  <c r="AB192" i="7"/>
  <c r="AC192" i="7"/>
  <c r="AD192" i="7"/>
  <c r="AE192" i="7"/>
  <c r="AF192" i="7"/>
  <c r="AG192" i="7"/>
  <c r="AH192" i="7"/>
  <c r="AI192" i="7"/>
  <c r="AJ192" i="7"/>
  <c r="AK192" i="7"/>
  <c r="AL192" i="7"/>
  <c r="D193" i="7"/>
  <c r="E193" i="7"/>
  <c r="F193" i="7"/>
  <c r="G193" i="7"/>
  <c r="H193" i="7"/>
  <c r="I193" i="7"/>
  <c r="J193" i="7"/>
  <c r="K193" i="7"/>
  <c r="L193" i="7"/>
  <c r="M193" i="7"/>
  <c r="N193" i="7"/>
  <c r="P193" i="7"/>
  <c r="Q193" i="7"/>
  <c r="R193" i="7"/>
  <c r="S193" i="7"/>
  <c r="T193" i="7"/>
  <c r="U193" i="7"/>
  <c r="V193" i="7"/>
  <c r="W193" i="7"/>
  <c r="X193" i="7"/>
  <c r="Y193" i="7"/>
  <c r="Z193" i="7"/>
  <c r="AB193" i="7"/>
  <c r="AC193" i="7"/>
  <c r="AD193" i="7"/>
  <c r="AE193" i="7"/>
  <c r="AF193" i="7"/>
  <c r="AG193" i="7"/>
  <c r="AH193" i="7"/>
  <c r="AI193" i="7"/>
  <c r="AJ193" i="7"/>
  <c r="AK193" i="7"/>
  <c r="AL193" i="7"/>
  <c r="D194" i="7"/>
  <c r="E194" i="7"/>
  <c r="F194" i="7"/>
  <c r="G194" i="7"/>
  <c r="H194" i="7"/>
  <c r="I194" i="7"/>
  <c r="J194" i="7"/>
  <c r="K194" i="7"/>
  <c r="L194" i="7"/>
  <c r="M194" i="7"/>
  <c r="N194" i="7"/>
  <c r="P194" i="7"/>
  <c r="Q194" i="7"/>
  <c r="R194" i="7"/>
  <c r="S194" i="7"/>
  <c r="T194" i="7"/>
  <c r="U194" i="7"/>
  <c r="V194" i="7"/>
  <c r="W194" i="7"/>
  <c r="X194" i="7"/>
  <c r="Y194" i="7"/>
  <c r="Z194" i="7"/>
  <c r="AB194" i="7"/>
  <c r="AC194" i="7"/>
  <c r="AD194" i="7"/>
  <c r="AE194" i="7"/>
  <c r="AF194" i="7"/>
  <c r="AG194" i="7"/>
  <c r="AH194" i="7"/>
  <c r="AI194" i="7"/>
  <c r="AJ194" i="7"/>
  <c r="AK194" i="7"/>
  <c r="AL194" i="7"/>
  <c r="D195" i="7"/>
  <c r="E195" i="7"/>
  <c r="F195" i="7"/>
  <c r="G195" i="7"/>
  <c r="H195" i="7"/>
  <c r="I195" i="7"/>
  <c r="J195" i="7"/>
  <c r="K195" i="7"/>
  <c r="L195" i="7"/>
  <c r="M195" i="7"/>
  <c r="N195" i="7"/>
  <c r="P195" i="7"/>
  <c r="Q195" i="7"/>
  <c r="R195" i="7"/>
  <c r="S195" i="7"/>
  <c r="T195" i="7"/>
  <c r="U195" i="7"/>
  <c r="V195" i="7"/>
  <c r="W195" i="7"/>
  <c r="X195" i="7"/>
  <c r="Y195" i="7"/>
  <c r="Z195" i="7"/>
  <c r="AB195" i="7"/>
  <c r="AC195" i="7"/>
  <c r="AD195" i="7"/>
  <c r="AE195" i="7"/>
  <c r="AF195" i="7"/>
  <c r="AG195" i="7"/>
  <c r="AH195" i="7"/>
  <c r="AI195" i="7"/>
  <c r="AJ195" i="7"/>
  <c r="AK195" i="7"/>
  <c r="AL195" i="7"/>
  <c r="D196" i="7"/>
  <c r="E196" i="7"/>
  <c r="F196" i="7"/>
  <c r="G196" i="7"/>
  <c r="H196" i="7"/>
  <c r="I196" i="7"/>
  <c r="J196" i="7"/>
  <c r="K196" i="7"/>
  <c r="L196" i="7"/>
  <c r="M196" i="7"/>
  <c r="N196" i="7"/>
  <c r="P196" i="7"/>
  <c r="Q196" i="7"/>
  <c r="R196" i="7"/>
  <c r="S196" i="7"/>
  <c r="T196" i="7"/>
  <c r="U196" i="7"/>
  <c r="V196" i="7"/>
  <c r="W196" i="7"/>
  <c r="X196" i="7"/>
  <c r="Y196" i="7"/>
  <c r="Z196" i="7"/>
  <c r="AB196" i="7"/>
  <c r="AC196" i="7"/>
  <c r="AD196" i="7"/>
  <c r="AE196" i="7"/>
  <c r="AF196" i="7"/>
  <c r="AG196" i="7"/>
  <c r="AH196" i="7"/>
  <c r="AI196" i="7"/>
  <c r="AJ196" i="7"/>
  <c r="AK196" i="7"/>
  <c r="AL196" i="7"/>
  <c r="D197" i="7"/>
  <c r="E197" i="7"/>
  <c r="F197" i="7"/>
  <c r="G197" i="7"/>
  <c r="H197" i="7"/>
  <c r="I197" i="7"/>
  <c r="J197" i="7"/>
  <c r="K197" i="7"/>
  <c r="L197" i="7"/>
  <c r="M197" i="7"/>
  <c r="N197" i="7"/>
  <c r="P197" i="7"/>
  <c r="Q197" i="7"/>
  <c r="R197" i="7"/>
  <c r="S197" i="7"/>
  <c r="T197" i="7"/>
  <c r="U197" i="7"/>
  <c r="V197" i="7"/>
  <c r="W197" i="7"/>
  <c r="X197" i="7"/>
  <c r="Y197" i="7"/>
  <c r="Z197" i="7"/>
  <c r="AB197" i="7"/>
  <c r="AC197" i="7"/>
  <c r="AD197" i="7"/>
  <c r="AE197" i="7"/>
  <c r="AF197" i="7"/>
  <c r="AG197" i="7"/>
  <c r="AH197" i="7"/>
  <c r="AI197" i="7"/>
  <c r="AJ197" i="7"/>
  <c r="AK197" i="7"/>
  <c r="AL197" i="7"/>
  <c r="D198" i="7"/>
  <c r="E198" i="7"/>
  <c r="F198" i="7"/>
  <c r="G198" i="7"/>
  <c r="H198" i="7"/>
  <c r="I198" i="7"/>
  <c r="J198" i="7"/>
  <c r="K198" i="7"/>
  <c r="L198" i="7"/>
  <c r="M198" i="7"/>
  <c r="N198" i="7"/>
  <c r="P198" i="7"/>
  <c r="Q198" i="7"/>
  <c r="R198" i="7"/>
  <c r="S198" i="7"/>
  <c r="T198" i="7"/>
  <c r="U198" i="7"/>
  <c r="V198" i="7"/>
  <c r="W198" i="7"/>
  <c r="X198" i="7"/>
  <c r="Y198" i="7"/>
  <c r="Z198" i="7"/>
  <c r="AB198" i="7"/>
  <c r="AC198" i="7"/>
  <c r="AD198" i="7"/>
  <c r="AE198" i="7"/>
  <c r="AF198" i="7"/>
  <c r="AG198" i="7"/>
  <c r="AH198" i="7"/>
  <c r="AI198" i="7"/>
  <c r="AJ198" i="7"/>
  <c r="AK198" i="7"/>
  <c r="AL198" i="7"/>
  <c r="D199" i="7"/>
  <c r="E199" i="7"/>
  <c r="F199" i="7"/>
  <c r="G199" i="7"/>
  <c r="H199" i="7"/>
  <c r="I199" i="7"/>
  <c r="J199" i="7"/>
  <c r="K199" i="7"/>
  <c r="L199" i="7"/>
  <c r="M199" i="7"/>
  <c r="N199" i="7"/>
  <c r="P199" i="7"/>
  <c r="Q199" i="7"/>
  <c r="R199" i="7"/>
  <c r="S199" i="7"/>
  <c r="T199" i="7"/>
  <c r="U199" i="7"/>
  <c r="V199" i="7"/>
  <c r="W199" i="7"/>
  <c r="X199" i="7"/>
  <c r="Y199" i="7"/>
  <c r="Z199" i="7"/>
  <c r="AB199" i="7"/>
  <c r="AC199" i="7"/>
  <c r="AD199" i="7"/>
  <c r="AE199" i="7"/>
  <c r="AF199" i="7"/>
  <c r="AG199" i="7"/>
  <c r="AH199" i="7"/>
  <c r="AI199" i="7"/>
  <c r="AJ199" i="7"/>
  <c r="AK199" i="7"/>
  <c r="AL199" i="7"/>
  <c r="D200" i="7"/>
  <c r="E200" i="7"/>
  <c r="F200" i="7"/>
  <c r="G200" i="7"/>
  <c r="H200" i="7"/>
  <c r="I200" i="7"/>
  <c r="J200" i="7"/>
  <c r="K200" i="7"/>
  <c r="L200" i="7"/>
  <c r="M200" i="7"/>
  <c r="N200" i="7"/>
  <c r="P200" i="7"/>
  <c r="Q200" i="7"/>
  <c r="R200" i="7"/>
  <c r="S200" i="7"/>
  <c r="T200" i="7"/>
  <c r="U200" i="7"/>
  <c r="V200" i="7"/>
  <c r="W200" i="7"/>
  <c r="X200" i="7"/>
  <c r="Y200" i="7"/>
  <c r="Z200" i="7"/>
  <c r="AB200" i="7"/>
  <c r="AC200" i="7"/>
  <c r="AD200" i="7"/>
  <c r="AE200" i="7"/>
  <c r="AF200" i="7"/>
  <c r="AG200" i="7"/>
  <c r="AH200" i="7"/>
  <c r="AI200" i="7"/>
  <c r="AJ200" i="7"/>
  <c r="AK200" i="7"/>
  <c r="AL200" i="7"/>
  <c r="D201" i="7"/>
  <c r="E201" i="7"/>
  <c r="F201" i="7"/>
  <c r="G201" i="7"/>
  <c r="H201" i="7"/>
  <c r="I201" i="7"/>
  <c r="J201" i="7"/>
  <c r="K201" i="7"/>
  <c r="L201" i="7"/>
  <c r="M201" i="7"/>
  <c r="N201" i="7"/>
  <c r="P201" i="7"/>
  <c r="Q201" i="7"/>
  <c r="R201" i="7"/>
  <c r="S201" i="7"/>
  <c r="T201" i="7"/>
  <c r="U201" i="7"/>
  <c r="V201" i="7"/>
  <c r="W201" i="7"/>
  <c r="X201" i="7"/>
  <c r="Y201" i="7"/>
  <c r="Z201" i="7"/>
  <c r="AB201" i="7"/>
  <c r="AC201" i="7"/>
  <c r="AD201" i="7"/>
  <c r="AE201" i="7"/>
  <c r="AF201" i="7"/>
  <c r="AG201" i="7"/>
  <c r="AH201" i="7"/>
  <c r="AI201" i="7"/>
  <c r="AJ201" i="7"/>
  <c r="AK201" i="7"/>
  <c r="AL201" i="7"/>
  <c r="D202" i="7"/>
  <c r="E202" i="7"/>
  <c r="F202" i="7"/>
  <c r="G202" i="7"/>
  <c r="H202" i="7"/>
  <c r="I202" i="7"/>
  <c r="J202" i="7"/>
  <c r="K202" i="7"/>
  <c r="L202" i="7"/>
  <c r="M202" i="7"/>
  <c r="N202" i="7"/>
  <c r="P202" i="7"/>
  <c r="Q202" i="7"/>
  <c r="R202" i="7"/>
  <c r="S202" i="7"/>
  <c r="T202" i="7"/>
  <c r="U202" i="7"/>
  <c r="V202" i="7"/>
  <c r="W202" i="7"/>
  <c r="X202" i="7"/>
  <c r="Y202" i="7"/>
  <c r="Z202" i="7"/>
  <c r="AB202" i="7"/>
  <c r="AC202" i="7"/>
  <c r="AD202" i="7"/>
  <c r="AE202" i="7"/>
  <c r="AF202" i="7"/>
  <c r="AG202" i="7"/>
  <c r="AH202" i="7"/>
  <c r="AI202" i="7"/>
  <c r="AJ202" i="7"/>
  <c r="AK202" i="7"/>
  <c r="AL202" i="7"/>
  <c r="D203" i="7"/>
  <c r="E203" i="7"/>
  <c r="F203" i="7"/>
  <c r="G203" i="7"/>
  <c r="H203" i="7"/>
  <c r="I203" i="7"/>
  <c r="J203" i="7"/>
  <c r="K203" i="7"/>
  <c r="L203" i="7"/>
  <c r="M203" i="7"/>
  <c r="N203" i="7"/>
  <c r="P203" i="7"/>
  <c r="Q203" i="7"/>
  <c r="R203" i="7"/>
  <c r="S203" i="7"/>
  <c r="T203" i="7"/>
  <c r="U203" i="7"/>
  <c r="V203" i="7"/>
  <c r="W203" i="7"/>
  <c r="X203" i="7"/>
  <c r="Y203" i="7"/>
  <c r="Z203" i="7"/>
  <c r="AB203" i="7"/>
  <c r="AC203" i="7"/>
  <c r="AD203" i="7"/>
  <c r="AE203" i="7"/>
  <c r="AF203" i="7"/>
  <c r="AG203" i="7"/>
  <c r="AH203" i="7"/>
  <c r="AI203" i="7"/>
  <c r="AJ203" i="7"/>
  <c r="AK203" i="7"/>
  <c r="AL203" i="7"/>
  <c r="D204" i="7"/>
  <c r="E204" i="7"/>
  <c r="F204" i="7"/>
  <c r="G204" i="7"/>
  <c r="H204" i="7"/>
  <c r="I204" i="7"/>
  <c r="J204" i="7"/>
  <c r="K204" i="7"/>
  <c r="L204" i="7"/>
  <c r="M204" i="7"/>
  <c r="N204" i="7"/>
  <c r="P204" i="7"/>
  <c r="Q204" i="7"/>
  <c r="R204" i="7"/>
  <c r="S204" i="7"/>
  <c r="T204" i="7"/>
  <c r="U204" i="7"/>
  <c r="V204" i="7"/>
  <c r="W204" i="7"/>
  <c r="X204" i="7"/>
  <c r="Y204" i="7"/>
  <c r="Z204" i="7"/>
  <c r="AB204" i="7"/>
  <c r="AC204" i="7"/>
  <c r="AD204" i="7"/>
  <c r="AE204" i="7"/>
  <c r="AF204" i="7"/>
  <c r="AG204" i="7"/>
  <c r="AH204" i="7"/>
  <c r="AI204" i="7"/>
  <c r="AJ204" i="7"/>
  <c r="AK204" i="7"/>
  <c r="AL204" i="7"/>
  <c r="D205" i="7"/>
  <c r="E205" i="7"/>
  <c r="F205" i="7"/>
  <c r="G205" i="7"/>
  <c r="H205" i="7"/>
  <c r="I205" i="7"/>
  <c r="J205" i="7"/>
  <c r="K205" i="7"/>
  <c r="L205" i="7"/>
  <c r="M205" i="7"/>
  <c r="N205" i="7"/>
  <c r="P205" i="7"/>
  <c r="Q205" i="7"/>
  <c r="R205" i="7"/>
  <c r="S205" i="7"/>
  <c r="T205" i="7"/>
  <c r="U205" i="7"/>
  <c r="V205" i="7"/>
  <c r="W205" i="7"/>
  <c r="X205" i="7"/>
  <c r="Y205" i="7"/>
  <c r="Z205" i="7"/>
  <c r="AB205" i="7"/>
  <c r="AC205" i="7"/>
  <c r="AD205" i="7"/>
  <c r="AE205" i="7"/>
  <c r="AF205" i="7"/>
  <c r="AG205" i="7"/>
  <c r="AH205" i="7"/>
  <c r="AI205" i="7"/>
  <c r="AJ205" i="7"/>
  <c r="AK205" i="7"/>
  <c r="AL205" i="7"/>
  <c r="D206" i="7"/>
  <c r="E206" i="7"/>
  <c r="F206" i="7"/>
  <c r="G206" i="7"/>
  <c r="H206" i="7"/>
  <c r="I206" i="7"/>
  <c r="J206" i="7"/>
  <c r="K206" i="7"/>
  <c r="L206" i="7"/>
  <c r="M206" i="7"/>
  <c r="N206" i="7"/>
  <c r="P206" i="7"/>
  <c r="Q206" i="7"/>
  <c r="R206" i="7"/>
  <c r="S206" i="7"/>
  <c r="T206" i="7"/>
  <c r="U206" i="7"/>
  <c r="V206" i="7"/>
  <c r="W206" i="7"/>
  <c r="X206" i="7"/>
  <c r="Y206" i="7"/>
  <c r="Z206" i="7"/>
  <c r="AB206" i="7"/>
  <c r="AC206" i="7"/>
  <c r="AD206" i="7"/>
  <c r="AE206" i="7"/>
  <c r="AF206" i="7"/>
  <c r="AG206" i="7"/>
  <c r="AH206" i="7"/>
  <c r="AI206" i="7"/>
  <c r="AJ206" i="7"/>
  <c r="AK206" i="7"/>
  <c r="AL206" i="7"/>
  <c r="D207" i="7"/>
  <c r="E207" i="7"/>
  <c r="F207" i="7"/>
  <c r="G207" i="7"/>
  <c r="H207" i="7"/>
  <c r="I207" i="7"/>
  <c r="J207" i="7"/>
  <c r="K207" i="7"/>
  <c r="L207" i="7"/>
  <c r="M207" i="7"/>
  <c r="N207" i="7"/>
  <c r="P207" i="7"/>
  <c r="Q207" i="7"/>
  <c r="R207" i="7"/>
  <c r="S207" i="7"/>
  <c r="T207" i="7"/>
  <c r="U207" i="7"/>
  <c r="V207" i="7"/>
  <c r="W207" i="7"/>
  <c r="X207" i="7"/>
  <c r="Y207" i="7"/>
  <c r="Z207" i="7"/>
  <c r="AB207" i="7"/>
  <c r="AC207" i="7"/>
  <c r="AD207" i="7"/>
  <c r="AE207" i="7"/>
  <c r="AF207" i="7"/>
  <c r="AG207" i="7"/>
  <c r="AH207" i="7"/>
  <c r="AI207" i="7"/>
  <c r="AJ207" i="7"/>
  <c r="AK207" i="7"/>
  <c r="AL207" i="7"/>
  <c r="D208" i="7"/>
  <c r="E208" i="7"/>
  <c r="F208" i="7"/>
  <c r="G208" i="7"/>
  <c r="H208" i="7"/>
  <c r="I208" i="7"/>
  <c r="J208" i="7"/>
  <c r="K208" i="7"/>
  <c r="L208" i="7"/>
  <c r="M208" i="7"/>
  <c r="N208" i="7"/>
  <c r="P208" i="7"/>
  <c r="Q208" i="7"/>
  <c r="R208" i="7"/>
  <c r="S208" i="7"/>
  <c r="T208" i="7"/>
  <c r="U208" i="7"/>
  <c r="V208" i="7"/>
  <c r="W208" i="7"/>
  <c r="X208" i="7"/>
  <c r="Y208" i="7"/>
  <c r="Z208" i="7"/>
  <c r="AB208" i="7"/>
  <c r="AC208" i="7"/>
  <c r="AD208" i="7"/>
  <c r="AE208" i="7"/>
  <c r="AF208" i="7"/>
  <c r="AG208" i="7"/>
  <c r="AH208" i="7"/>
  <c r="AI208" i="7"/>
  <c r="AJ208" i="7"/>
  <c r="AK208" i="7"/>
  <c r="AL208" i="7"/>
  <c r="D209" i="7"/>
  <c r="E209" i="7"/>
  <c r="F209" i="7"/>
  <c r="G209" i="7"/>
  <c r="H209" i="7"/>
  <c r="I209" i="7"/>
  <c r="J209" i="7"/>
  <c r="K209" i="7"/>
  <c r="L209" i="7"/>
  <c r="M209" i="7"/>
  <c r="N209" i="7"/>
  <c r="P209" i="7"/>
  <c r="Q209" i="7"/>
  <c r="R209" i="7"/>
  <c r="S209" i="7"/>
  <c r="T209" i="7"/>
  <c r="U209" i="7"/>
  <c r="V209" i="7"/>
  <c r="W209" i="7"/>
  <c r="X209" i="7"/>
  <c r="Y209" i="7"/>
  <c r="Z209" i="7"/>
  <c r="AB209" i="7"/>
  <c r="AC209" i="7"/>
  <c r="AD209" i="7"/>
  <c r="AE209" i="7"/>
  <c r="AF209" i="7"/>
  <c r="AG209" i="7"/>
  <c r="AH209" i="7"/>
  <c r="AI209" i="7"/>
  <c r="AJ209" i="7"/>
  <c r="AK209" i="7"/>
  <c r="AL209" i="7"/>
  <c r="D210" i="7"/>
  <c r="E210" i="7"/>
  <c r="F210" i="7"/>
  <c r="G210" i="7"/>
  <c r="H210" i="7"/>
  <c r="I210" i="7"/>
  <c r="J210" i="7"/>
  <c r="K210" i="7"/>
  <c r="L210" i="7"/>
  <c r="M210" i="7"/>
  <c r="N210" i="7"/>
  <c r="P210" i="7"/>
  <c r="Q210" i="7"/>
  <c r="R210" i="7"/>
  <c r="S210" i="7"/>
  <c r="T210" i="7"/>
  <c r="U210" i="7"/>
  <c r="V210" i="7"/>
  <c r="W210" i="7"/>
  <c r="X210" i="7"/>
  <c r="Y210" i="7"/>
  <c r="Z210" i="7"/>
  <c r="AB210" i="7"/>
  <c r="AC210" i="7"/>
  <c r="AD210" i="7"/>
  <c r="AE210" i="7"/>
  <c r="AF210" i="7"/>
  <c r="AG210" i="7"/>
  <c r="AH210" i="7"/>
  <c r="AI210" i="7"/>
  <c r="AJ210" i="7"/>
  <c r="AK210" i="7"/>
  <c r="AL210" i="7"/>
  <c r="D211" i="7"/>
  <c r="E211" i="7"/>
  <c r="F211" i="7"/>
  <c r="G211" i="7"/>
  <c r="H211" i="7"/>
  <c r="I211" i="7"/>
  <c r="J211" i="7"/>
  <c r="K211" i="7"/>
  <c r="L211" i="7"/>
  <c r="M211" i="7"/>
  <c r="N211" i="7"/>
  <c r="P211" i="7"/>
  <c r="Q211" i="7"/>
  <c r="R211" i="7"/>
  <c r="S211" i="7"/>
  <c r="T211" i="7"/>
  <c r="U211" i="7"/>
  <c r="V211" i="7"/>
  <c r="W211" i="7"/>
  <c r="X211" i="7"/>
  <c r="Y211" i="7"/>
  <c r="Z211" i="7"/>
  <c r="AB211" i="7"/>
  <c r="AC211" i="7"/>
  <c r="AD211" i="7"/>
  <c r="AE211" i="7"/>
  <c r="AF211" i="7"/>
  <c r="AG211" i="7"/>
  <c r="AH211" i="7"/>
  <c r="AI211" i="7"/>
  <c r="AJ211" i="7"/>
  <c r="AK211" i="7"/>
  <c r="AL211" i="7"/>
  <c r="D212" i="7"/>
  <c r="E212" i="7"/>
  <c r="F212" i="7"/>
  <c r="G212" i="7"/>
  <c r="H212" i="7"/>
  <c r="I212" i="7"/>
  <c r="J212" i="7"/>
  <c r="K212" i="7"/>
  <c r="L212" i="7"/>
  <c r="M212" i="7"/>
  <c r="N212" i="7"/>
  <c r="P212" i="7"/>
  <c r="Q212" i="7"/>
  <c r="R212" i="7"/>
  <c r="S212" i="7"/>
  <c r="T212" i="7"/>
  <c r="U212" i="7"/>
  <c r="V212" i="7"/>
  <c r="W212" i="7"/>
  <c r="X212" i="7"/>
  <c r="Y212" i="7"/>
  <c r="Z212" i="7"/>
  <c r="AB212" i="7"/>
  <c r="AC212" i="7"/>
  <c r="AD212" i="7"/>
  <c r="AE212" i="7"/>
  <c r="AF212" i="7"/>
  <c r="AG212" i="7"/>
  <c r="AH212" i="7"/>
  <c r="AI212" i="7"/>
  <c r="AJ212" i="7"/>
  <c r="AK212" i="7"/>
  <c r="AL212" i="7"/>
  <c r="D213" i="7"/>
  <c r="E213" i="7"/>
  <c r="F213" i="7"/>
  <c r="G213" i="7"/>
  <c r="H213" i="7"/>
  <c r="I213" i="7"/>
  <c r="J213" i="7"/>
  <c r="K213" i="7"/>
  <c r="L213" i="7"/>
  <c r="M213" i="7"/>
  <c r="N213" i="7"/>
  <c r="P213" i="7"/>
  <c r="Q213" i="7"/>
  <c r="R213" i="7"/>
  <c r="S213" i="7"/>
  <c r="T213" i="7"/>
  <c r="U213" i="7"/>
  <c r="V213" i="7"/>
  <c r="W213" i="7"/>
  <c r="X213" i="7"/>
  <c r="Y213" i="7"/>
  <c r="Z213" i="7"/>
  <c r="AB213" i="7"/>
  <c r="AC213" i="7"/>
  <c r="AD213" i="7"/>
  <c r="AE213" i="7"/>
  <c r="AF213" i="7"/>
  <c r="AG213" i="7"/>
  <c r="AH213" i="7"/>
  <c r="AI213" i="7"/>
  <c r="AJ213" i="7"/>
  <c r="AK213" i="7"/>
  <c r="AL213" i="7"/>
  <c r="D214" i="7"/>
  <c r="E214" i="7"/>
  <c r="F214" i="7"/>
  <c r="G214" i="7"/>
  <c r="H214" i="7"/>
  <c r="I214" i="7"/>
  <c r="J214" i="7"/>
  <c r="K214" i="7"/>
  <c r="L214" i="7"/>
  <c r="M214" i="7"/>
  <c r="N214" i="7"/>
  <c r="P214" i="7"/>
  <c r="Q214" i="7"/>
  <c r="R214" i="7"/>
  <c r="S214" i="7"/>
  <c r="T214" i="7"/>
  <c r="U214" i="7"/>
  <c r="V214" i="7"/>
  <c r="W214" i="7"/>
  <c r="X214" i="7"/>
  <c r="Y214" i="7"/>
  <c r="Z214" i="7"/>
  <c r="AB214" i="7"/>
  <c r="AC214" i="7"/>
  <c r="AD214" i="7"/>
  <c r="AE214" i="7"/>
  <c r="AF214" i="7"/>
  <c r="AG214" i="7"/>
  <c r="AH214" i="7"/>
  <c r="AI214" i="7"/>
  <c r="AJ214" i="7"/>
  <c r="AK214" i="7"/>
  <c r="AL214" i="7"/>
  <c r="D215" i="7"/>
  <c r="E215" i="7"/>
  <c r="F215" i="7"/>
  <c r="G215" i="7"/>
  <c r="H215" i="7"/>
  <c r="I215" i="7"/>
  <c r="J215" i="7"/>
  <c r="K215" i="7"/>
  <c r="L215" i="7"/>
  <c r="M215" i="7"/>
  <c r="N215" i="7"/>
  <c r="P215" i="7"/>
  <c r="Q215" i="7"/>
  <c r="R215" i="7"/>
  <c r="S215" i="7"/>
  <c r="T215" i="7"/>
  <c r="U215" i="7"/>
  <c r="V215" i="7"/>
  <c r="W215" i="7"/>
  <c r="X215" i="7"/>
  <c r="Y215" i="7"/>
  <c r="Z215" i="7"/>
  <c r="AB215" i="7"/>
  <c r="AC215" i="7"/>
  <c r="AD215" i="7"/>
  <c r="AE215" i="7"/>
  <c r="AF215" i="7"/>
  <c r="AG215" i="7"/>
  <c r="AH215" i="7"/>
  <c r="AI215" i="7"/>
  <c r="AJ215" i="7"/>
  <c r="AK215" i="7"/>
  <c r="AL215" i="7"/>
  <c r="D216" i="7"/>
  <c r="E216" i="7"/>
  <c r="F216" i="7"/>
  <c r="G216" i="7"/>
  <c r="H216" i="7"/>
  <c r="I216" i="7"/>
  <c r="J216" i="7"/>
  <c r="K216" i="7"/>
  <c r="L216" i="7"/>
  <c r="M216" i="7"/>
  <c r="N216" i="7"/>
  <c r="P216" i="7"/>
  <c r="Q216" i="7"/>
  <c r="R216" i="7"/>
  <c r="S216" i="7"/>
  <c r="T216" i="7"/>
  <c r="U216" i="7"/>
  <c r="V216" i="7"/>
  <c r="W216" i="7"/>
  <c r="X216" i="7"/>
  <c r="Y216" i="7"/>
  <c r="Z216" i="7"/>
  <c r="AB216" i="7"/>
  <c r="AC216" i="7"/>
  <c r="AD216" i="7"/>
  <c r="AE216" i="7"/>
  <c r="AF216" i="7"/>
  <c r="AG216" i="7"/>
  <c r="AH216" i="7"/>
  <c r="AI216" i="7"/>
  <c r="AJ216" i="7"/>
  <c r="AK216" i="7"/>
  <c r="AL216" i="7"/>
  <c r="D217" i="7"/>
  <c r="E217" i="7"/>
  <c r="F217" i="7"/>
  <c r="G217" i="7"/>
  <c r="H217" i="7"/>
  <c r="I217" i="7"/>
  <c r="J217" i="7"/>
  <c r="K217" i="7"/>
  <c r="L217" i="7"/>
  <c r="M217" i="7"/>
  <c r="N217" i="7"/>
  <c r="P217" i="7"/>
  <c r="Q217" i="7"/>
  <c r="R217" i="7"/>
  <c r="S217" i="7"/>
  <c r="T217" i="7"/>
  <c r="U217" i="7"/>
  <c r="V217" i="7"/>
  <c r="W217" i="7"/>
  <c r="X217" i="7"/>
  <c r="Y217" i="7"/>
  <c r="Z217" i="7"/>
  <c r="AB217" i="7"/>
  <c r="AC217" i="7"/>
  <c r="AD217" i="7"/>
  <c r="AE217" i="7"/>
  <c r="AF217" i="7"/>
  <c r="AG217" i="7"/>
  <c r="AH217" i="7"/>
  <c r="AI217" i="7"/>
  <c r="AJ217" i="7"/>
  <c r="AK217" i="7"/>
  <c r="AL217" i="7"/>
  <c r="D218" i="7"/>
  <c r="E218" i="7"/>
  <c r="F218" i="7"/>
  <c r="G218" i="7"/>
  <c r="H218" i="7"/>
  <c r="I218" i="7"/>
  <c r="J218" i="7"/>
  <c r="K218" i="7"/>
  <c r="L218" i="7"/>
  <c r="M218" i="7"/>
  <c r="N218" i="7"/>
  <c r="P218" i="7"/>
  <c r="Q218" i="7"/>
  <c r="R218" i="7"/>
  <c r="S218" i="7"/>
  <c r="T218" i="7"/>
  <c r="U218" i="7"/>
  <c r="V218" i="7"/>
  <c r="W218" i="7"/>
  <c r="X218" i="7"/>
  <c r="Y218" i="7"/>
  <c r="Z218" i="7"/>
  <c r="AB218" i="7"/>
  <c r="AC218" i="7"/>
  <c r="AD218" i="7"/>
  <c r="AE218" i="7"/>
  <c r="AF218" i="7"/>
  <c r="AG218" i="7"/>
  <c r="AH218" i="7"/>
  <c r="AI218" i="7"/>
  <c r="AJ218" i="7"/>
  <c r="AK218" i="7"/>
  <c r="AL218" i="7"/>
  <c r="D219" i="7"/>
  <c r="E219" i="7"/>
  <c r="F219" i="7"/>
  <c r="G219" i="7"/>
  <c r="H219" i="7"/>
  <c r="I219" i="7"/>
  <c r="J219" i="7"/>
  <c r="K219" i="7"/>
  <c r="L219" i="7"/>
  <c r="M219" i="7"/>
  <c r="N219" i="7"/>
  <c r="P219" i="7"/>
  <c r="Q219" i="7"/>
  <c r="R219" i="7"/>
  <c r="S219" i="7"/>
  <c r="T219" i="7"/>
  <c r="U219" i="7"/>
  <c r="V219" i="7"/>
  <c r="W219" i="7"/>
  <c r="X219" i="7"/>
  <c r="Y219" i="7"/>
  <c r="Z219" i="7"/>
  <c r="AB219" i="7"/>
  <c r="AC219" i="7"/>
  <c r="AD219" i="7"/>
  <c r="AE219" i="7"/>
  <c r="AF219" i="7"/>
  <c r="AG219" i="7"/>
  <c r="AH219" i="7"/>
  <c r="AI219" i="7"/>
  <c r="AJ219" i="7"/>
  <c r="AK219" i="7"/>
  <c r="AL219" i="7"/>
  <c r="D220" i="7"/>
  <c r="E220" i="7"/>
  <c r="F220" i="7"/>
  <c r="G220" i="7"/>
  <c r="H220" i="7"/>
  <c r="I220" i="7"/>
  <c r="J220" i="7"/>
  <c r="K220" i="7"/>
  <c r="L220" i="7"/>
  <c r="M220" i="7"/>
  <c r="N220" i="7"/>
  <c r="P220" i="7"/>
  <c r="Q220" i="7"/>
  <c r="R220" i="7"/>
  <c r="S220" i="7"/>
  <c r="T220" i="7"/>
  <c r="U220" i="7"/>
  <c r="V220" i="7"/>
  <c r="W220" i="7"/>
  <c r="X220" i="7"/>
  <c r="Y220" i="7"/>
  <c r="Z220" i="7"/>
  <c r="AB220" i="7"/>
  <c r="AC220" i="7"/>
  <c r="AD220" i="7"/>
  <c r="AE220" i="7"/>
  <c r="AF220" i="7"/>
  <c r="AG220" i="7"/>
  <c r="AH220" i="7"/>
  <c r="AI220" i="7"/>
  <c r="AJ220" i="7"/>
  <c r="AK220" i="7"/>
  <c r="AL220" i="7"/>
  <c r="D221" i="7"/>
  <c r="E221" i="7"/>
  <c r="F221" i="7"/>
  <c r="G221" i="7"/>
  <c r="H221" i="7"/>
  <c r="I221" i="7"/>
  <c r="J221" i="7"/>
  <c r="K221" i="7"/>
  <c r="L221" i="7"/>
  <c r="M221" i="7"/>
  <c r="N221" i="7"/>
  <c r="P221" i="7"/>
  <c r="Q221" i="7"/>
  <c r="R221" i="7"/>
  <c r="S221" i="7"/>
  <c r="T221" i="7"/>
  <c r="U221" i="7"/>
  <c r="V221" i="7"/>
  <c r="W221" i="7"/>
  <c r="X221" i="7"/>
  <c r="Y221" i="7"/>
  <c r="Z221" i="7"/>
  <c r="AB221" i="7"/>
  <c r="AC221" i="7"/>
  <c r="AD221" i="7"/>
  <c r="AE221" i="7"/>
  <c r="AF221" i="7"/>
  <c r="AG221" i="7"/>
  <c r="AH221" i="7"/>
  <c r="AI221" i="7"/>
  <c r="AJ221" i="7"/>
  <c r="AK221" i="7"/>
  <c r="AL221" i="7"/>
  <c r="D8" i="6" l="1"/>
  <c r="E8" i="6"/>
  <c r="K8" i="6" s="1"/>
  <c r="F8" i="6"/>
  <c r="G8" i="6"/>
  <c r="M8" i="6" s="1"/>
  <c r="H8" i="6"/>
  <c r="I8" i="6"/>
  <c r="O8" i="6" s="1"/>
  <c r="L8" i="6"/>
  <c r="N8" i="6"/>
  <c r="D9" i="6"/>
  <c r="E9" i="6"/>
  <c r="F9" i="6"/>
  <c r="L9" i="6" s="1"/>
  <c r="G9" i="6"/>
  <c r="H9" i="6"/>
  <c r="N9" i="6" s="1"/>
  <c r="I9" i="6"/>
  <c r="K9" i="6"/>
  <c r="M9" i="6"/>
  <c r="O9" i="6"/>
  <c r="D10" i="6"/>
  <c r="E10" i="6"/>
  <c r="K10" i="6" s="1"/>
  <c r="F10" i="6"/>
  <c r="G10" i="6"/>
  <c r="M10" i="6" s="1"/>
  <c r="H10" i="6"/>
  <c r="I10" i="6"/>
  <c r="O10" i="6" s="1"/>
  <c r="L10" i="6"/>
  <c r="N10" i="6"/>
  <c r="D11" i="6"/>
  <c r="K11" i="6" s="1"/>
  <c r="E11" i="6"/>
  <c r="F11" i="6"/>
  <c r="L11" i="6" s="1"/>
  <c r="G11" i="6"/>
  <c r="H11" i="6"/>
  <c r="N11" i="6" s="1"/>
  <c r="I11" i="6"/>
  <c r="M11" i="6"/>
  <c r="D12" i="6"/>
  <c r="E12" i="6"/>
  <c r="K12" i="6" s="1"/>
  <c r="F12" i="6"/>
  <c r="G12" i="6"/>
  <c r="M12" i="6" s="1"/>
  <c r="H12" i="6"/>
  <c r="I12" i="6"/>
  <c r="O12" i="6" s="1"/>
  <c r="L12" i="6"/>
  <c r="N12" i="6"/>
  <c r="D19" i="6"/>
  <c r="E19" i="6"/>
  <c r="F19" i="6"/>
  <c r="L19" i="6" s="1"/>
  <c r="G19" i="6"/>
  <c r="H19" i="6"/>
  <c r="N19" i="6" s="1"/>
  <c r="I19" i="6"/>
  <c r="K19" i="6"/>
  <c r="M19" i="6"/>
  <c r="O19" i="6"/>
  <c r="D20" i="6"/>
  <c r="E20" i="6"/>
  <c r="K20" i="6" s="1"/>
  <c r="F20" i="6"/>
  <c r="G20" i="6"/>
  <c r="M20" i="6" s="1"/>
  <c r="H20" i="6"/>
  <c r="I20" i="6"/>
  <c r="O20" i="6" s="1"/>
  <c r="L20" i="6"/>
  <c r="N20" i="6"/>
  <c r="D21" i="6"/>
  <c r="K21" i="6" s="1"/>
  <c r="E21" i="6"/>
  <c r="F21" i="6"/>
  <c r="L21" i="6" s="1"/>
  <c r="G21" i="6"/>
  <c r="H21" i="6"/>
  <c r="N21" i="6" s="1"/>
  <c r="I21" i="6"/>
  <c r="M21" i="6"/>
  <c r="D22" i="6"/>
  <c r="E22" i="6"/>
  <c r="K22" i="6" s="1"/>
  <c r="F22" i="6"/>
  <c r="G22" i="6"/>
  <c r="M22" i="6" s="1"/>
  <c r="H22" i="6"/>
  <c r="I22" i="6"/>
  <c r="O22" i="6" s="1"/>
  <c r="L22" i="6"/>
  <c r="N22" i="6"/>
  <c r="D23" i="6"/>
  <c r="E23" i="6"/>
  <c r="F23" i="6"/>
  <c r="L23" i="6" s="1"/>
  <c r="G23" i="6"/>
  <c r="H23" i="6"/>
  <c r="N23" i="6" s="1"/>
  <c r="I23" i="6"/>
  <c r="K23" i="6"/>
  <c r="M23" i="6"/>
  <c r="O23" i="6"/>
  <c r="D30" i="6"/>
  <c r="E30" i="6"/>
  <c r="K30" i="6" s="1"/>
  <c r="F30" i="6"/>
  <c r="G30" i="6"/>
  <c r="M30" i="6" s="1"/>
  <c r="H30" i="6"/>
  <c r="I30" i="6"/>
  <c r="O30" i="6" s="1"/>
  <c r="L30" i="6"/>
  <c r="N30" i="6"/>
  <c r="D31" i="6"/>
  <c r="K31" i="6" s="1"/>
  <c r="E31" i="6"/>
  <c r="F31" i="6"/>
  <c r="L31" i="6" s="1"/>
  <c r="G31" i="6"/>
  <c r="H31" i="6"/>
  <c r="N31" i="6" s="1"/>
  <c r="I31" i="6"/>
  <c r="M31" i="6"/>
  <c r="D32" i="6"/>
  <c r="E32" i="6"/>
  <c r="K32" i="6" s="1"/>
  <c r="F32" i="6"/>
  <c r="G32" i="6"/>
  <c r="M32" i="6" s="1"/>
  <c r="H32" i="6"/>
  <c r="I32" i="6"/>
  <c r="O32" i="6" s="1"/>
  <c r="L32" i="6"/>
  <c r="N32" i="6"/>
  <c r="D33" i="6"/>
  <c r="E33" i="6"/>
  <c r="F33" i="6"/>
  <c r="L33" i="6" s="1"/>
  <c r="G33" i="6"/>
  <c r="H33" i="6"/>
  <c r="N33" i="6" s="1"/>
  <c r="I33" i="6"/>
  <c r="K33" i="6"/>
  <c r="M33" i="6"/>
  <c r="O33" i="6"/>
  <c r="D34" i="6"/>
  <c r="E34" i="6"/>
  <c r="K34" i="6" s="1"/>
  <c r="F34" i="6"/>
  <c r="G34" i="6"/>
  <c r="M34" i="6" s="1"/>
  <c r="H34" i="6"/>
  <c r="I34" i="6"/>
  <c r="O34" i="6" s="1"/>
  <c r="L34" i="6"/>
  <c r="N34" i="6"/>
  <c r="O31" i="6" l="1"/>
  <c r="O21" i="6"/>
  <c r="O11" i="6"/>
  <c r="D9" i="5"/>
  <c r="E9" i="5"/>
  <c r="F9" i="5"/>
  <c r="G9" i="5"/>
  <c r="I9" i="5"/>
  <c r="J9" i="5"/>
  <c r="K9" i="5"/>
  <c r="L9" i="5"/>
  <c r="D10" i="5"/>
  <c r="E10" i="5"/>
  <c r="F10" i="5"/>
  <c r="G10" i="5"/>
  <c r="I10" i="5"/>
  <c r="J10" i="5"/>
  <c r="K10" i="5"/>
  <c r="L10" i="5"/>
  <c r="D11" i="5"/>
  <c r="E11" i="5"/>
  <c r="F11" i="5"/>
  <c r="G11" i="5"/>
  <c r="I11" i="5"/>
  <c r="J11" i="5"/>
  <c r="K11" i="5"/>
  <c r="L11" i="5"/>
  <c r="D12" i="5"/>
  <c r="E12" i="5"/>
  <c r="F12" i="5"/>
  <c r="G12" i="5"/>
  <c r="I12" i="5"/>
  <c r="J12" i="5"/>
  <c r="K12" i="5"/>
  <c r="L12" i="5"/>
  <c r="D13" i="5"/>
  <c r="E13" i="5"/>
  <c r="F13" i="5"/>
  <c r="G13" i="5"/>
  <c r="I13" i="5"/>
  <c r="J13" i="5"/>
  <c r="K13" i="5"/>
  <c r="L13" i="5"/>
  <c r="D15" i="5"/>
  <c r="E15" i="5"/>
  <c r="F15" i="5"/>
  <c r="G15" i="5"/>
  <c r="I15" i="5"/>
  <c r="J15" i="5"/>
  <c r="K15" i="5"/>
  <c r="L15" i="5"/>
  <c r="D16" i="5"/>
  <c r="E16" i="5"/>
  <c r="F16" i="5"/>
  <c r="G16" i="5"/>
  <c r="I16" i="5"/>
  <c r="J16" i="5"/>
  <c r="K16" i="5"/>
  <c r="L16" i="5"/>
  <c r="D17" i="5"/>
  <c r="E17" i="5"/>
  <c r="F17" i="5"/>
  <c r="G17" i="5"/>
  <c r="I17" i="5"/>
  <c r="J17" i="5"/>
  <c r="K17" i="5"/>
  <c r="L17" i="5"/>
  <c r="D18" i="5"/>
  <c r="E18" i="5"/>
  <c r="F18" i="5"/>
  <c r="G18" i="5"/>
  <c r="I18" i="5"/>
  <c r="J18" i="5"/>
  <c r="K18" i="5"/>
  <c r="L18" i="5"/>
  <c r="D19" i="5"/>
  <c r="E19" i="5"/>
  <c r="F19" i="5"/>
  <c r="G19" i="5"/>
  <c r="I19" i="5"/>
  <c r="J19" i="5"/>
  <c r="K19" i="5"/>
  <c r="L19" i="5"/>
  <c r="D20" i="5"/>
  <c r="E20" i="5"/>
  <c r="F20" i="5"/>
  <c r="G20" i="5"/>
  <c r="I20" i="5"/>
  <c r="J20" i="5"/>
  <c r="K20" i="5"/>
  <c r="L20" i="5"/>
  <c r="D21" i="5"/>
  <c r="E21" i="5"/>
  <c r="F21" i="5"/>
  <c r="G21" i="5"/>
  <c r="I21" i="5"/>
  <c r="J21" i="5"/>
  <c r="K21" i="5"/>
  <c r="L21" i="5"/>
  <c r="D22" i="5"/>
  <c r="E22" i="5"/>
  <c r="F22" i="5"/>
  <c r="G22" i="5"/>
  <c r="I22" i="5"/>
  <c r="J22" i="5"/>
  <c r="K22" i="5"/>
  <c r="L22" i="5"/>
  <c r="D23" i="5"/>
  <c r="E23" i="5"/>
  <c r="F23" i="5"/>
  <c r="G23" i="5"/>
  <c r="I23" i="5"/>
  <c r="J23" i="5"/>
  <c r="K23" i="5"/>
  <c r="L23" i="5"/>
  <c r="D24" i="5"/>
  <c r="E24" i="5"/>
  <c r="F24" i="5"/>
  <c r="G24" i="5"/>
  <c r="I24" i="5"/>
  <c r="J24" i="5"/>
  <c r="K24" i="5"/>
  <c r="L24" i="5"/>
  <c r="D25" i="5"/>
  <c r="E25" i="5"/>
  <c r="F25" i="5"/>
  <c r="G25" i="5"/>
  <c r="I25" i="5"/>
  <c r="J25" i="5"/>
  <c r="K25" i="5"/>
  <c r="L25" i="5"/>
  <c r="D26" i="5"/>
  <c r="E26" i="5"/>
  <c r="F26" i="5"/>
  <c r="G26" i="5"/>
  <c r="I26" i="5"/>
  <c r="J26" i="5"/>
  <c r="K26" i="5"/>
  <c r="L26" i="5"/>
  <c r="D27" i="5"/>
  <c r="E27" i="5"/>
  <c r="F27" i="5"/>
  <c r="G27" i="5"/>
  <c r="I27" i="5"/>
  <c r="J27" i="5"/>
  <c r="K27" i="5"/>
  <c r="L27" i="5"/>
  <c r="D28" i="5"/>
  <c r="E28" i="5"/>
  <c r="F28" i="5"/>
  <c r="G28" i="5"/>
  <c r="I28" i="5"/>
  <c r="J28" i="5"/>
  <c r="K28" i="5"/>
  <c r="L28" i="5"/>
  <c r="D29" i="5"/>
  <c r="E29" i="5"/>
  <c r="F29" i="5"/>
  <c r="G29" i="5"/>
  <c r="I29" i="5"/>
  <c r="J29" i="5"/>
  <c r="K29" i="5"/>
  <c r="L29" i="5"/>
  <c r="D30" i="5"/>
  <c r="E30" i="5"/>
  <c r="F30" i="5"/>
  <c r="G30" i="5"/>
  <c r="I30" i="5"/>
  <c r="J30" i="5"/>
  <c r="K30" i="5"/>
  <c r="L30" i="5"/>
  <c r="D31" i="5"/>
  <c r="E31" i="5"/>
  <c r="F31" i="5"/>
  <c r="G31" i="5"/>
  <c r="I31" i="5"/>
  <c r="J31" i="5"/>
  <c r="K31" i="5"/>
  <c r="L31" i="5"/>
  <c r="D32" i="5"/>
  <c r="E32" i="5"/>
  <c r="F32" i="5"/>
  <c r="G32" i="5"/>
  <c r="I32" i="5"/>
  <c r="J32" i="5"/>
  <c r="K32" i="5"/>
  <c r="L32" i="5"/>
  <c r="D33" i="5"/>
  <c r="E33" i="5"/>
  <c r="F33" i="5"/>
  <c r="G33" i="5"/>
  <c r="I33" i="5"/>
  <c r="J33" i="5"/>
  <c r="K33" i="5"/>
  <c r="L33" i="5"/>
  <c r="D34" i="5"/>
  <c r="E34" i="5"/>
  <c r="F34" i="5"/>
  <c r="G34" i="5"/>
  <c r="I34" i="5"/>
  <c r="J34" i="5"/>
  <c r="K34" i="5"/>
  <c r="L34" i="5"/>
  <c r="D35" i="5"/>
  <c r="E35" i="5"/>
  <c r="F35" i="5"/>
  <c r="G35" i="5"/>
  <c r="I35" i="5"/>
  <c r="J35" i="5"/>
  <c r="K35" i="5"/>
  <c r="L35" i="5"/>
  <c r="D36" i="5"/>
  <c r="E36" i="5"/>
  <c r="F36" i="5"/>
  <c r="G36" i="5"/>
  <c r="I36" i="5"/>
  <c r="J36" i="5"/>
  <c r="K36" i="5"/>
  <c r="L36" i="5"/>
  <c r="D37" i="5"/>
  <c r="E37" i="5"/>
  <c r="F37" i="5"/>
  <c r="G37" i="5"/>
  <c r="I37" i="5"/>
  <c r="J37" i="5"/>
  <c r="K37" i="5"/>
  <c r="L37" i="5"/>
  <c r="D38" i="5"/>
  <c r="E38" i="5"/>
  <c r="F38" i="5"/>
  <c r="G38" i="5"/>
  <c r="I38" i="5"/>
  <c r="J38" i="5"/>
  <c r="K38" i="5"/>
  <c r="L38" i="5"/>
  <c r="D39" i="5"/>
  <c r="E39" i="5"/>
  <c r="F39" i="5"/>
  <c r="G39" i="5"/>
  <c r="I39" i="5"/>
  <c r="J39" i="5"/>
  <c r="K39" i="5"/>
  <c r="L39" i="5"/>
  <c r="D40" i="5"/>
  <c r="E40" i="5"/>
  <c r="F40" i="5"/>
  <c r="G40" i="5"/>
  <c r="I40" i="5"/>
  <c r="J40" i="5"/>
  <c r="K40" i="5"/>
  <c r="L40" i="5"/>
  <c r="D41" i="5"/>
  <c r="E41" i="5"/>
  <c r="F41" i="5"/>
  <c r="G41" i="5"/>
  <c r="I41" i="5"/>
  <c r="J41" i="5"/>
  <c r="K41" i="5"/>
  <c r="L41" i="5"/>
  <c r="D42" i="5"/>
  <c r="E42" i="5"/>
  <c r="F42" i="5"/>
  <c r="G42" i="5"/>
  <c r="I42" i="5"/>
  <c r="J42" i="5"/>
  <c r="K42" i="5"/>
  <c r="L42" i="5"/>
  <c r="D43" i="5"/>
  <c r="E43" i="5"/>
  <c r="F43" i="5"/>
  <c r="G43" i="5"/>
  <c r="I43" i="5"/>
  <c r="J43" i="5"/>
  <c r="K43" i="5"/>
  <c r="L43" i="5"/>
  <c r="D44" i="5"/>
  <c r="E44" i="5"/>
  <c r="F44" i="5"/>
  <c r="G44" i="5"/>
  <c r="I44" i="5"/>
  <c r="J44" i="5"/>
  <c r="K44" i="5"/>
  <c r="L44" i="5"/>
  <c r="D45" i="5"/>
  <c r="E45" i="5"/>
  <c r="F45" i="5"/>
  <c r="G45" i="5"/>
  <c r="I45" i="5"/>
  <c r="J45" i="5"/>
  <c r="K45" i="5"/>
  <c r="L45" i="5"/>
  <c r="D46" i="5"/>
  <c r="E46" i="5"/>
  <c r="F46" i="5"/>
  <c r="G46" i="5"/>
  <c r="I46" i="5"/>
  <c r="J46" i="5"/>
  <c r="K46" i="5"/>
  <c r="L46" i="5"/>
  <c r="D47" i="5"/>
  <c r="E47" i="5"/>
  <c r="F47" i="5"/>
  <c r="G47" i="5"/>
  <c r="I47" i="5"/>
  <c r="J47" i="5"/>
  <c r="K47" i="5"/>
  <c r="L47" i="5"/>
  <c r="D48" i="5"/>
  <c r="E48" i="5"/>
  <c r="F48" i="5"/>
  <c r="G48" i="5"/>
  <c r="I48" i="5"/>
  <c r="J48" i="5"/>
  <c r="K48" i="5"/>
  <c r="L48" i="5"/>
  <c r="D49" i="5"/>
  <c r="E49" i="5"/>
  <c r="F49" i="5"/>
  <c r="G49" i="5"/>
  <c r="I49" i="5"/>
  <c r="J49" i="5"/>
  <c r="K49" i="5"/>
  <c r="L49" i="5"/>
  <c r="D50" i="5"/>
  <c r="E50" i="5"/>
  <c r="F50" i="5"/>
  <c r="G50" i="5"/>
  <c r="I50" i="5"/>
  <c r="J50" i="5"/>
  <c r="K50" i="5"/>
  <c r="L50" i="5"/>
  <c r="D51" i="5"/>
  <c r="E51" i="5"/>
  <c r="F51" i="5"/>
  <c r="G51" i="5"/>
  <c r="I51" i="5"/>
  <c r="J51" i="5"/>
  <c r="K51" i="5"/>
  <c r="L51" i="5"/>
  <c r="D52" i="5"/>
  <c r="E52" i="5"/>
  <c r="F52" i="5"/>
  <c r="G52" i="5"/>
  <c r="I52" i="5"/>
  <c r="J52" i="5"/>
  <c r="K52" i="5"/>
  <c r="L52" i="5"/>
  <c r="D53" i="5"/>
  <c r="E53" i="5"/>
  <c r="F53" i="5"/>
  <c r="G53" i="5"/>
  <c r="I53" i="5"/>
  <c r="J53" i="5"/>
  <c r="K53" i="5"/>
  <c r="L53" i="5"/>
  <c r="D54" i="5"/>
  <c r="E54" i="5"/>
  <c r="F54" i="5"/>
  <c r="G54" i="5"/>
  <c r="I54" i="5"/>
  <c r="J54" i="5"/>
  <c r="K54" i="5"/>
  <c r="L54" i="5"/>
  <c r="D55" i="5"/>
  <c r="E55" i="5"/>
  <c r="F55" i="5"/>
  <c r="G55" i="5"/>
  <c r="I55" i="5"/>
  <c r="J55" i="5"/>
  <c r="K55" i="5"/>
  <c r="L55" i="5"/>
  <c r="D56" i="5"/>
  <c r="E56" i="5"/>
  <c r="F56" i="5"/>
  <c r="G56" i="5"/>
  <c r="I56" i="5"/>
  <c r="J56" i="5"/>
  <c r="K56" i="5"/>
  <c r="L56" i="5"/>
  <c r="D57" i="5"/>
  <c r="E57" i="5"/>
  <c r="F57" i="5"/>
  <c r="G57" i="5"/>
  <c r="I57" i="5"/>
  <c r="J57" i="5"/>
  <c r="K57" i="5"/>
  <c r="L57" i="5"/>
  <c r="D58" i="5"/>
  <c r="E58" i="5"/>
  <c r="F58" i="5"/>
  <c r="G58" i="5"/>
  <c r="I58" i="5"/>
  <c r="J58" i="5"/>
  <c r="K58" i="5"/>
  <c r="L58" i="5"/>
  <c r="D59" i="5"/>
  <c r="E59" i="5"/>
  <c r="F59" i="5"/>
  <c r="G59" i="5"/>
  <c r="I59" i="5"/>
  <c r="J59" i="5"/>
  <c r="K59" i="5"/>
  <c r="L59" i="5"/>
  <c r="D60" i="5"/>
  <c r="E60" i="5"/>
  <c r="F60" i="5"/>
  <c r="G60" i="5"/>
  <c r="I60" i="5"/>
  <c r="J60" i="5"/>
  <c r="K60" i="5"/>
  <c r="L60" i="5"/>
  <c r="D61" i="5"/>
  <c r="E61" i="5"/>
  <c r="F61" i="5"/>
  <c r="G61" i="5"/>
  <c r="I61" i="5"/>
  <c r="J61" i="5"/>
  <c r="K61" i="5"/>
  <c r="L61" i="5"/>
  <c r="D62" i="5"/>
  <c r="E62" i="5"/>
  <c r="F62" i="5"/>
  <c r="G62" i="5"/>
  <c r="I62" i="5"/>
  <c r="J62" i="5"/>
  <c r="K62" i="5"/>
  <c r="L62" i="5"/>
  <c r="D63" i="5"/>
  <c r="E63" i="5"/>
  <c r="F63" i="5"/>
  <c r="G63" i="5"/>
  <c r="I63" i="5"/>
  <c r="J63" i="5"/>
  <c r="K63" i="5"/>
  <c r="L63" i="5"/>
  <c r="D64" i="5"/>
  <c r="E64" i="5"/>
  <c r="F64" i="5"/>
  <c r="G64" i="5"/>
  <c r="I64" i="5"/>
  <c r="J64" i="5"/>
  <c r="K64" i="5"/>
  <c r="L64" i="5"/>
  <c r="D65" i="5"/>
  <c r="E65" i="5"/>
  <c r="F65" i="5"/>
  <c r="G65" i="5"/>
  <c r="I65" i="5"/>
  <c r="J65" i="5"/>
  <c r="K65" i="5"/>
  <c r="L65" i="5"/>
  <c r="D66" i="5"/>
  <c r="E66" i="5"/>
  <c r="F66" i="5"/>
  <c r="G66" i="5"/>
  <c r="I66" i="5"/>
  <c r="J66" i="5"/>
  <c r="K66" i="5"/>
  <c r="L66" i="5"/>
  <c r="D67" i="5"/>
  <c r="E67" i="5"/>
  <c r="F67" i="5"/>
  <c r="G67" i="5"/>
  <c r="I67" i="5"/>
  <c r="J67" i="5"/>
  <c r="K67" i="5"/>
  <c r="L67" i="5"/>
  <c r="D68" i="5"/>
  <c r="E68" i="5"/>
  <c r="F68" i="5"/>
  <c r="G68" i="5"/>
  <c r="I68" i="5"/>
  <c r="J68" i="5"/>
  <c r="K68" i="5"/>
  <c r="L68" i="5"/>
  <c r="D69" i="5"/>
  <c r="E69" i="5"/>
  <c r="F69" i="5"/>
  <c r="G69" i="5"/>
  <c r="I69" i="5"/>
  <c r="J69" i="5"/>
  <c r="K69" i="5"/>
  <c r="L69" i="5"/>
  <c r="D70" i="5"/>
  <c r="E70" i="5"/>
  <c r="F70" i="5"/>
  <c r="G70" i="5"/>
  <c r="I70" i="5"/>
  <c r="J70" i="5"/>
  <c r="K70" i="5"/>
  <c r="L70" i="5"/>
  <c r="D71" i="5"/>
  <c r="E71" i="5"/>
  <c r="F71" i="5"/>
  <c r="G71" i="5"/>
  <c r="I71" i="5"/>
  <c r="J71" i="5"/>
  <c r="K71" i="5"/>
  <c r="L71" i="5"/>
  <c r="D72" i="5"/>
  <c r="E72" i="5"/>
  <c r="F72" i="5"/>
  <c r="G72" i="5"/>
  <c r="I72" i="5"/>
  <c r="J72" i="5"/>
  <c r="K72" i="5"/>
  <c r="L72" i="5"/>
  <c r="D73" i="5"/>
  <c r="E73" i="5"/>
  <c r="F73" i="5"/>
  <c r="G73" i="5"/>
  <c r="I73" i="5"/>
  <c r="J73" i="5"/>
  <c r="K73" i="5"/>
  <c r="L73" i="5"/>
  <c r="D74" i="5"/>
  <c r="E74" i="5"/>
  <c r="F74" i="5"/>
  <c r="G74" i="5"/>
  <c r="I74" i="5"/>
  <c r="J74" i="5"/>
  <c r="K74" i="5"/>
  <c r="L74" i="5"/>
  <c r="D75" i="5"/>
  <c r="E75" i="5"/>
  <c r="F75" i="5"/>
  <c r="G75" i="5"/>
  <c r="I75" i="5"/>
  <c r="J75" i="5"/>
  <c r="K75" i="5"/>
  <c r="L75" i="5"/>
  <c r="D76" i="5"/>
  <c r="E76" i="5"/>
  <c r="F76" i="5"/>
  <c r="G76" i="5"/>
  <c r="I76" i="5"/>
  <c r="J76" i="5"/>
  <c r="K76" i="5"/>
  <c r="L76" i="5"/>
  <c r="D77" i="5"/>
  <c r="E77" i="5"/>
  <c r="F77" i="5"/>
  <c r="G77" i="5"/>
  <c r="I77" i="5"/>
  <c r="J77" i="5"/>
  <c r="K77" i="5"/>
  <c r="L77" i="5"/>
  <c r="D78" i="5"/>
  <c r="E78" i="5"/>
  <c r="F78" i="5"/>
  <c r="G78" i="5"/>
  <c r="I78" i="5"/>
  <c r="J78" i="5"/>
  <c r="K78" i="5"/>
  <c r="L78" i="5"/>
  <c r="D79" i="5"/>
  <c r="E79" i="5"/>
  <c r="F79" i="5"/>
  <c r="G79" i="5"/>
  <c r="I79" i="5"/>
  <c r="J79" i="5"/>
  <c r="K79" i="5"/>
  <c r="L79" i="5"/>
  <c r="D80" i="5"/>
  <c r="E80" i="5"/>
  <c r="F80" i="5"/>
  <c r="G80" i="5"/>
  <c r="I80" i="5"/>
  <c r="J80" i="5"/>
  <c r="K80" i="5"/>
  <c r="L80" i="5"/>
  <c r="D81" i="5"/>
  <c r="E81" i="5"/>
  <c r="F81" i="5"/>
  <c r="G81" i="5"/>
  <c r="I81" i="5"/>
  <c r="J81" i="5"/>
  <c r="K81" i="5"/>
  <c r="L81" i="5"/>
  <c r="D82" i="5"/>
  <c r="E82" i="5"/>
  <c r="F82" i="5"/>
  <c r="G82" i="5"/>
  <c r="I82" i="5"/>
  <c r="J82" i="5"/>
  <c r="K82" i="5"/>
  <c r="L82" i="5"/>
  <c r="D83" i="5"/>
  <c r="E83" i="5"/>
  <c r="F83" i="5"/>
  <c r="G83" i="5"/>
  <c r="I83" i="5"/>
  <c r="J83" i="5"/>
  <c r="K83" i="5"/>
  <c r="L83" i="5"/>
  <c r="D84" i="5"/>
  <c r="E84" i="5"/>
  <c r="F84" i="5"/>
  <c r="G84" i="5"/>
  <c r="I84" i="5"/>
  <c r="J84" i="5"/>
  <c r="K84" i="5"/>
  <c r="L84" i="5"/>
  <c r="D85" i="5"/>
  <c r="E85" i="5"/>
  <c r="F85" i="5"/>
  <c r="G85" i="5"/>
  <c r="I85" i="5"/>
  <c r="J85" i="5"/>
  <c r="K85" i="5"/>
  <c r="L85" i="5"/>
  <c r="D86" i="5"/>
  <c r="E86" i="5"/>
  <c r="F86" i="5"/>
  <c r="G86" i="5"/>
  <c r="I86" i="5"/>
  <c r="J86" i="5"/>
  <c r="K86" i="5"/>
  <c r="L86" i="5"/>
  <c r="D87" i="5"/>
  <c r="E87" i="5"/>
  <c r="F87" i="5"/>
  <c r="G87" i="5"/>
  <c r="I87" i="5"/>
  <c r="J87" i="5"/>
  <c r="K87" i="5"/>
  <c r="L87" i="5"/>
  <c r="D88" i="5"/>
  <c r="E88" i="5"/>
  <c r="F88" i="5"/>
  <c r="G88" i="5"/>
  <c r="I88" i="5"/>
  <c r="J88" i="5"/>
  <c r="K88" i="5"/>
  <c r="L88" i="5"/>
  <c r="D89" i="5"/>
  <c r="E89" i="5"/>
  <c r="F89" i="5"/>
  <c r="G89" i="5"/>
  <c r="I89" i="5"/>
  <c r="J89" i="5"/>
  <c r="K89" i="5"/>
  <c r="L89" i="5"/>
  <c r="D90" i="5"/>
  <c r="E90" i="5"/>
  <c r="F90" i="5"/>
  <c r="G90" i="5"/>
  <c r="I90" i="5"/>
  <c r="J90" i="5"/>
  <c r="K90" i="5"/>
  <c r="L90" i="5"/>
  <c r="D91" i="5"/>
  <c r="E91" i="5"/>
  <c r="F91" i="5"/>
  <c r="G91" i="5"/>
  <c r="I91" i="5"/>
  <c r="J91" i="5"/>
  <c r="K91" i="5"/>
  <c r="L91" i="5"/>
  <c r="D92" i="5"/>
  <c r="E92" i="5"/>
  <c r="F92" i="5"/>
  <c r="G92" i="5"/>
  <c r="I92" i="5"/>
  <c r="J92" i="5"/>
  <c r="K92" i="5"/>
  <c r="L92" i="5"/>
  <c r="D93" i="5"/>
  <c r="E93" i="5"/>
  <c r="F93" i="5"/>
  <c r="G93" i="5"/>
  <c r="I93" i="5"/>
  <c r="J93" i="5"/>
  <c r="K93" i="5"/>
  <c r="L93" i="5"/>
  <c r="D94" i="5"/>
  <c r="E94" i="5"/>
  <c r="F94" i="5"/>
  <c r="G94" i="5"/>
  <c r="I94" i="5"/>
  <c r="J94" i="5"/>
  <c r="K94" i="5"/>
  <c r="L94" i="5"/>
  <c r="D95" i="5"/>
  <c r="E95" i="5"/>
  <c r="F95" i="5"/>
  <c r="G95" i="5"/>
  <c r="I95" i="5"/>
  <c r="J95" i="5"/>
  <c r="K95" i="5"/>
  <c r="L95" i="5"/>
  <c r="D96" i="5"/>
  <c r="E96" i="5"/>
  <c r="F96" i="5"/>
  <c r="G96" i="5"/>
  <c r="I96" i="5"/>
  <c r="J96" i="5"/>
  <c r="K96" i="5"/>
  <c r="L96" i="5"/>
  <c r="D97" i="5"/>
  <c r="E97" i="5"/>
  <c r="F97" i="5"/>
  <c r="G97" i="5"/>
  <c r="I97" i="5"/>
  <c r="J97" i="5"/>
  <c r="K97" i="5"/>
  <c r="L97" i="5"/>
  <c r="D98" i="5"/>
  <c r="E98" i="5"/>
  <c r="F98" i="5"/>
  <c r="G98" i="5"/>
  <c r="I98" i="5"/>
  <c r="J98" i="5"/>
  <c r="K98" i="5"/>
  <c r="L98" i="5"/>
  <c r="D99" i="5"/>
  <c r="E99" i="5"/>
  <c r="F99" i="5"/>
  <c r="G99" i="5"/>
  <c r="I99" i="5"/>
  <c r="J99" i="5"/>
  <c r="K99" i="5"/>
  <c r="L99" i="5"/>
  <c r="D100" i="5"/>
  <c r="E100" i="5"/>
  <c r="F100" i="5"/>
  <c r="G100" i="5"/>
  <c r="I100" i="5"/>
  <c r="J100" i="5"/>
  <c r="K100" i="5"/>
  <c r="L100" i="5"/>
  <c r="D101" i="5"/>
  <c r="E101" i="5"/>
  <c r="F101" i="5"/>
  <c r="G101" i="5"/>
  <c r="I101" i="5"/>
  <c r="J101" i="5"/>
  <c r="K101" i="5"/>
  <c r="L101" i="5"/>
  <c r="D102" i="5"/>
  <c r="E102" i="5"/>
  <c r="F102" i="5"/>
  <c r="G102" i="5"/>
  <c r="I102" i="5"/>
  <c r="J102" i="5"/>
  <c r="K102" i="5"/>
  <c r="L102" i="5"/>
  <c r="D103" i="5"/>
  <c r="E103" i="5"/>
  <c r="F103" i="5"/>
  <c r="G103" i="5"/>
  <c r="I103" i="5"/>
  <c r="J103" i="5"/>
  <c r="K103" i="5"/>
  <c r="L103" i="5"/>
  <c r="D104" i="5"/>
  <c r="E104" i="5"/>
  <c r="F104" i="5"/>
  <c r="G104" i="5"/>
  <c r="I104" i="5"/>
  <c r="J104" i="5"/>
  <c r="K104" i="5"/>
  <c r="L104" i="5"/>
  <c r="D105" i="5"/>
  <c r="E105" i="5"/>
  <c r="F105" i="5"/>
  <c r="G105" i="5"/>
  <c r="I105" i="5"/>
  <c r="J105" i="5"/>
  <c r="K105" i="5"/>
  <c r="L105" i="5"/>
  <c r="D106" i="5"/>
  <c r="E106" i="5"/>
  <c r="F106" i="5"/>
  <c r="G106" i="5"/>
  <c r="I106" i="5"/>
  <c r="J106" i="5"/>
  <c r="K106" i="5"/>
  <c r="L106" i="5"/>
  <c r="D107" i="5"/>
  <c r="E107" i="5"/>
  <c r="F107" i="5"/>
  <c r="G107" i="5"/>
  <c r="I107" i="5"/>
  <c r="J107" i="5"/>
  <c r="K107" i="5"/>
  <c r="L107" i="5"/>
  <c r="D108" i="5"/>
  <c r="E108" i="5"/>
  <c r="F108" i="5"/>
  <c r="G108" i="5"/>
  <c r="I108" i="5"/>
  <c r="J108" i="5"/>
  <c r="K108" i="5"/>
  <c r="L108" i="5"/>
  <c r="D109" i="5"/>
  <c r="E109" i="5"/>
  <c r="F109" i="5"/>
  <c r="G109" i="5"/>
  <c r="I109" i="5"/>
  <c r="J109" i="5"/>
  <c r="K109" i="5"/>
  <c r="L109" i="5"/>
  <c r="D110" i="5"/>
  <c r="E110" i="5"/>
  <c r="F110" i="5"/>
  <c r="G110" i="5"/>
  <c r="I110" i="5"/>
  <c r="J110" i="5"/>
  <c r="K110" i="5"/>
  <c r="L110" i="5"/>
  <c r="D111" i="5"/>
  <c r="E111" i="5"/>
  <c r="F111" i="5"/>
  <c r="G111" i="5"/>
  <c r="I111" i="5"/>
  <c r="J111" i="5"/>
  <c r="K111" i="5"/>
  <c r="L111" i="5"/>
  <c r="D112" i="5"/>
  <c r="E112" i="5"/>
  <c r="F112" i="5"/>
  <c r="G112" i="5"/>
  <c r="I112" i="5"/>
  <c r="J112" i="5"/>
  <c r="K112" i="5"/>
  <c r="L112" i="5"/>
  <c r="D113" i="5"/>
  <c r="E113" i="5"/>
  <c r="F113" i="5"/>
  <c r="G113" i="5"/>
  <c r="I113" i="5"/>
  <c r="J113" i="5"/>
  <c r="K113" i="5"/>
  <c r="L113" i="5"/>
  <c r="D114" i="5"/>
  <c r="E114" i="5"/>
  <c r="F114" i="5"/>
  <c r="G114" i="5"/>
  <c r="I114" i="5"/>
  <c r="J114" i="5"/>
  <c r="K114" i="5"/>
  <c r="L114" i="5"/>
  <c r="D115" i="5"/>
  <c r="E115" i="5"/>
  <c r="F115" i="5"/>
  <c r="G115" i="5"/>
  <c r="I115" i="5"/>
  <c r="J115" i="5"/>
  <c r="K115" i="5"/>
  <c r="L115" i="5"/>
  <c r="D116" i="5"/>
  <c r="E116" i="5"/>
  <c r="F116" i="5"/>
  <c r="G116" i="5"/>
  <c r="I116" i="5"/>
  <c r="J116" i="5"/>
  <c r="K116" i="5"/>
  <c r="L116" i="5"/>
  <c r="D117" i="5"/>
  <c r="E117" i="5"/>
  <c r="F117" i="5"/>
  <c r="G117" i="5"/>
  <c r="I117" i="5"/>
  <c r="J117" i="5"/>
  <c r="K117" i="5"/>
  <c r="L117" i="5"/>
  <c r="D118" i="5"/>
  <c r="E118" i="5"/>
  <c r="F118" i="5"/>
  <c r="G118" i="5"/>
  <c r="I118" i="5"/>
  <c r="J118" i="5"/>
  <c r="K118" i="5"/>
  <c r="L118" i="5"/>
  <c r="D119" i="5"/>
  <c r="E119" i="5"/>
  <c r="F119" i="5"/>
  <c r="G119" i="5"/>
  <c r="I119" i="5"/>
  <c r="J119" i="5"/>
  <c r="K119" i="5"/>
  <c r="L119" i="5"/>
  <c r="D120" i="5"/>
  <c r="E120" i="5"/>
  <c r="F120" i="5"/>
  <c r="G120" i="5"/>
  <c r="I120" i="5"/>
  <c r="J120" i="5"/>
  <c r="K120" i="5"/>
  <c r="L120" i="5"/>
  <c r="D121" i="5"/>
  <c r="E121" i="5"/>
  <c r="F121" i="5"/>
  <c r="G121" i="5"/>
  <c r="I121" i="5"/>
  <c r="J121" i="5"/>
  <c r="K121" i="5"/>
  <c r="L121" i="5"/>
  <c r="D122" i="5"/>
  <c r="E122" i="5"/>
  <c r="F122" i="5"/>
  <c r="G122" i="5"/>
  <c r="I122" i="5"/>
  <c r="J122" i="5"/>
  <c r="K122" i="5"/>
  <c r="L122" i="5"/>
  <c r="D123" i="5"/>
  <c r="E123" i="5"/>
  <c r="F123" i="5"/>
  <c r="G123" i="5"/>
  <c r="I123" i="5"/>
  <c r="J123" i="5"/>
  <c r="K123" i="5"/>
  <c r="L123" i="5"/>
  <c r="D124" i="5"/>
  <c r="E124" i="5"/>
  <c r="F124" i="5"/>
  <c r="G124" i="5"/>
  <c r="I124" i="5"/>
  <c r="J124" i="5"/>
  <c r="K124" i="5"/>
  <c r="L124" i="5"/>
  <c r="D125" i="5"/>
  <c r="E125" i="5"/>
  <c r="F125" i="5"/>
  <c r="G125" i="5"/>
  <c r="I125" i="5"/>
  <c r="J125" i="5"/>
  <c r="K125" i="5"/>
  <c r="L125" i="5"/>
  <c r="D126" i="5"/>
  <c r="E126" i="5"/>
  <c r="F126" i="5"/>
  <c r="G126" i="5"/>
  <c r="I126" i="5"/>
  <c r="J126" i="5"/>
  <c r="K126" i="5"/>
  <c r="L126" i="5"/>
  <c r="D127" i="5"/>
  <c r="E127" i="5"/>
  <c r="F127" i="5"/>
  <c r="G127" i="5"/>
  <c r="I127" i="5"/>
  <c r="J127" i="5"/>
  <c r="K127" i="5"/>
  <c r="L127" i="5"/>
  <c r="D128" i="5"/>
  <c r="E128" i="5"/>
  <c r="F128" i="5"/>
  <c r="G128" i="5"/>
  <c r="I128" i="5"/>
  <c r="J128" i="5"/>
  <c r="K128" i="5"/>
  <c r="L128" i="5"/>
  <c r="D129" i="5"/>
  <c r="E129" i="5"/>
  <c r="F129" i="5"/>
  <c r="G129" i="5"/>
  <c r="I129" i="5"/>
  <c r="J129" i="5"/>
  <c r="K129" i="5"/>
  <c r="L129" i="5"/>
  <c r="D130" i="5"/>
  <c r="E130" i="5"/>
  <c r="F130" i="5"/>
  <c r="G130" i="5"/>
  <c r="I130" i="5"/>
  <c r="J130" i="5"/>
  <c r="K130" i="5"/>
  <c r="L130" i="5"/>
  <c r="D131" i="5"/>
  <c r="E131" i="5"/>
  <c r="F131" i="5"/>
  <c r="G131" i="5"/>
  <c r="I131" i="5"/>
  <c r="J131" i="5"/>
  <c r="K131" i="5"/>
  <c r="L131" i="5"/>
  <c r="D132" i="5"/>
  <c r="E132" i="5"/>
  <c r="F132" i="5"/>
  <c r="G132" i="5"/>
  <c r="I132" i="5"/>
  <c r="J132" i="5"/>
  <c r="K132" i="5"/>
  <c r="L132" i="5"/>
  <c r="D133" i="5"/>
  <c r="E133" i="5"/>
  <c r="F133" i="5"/>
  <c r="G133" i="5"/>
  <c r="I133" i="5"/>
  <c r="J133" i="5"/>
  <c r="K133" i="5"/>
  <c r="L133" i="5"/>
  <c r="D134" i="5"/>
  <c r="E134" i="5"/>
  <c r="F134" i="5"/>
  <c r="G134" i="5"/>
  <c r="I134" i="5"/>
  <c r="J134" i="5"/>
  <c r="K134" i="5"/>
  <c r="L134" i="5"/>
  <c r="D135" i="5"/>
  <c r="E135" i="5"/>
  <c r="F135" i="5"/>
  <c r="G135" i="5"/>
  <c r="I135" i="5"/>
  <c r="J135" i="5"/>
  <c r="K135" i="5"/>
  <c r="L135" i="5"/>
  <c r="D136" i="5"/>
  <c r="E136" i="5"/>
  <c r="F136" i="5"/>
  <c r="G136" i="5"/>
  <c r="I136" i="5"/>
  <c r="J136" i="5"/>
  <c r="K136" i="5"/>
  <c r="L136" i="5"/>
  <c r="D137" i="5"/>
  <c r="E137" i="5"/>
  <c r="F137" i="5"/>
  <c r="G137" i="5"/>
  <c r="I137" i="5"/>
  <c r="J137" i="5"/>
  <c r="K137" i="5"/>
  <c r="L137" i="5"/>
  <c r="D138" i="5"/>
  <c r="E138" i="5"/>
  <c r="F138" i="5"/>
  <c r="G138" i="5"/>
  <c r="I138" i="5"/>
  <c r="J138" i="5"/>
  <c r="K138" i="5"/>
  <c r="L138" i="5"/>
  <c r="D139" i="5"/>
  <c r="E139" i="5"/>
  <c r="F139" i="5"/>
  <c r="G139" i="5"/>
  <c r="I139" i="5"/>
  <c r="J139" i="5"/>
  <c r="K139" i="5"/>
  <c r="L139" i="5"/>
  <c r="D140" i="5"/>
  <c r="E140" i="5"/>
  <c r="F140" i="5"/>
  <c r="G140" i="5"/>
  <c r="I140" i="5"/>
  <c r="J140" i="5"/>
  <c r="K140" i="5"/>
  <c r="L140" i="5"/>
  <c r="D141" i="5"/>
  <c r="E141" i="5"/>
  <c r="F141" i="5"/>
  <c r="G141" i="5"/>
  <c r="I141" i="5"/>
  <c r="J141" i="5"/>
  <c r="K141" i="5"/>
  <c r="L141" i="5"/>
  <c r="D142" i="5"/>
  <c r="E142" i="5"/>
  <c r="F142" i="5"/>
  <c r="G142" i="5"/>
  <c r="I142" i="5"/>
  <c r="J142" i="5"/>
  <c r="K142" i="5"/>
  <c r="L142" i="5"/>
  <c r="D143" i="5"/>
  <c r="E143" i="5"/>
  <c r="F143" i="5"/>
  <c r="G143" i="5"/>
  <c r="I143" i="5"/>
  <c r="J143" i="5"/>
  <c r="K143" i="5"/>
  <c r="L143" i="5"/>
  <c r="D144" i="5"/>
  <c r="E144" i="5"/>
  <c r="F144" i="5"/>
  <c r="G144" i="5"/>
  <c r="I144" i="5"/>
  <c r="J144" i="5"/>
  <c r="K144" i="5"/>
  <c r="L144" i="5"/>
  <c r="D145" i="5"/>
  <c r="E145" i="5"/>
  <c r="F145" i="5"/>
  <c r="G145" i="5"/>
  <c r="I145" i="5"/>
  <c r="J145" i="5"/>
  <c r="K145" i="5"/>
  <c r="L145" i="5"/>
  <c r="D146" i="5"/>
  <c r="E146" i="5"/>
  <c r="F146" i="5"/>
  <c r="G146" i="5"/>
  <c r="I146" i="5"/>
  <c r="J146" i="5"/>
  <c r="K146" i="5"/>
  <c r="L146" i="5"/>
  <c r="D147" i="5"/>
  <c r="E147" i="5"/>
  <c r="F147" i="5"/>
  <c r="G147" i="5"/>
  <c r="I147" i="5"/>
  <c r="J147" i="5"/>
  <c r="K147" i="5"/>
  <c r="L147" i="5"/>
  <c r="D148" i="5"/>
  <c r="E148" i="5"/>
  <c r="F148" i="5"/>
  <c r="G148" i="5"/>
  <c r="I148" i="5"/>
  <c r="J148" i="5"/>
  <c r="K148" i="5"/>
  <c r="L148" i="5"/>
  <c r="D149" i="5"/>
  <c r="E149" i="5"/>
  <c r="F149" i="5"/>
  <c r="G149" i="5"/>
  <c r="I149" i="5"/>
  <c r="J149" i="5"/>
  <c r="K149" i="5"/>
  <c r="L149" i="5"/>
  <c r="D150" i="5"/>
  <c r="E150" i="5"/>
  <c r="F150" i="5"/>
  <c r="G150" i="5"/>
  <c r="I150" i="5"/>
  <c r="J150" i="5"/>
  <c r="K150" i="5"/>
  <c r="L150" i="5"/>
  <c r="D151" i="5"/>
  <c r="E151" i="5"/>
  <c r="F151" i="5"/>
  <c r="G151" i="5"/>
  <c r="I151" i="5"/>
  <c r="J151" i="5"/>
  <c r="K151" i="5"/>
  <c r="L151" i="5"/>
  <c r="D152" i="5"/>
  <c r="E152" i="5"/>
  <c r="F152" i="5"/>
  <c r="G152" i="5"/>
  <c r="I152" i="5"/>
  <c r="J152" i="5"/>
  <c r="K152" i="5"/>
  <c r="L152" i="5"/>
  <c r="D153" i="5"/>
  <c r="E153" i="5"/>
  <c r="F153" i="5"/>
  <c r="G153" i="5"/>
  <c r="I153" i="5"/>
  <c r="J153" i="5"/>
  <c r="K153" i="5"/>
  <c r="L153" i="5"/>
  <c r="D154" i="5"/>
  <c r="E154" i="5"/>
  <c r="F154" i="5"/>
  <c r="G154" i="5"/>
  <c r="I154" i="5"/>
  <c r="J154" i="5"/>
  <c r="K154" i="5"/>
  <c r="L154" i="5"/>
  <c r="D155" i="5"/>
  <c r="E155" i="5"/>
  <c r="F155" i="5"/>
  <c r="G155" i="5"/>
  <c r="I155" i="5"/>
  <c r="J155" i="5"/>
  <c r="K155" i="5"/>
  <c r="L155" i="5"/>
  <c r="D156" i="5"/>
  <c r="E156" i="5"/>
  <c r="F156" i="5"/>
  <c r="G156" i="5"/>
  <c r="I156" i="5"/>
  <c r="J156" i="5"/>
  <c r="K156" i="5"/>
  <c r="L156" i="5"/>
  <c r="D157" i="5"/>
  <c r="E157" i="5"/>
  <c r="F157" i="5"/>
  <c r="G157" i="5"/>
  <c r="I157" i="5"/>
  <c r="J157" i="5"/>
  <c r="K157" i="5"/>
  <c r="L157" i="5"/>
  <c r="D158" i="5"/>
  <c r="E158" i="5"/>
  <c r="F158" i="5"/>
  <c r="G158" i="5"/>
  <c r="I158" i="5"/>
  <c r="J158" i="5"/>
  <c r="K158" i="5"/>
  <c r="L158" i="5"/>
  <c r="D159" i="5"/>
  <c r="E159" i="5"/>
  <c r="F159" i="5"/>
  <c r="G159" i="5"/>
  <c r="I159" i="5"/>
  <c r="J159" i="5"/>
  <c r="K159" i="5"/>
  <c r="L159" i="5"/>
  <c r="D160" i="5"/>
  <c r="E160" i="5"/>
  <c r="F160" i="5"/>
  <c r="G160" i="5"/>
  <c r="I160" i="5"/>
  <c r="J160" i="5"/>
  <c r="K160" i="5"/>
  <c r="L160" i="5"/>
  <c r="D161" i="5"/>
  <c r="E161" i="5"/>
  <c r="F161" i="5"/>
  <c r="G161" i="5"/>
  <c r="I161" i="5"/>
  <c r="J161" i="5"/>
  <c r="K161" i="5"/>
  <c r="L161" i="5"/>
  <c r="D162" i="5"/>
  <c r="E162" i="5"/>
  <c r="F162" i="5"/>
  <c r="G162" i="5"/>
  <c r="I162" i="5"/>
  <c r="J162" i="5"/>
  <c r="K162" i="5"/>
  <c r="L162" i="5"/>
  <c r="D163" i="5"/>
  <c r="E163" i="5"/>
  <c r="F163" i="5"/>
  <c r="G163" i="5"/>
  <c r="I163" i="5"/>
  <c r="J163" i="5"/>
  <c r="K163" i="5"/>
  <c r="L163" i="5"/>
  <c r="D164" i="5"/>
  <c r="E164" i="5"/>
  <c r="F164" i="5"/>
  <c r="G164" i="5"/>
  <c r="I164" i="5"/>
  <c r="J164" i="5"/>
  <c r="K164" i="5"/>
  <c r="L164" i="5"/>
  <c r="D165" i="5"/>
  <c r="E165" i="5"/>
  <c r="F165" i="5"/>
  <c r="G165" i="5"/>
  <c r="I165" i="5"/>
  <c r="J165" i="5"/>
  <c r="K165" i="5"/>
  <c r="L165" i="5"/>
  <c r="D166" i="5"/>
  <c r="E166" i="5"/>
  <c r="F166" i="5"/>
  <c r="G166" i="5"/>
  <c r="I166" i="5"/>
  <c r="J166" i="5"/>
  <c r="K166" i="5"/>
  <c r="L166" i="5"/>
  <c r="D167" i="5"/>
  <c r="E167" i="5"/>
  <c r="F167" i="5"/>
  <c r="G167" i="5"/>
  <c r="I167" i="5"/>
  <c r="J167" i="5"/>
  <c r="K167" i="5"/>
  <c r="L167" i="5"/>
  <c r="D168" i="5"/>
  <c r="E168" i="5"/>
  <c r="F168" i="5"/>
  <c r="G168" i="5"/>
  <c r="I168" i="5"/>
  <c r="J168" i="5"/>
  <c r="K168" i="5"/>
  <c r="L168" i="5"/>
  <c r="D169" i="5"/>
  <c r="E169" i="5"/>
  <c r="F169" i="5"/>
  <c r="G169" i="5"/>
  <c r="I169" i="5"/>
  <c r="J169" i="5"/>
  <c r="K169" i="5"/>
  <c r="L169" i="5"/>
  <c r="D170" i="5"/>
  <c r="E170" i="5"/>
  <c r="F170" i="5"/>
  <c r="G170" i="5"/>
  <c r="I170" i="5"/>
  <c r="J170" i="5"/>
  <c r="K170" i="5"/>
  <c r="L170" i="5"/>
  <c r="D171" i="5"/>
  <c r="E171" i="5"/>
  <c r="F171" i="5"/>
  <c r="G171" i="5"/>
  <c r="I171" i="5"/>
  <c r="J171" i="5"/>
  <c r="K171" i="5"/>
  <c r="L171" i="5"/>
  <c r="D172" i="5"/>
  <c r="E172" i="5"/>
  <c r="F172" i="5"/>
  <c r="G172" i="5"/>
  <c r="I172" i="5"/>
  <c r="J172" i="5"/>
  <c r="K172" i="5"/>
  <c r="L172" i="5"/>
  <c r="D173" i="5"/>
  <c r="E173" i="5"/>
  <c r="F173" i="5"/>
  <c r="G173" i="5"/>
  <c r="I173" i="5"/>
  <c r="J173" i="5"/>
  <c r="K173" i="5"/>
  <c r="L173" i="5"/>
  <c r="D174" i="5"/>
  <c r="E174" i="5"/>
  <c r="F174" i="5"/>
  <c r="G174" i="5"/>
  <c r="I174" i="5"/>
  <c r="J174" i="5"/>
  <c r="K174" i="5"/>
  <c r="L174" i="5"/>
  <c r="D175" i="5"/>
  <c r="E175" i="5"/>
  <c r="F175" i="5"/>
  <c r="G175" i="5"/>
  <c r="I175" i="5"/>
  <c r="J175" i="5"/>
  <c r="K175" i="5"/>
  <c r="L175" i="5"/>
  <c r="D176" i="5"/>
  <c r="E176" i="5"/>
  <c r="F176" i="5"/>
  <c r="G176" i="5"/>
  <c r="I176" i="5"/>
  <c r="J176" i="5"/>
  <c r="K176" i="5"/>
  <c r="L176" i="5"/>
  <c r="D177" i="5"/>
  <c r="E177" i="5"/>
  <c r="F177" i="5"/>
  <c r="G177" i="5"/>
  <c r="I177" i="5"/>
  <c r="J177" i="5"/>
  <c r="K177" i="5"/>
  <c r="L177" i="5"/>
  <c r="D178" i="5"/>
  <c r="E178" i="5"/>
  <c r="F178" i="5"/>
  <c r="G178" i="5"/>
  <c r="I178" i="5"/>
  <c r="J178" i="5"/>
  <c r="K178" i="5"/>
  <c r="L178" i="5"/>
  <c r="D179" i="5"/>
  <c r="E179" i="5"/>
  <c r="F179" i="5"/>
  <c r="G179" i="5"/>
  <c r="I179" i="5"/>
  <c r="J179" i="5"/>
  <c r="K179" i="5"/>
  <c r="L179" i="5"/>
  <c r="D180" i="5"/>
  <c r="E180" i="5"/>
  <c r="F180" i="5"/>
  <c r="G180" i="5"/>
  <c r="I180" i="5"/>
  <c r="J180" i="5"/>
  <c r="K180" i="5"/>
  <c r="L180" i="5"/>
  <c r="D181" i="5"/>
  <c r="E181" i="5"/>
  <c r="F181" i="5"/>
  <c r="G181" i="5"/>
  <c r="I181" i="5"/>
  <c r="J181" i="5"/>
  <c r="K181" i="5"/>
  <c r="L181" i="5"/>
  <c r="D182" i="5"/>
  <c r="E182" i="5"/>
  <c r="F182" i="5"/>
  <c r="G182" i="5"/>
  <c r="I182" i="5"/>
  <c r="J182" i="5"/>
  <c r="K182" i="5"/>
  <c r="L182" i="5"/>
  <c r="D183" i="5"/>
  <c r="E183" i="5"/>
  <c r="F183" i="5"/>
  <c r="G183" i="5"/>
  <c r="I183" i="5"/>
  <c r="J183" i="5"/>
  <c r="K183" i="5"/>
  <c r="L183" i="5"/>
  <c r="D184" i="5"/>
  <c r="E184" i="5"/>
  <c r="F184" i="5"/>
  <c r="G184" i="5"/>
  <c r="I184" i="5"/>
  <c r="J184" i="5"/>
  <c r="K184" i="5"/>
  <c r="L184" i="5"/>
  <c r="D185" i="5"/>
  <c r="E185" i="5"/>
  <c r="F185" i="5"/>
  <c r="G185" i="5"/>
  <c r="I185" i="5"/>
  <c r="J185" i="5"/>
  <c r="K185" i="5"/>
  <c r="L185" i="5"/>
  <c r="D186" i="5"/>
  <c r="E186" i="5"/>
  <c r="F186" i="5"/>
  <c r="G186" i="5"/>
  <c r="I186" i="5"/>
  <c r="J186" i="5"/>
  <c r="K186" i="5"/>
  <c r="L186" i="5"/>
  <c r="D187" i="5"/>
  <c r="E187" i="5"/>
  <c r="F187" i="5"/>
  <c r="G187" i="5"/>
  <c r="I187" i="5"/>
  <c r="J187" i="5"/>
  <c r="K187" i="5"/>
  <c r="L187" i="5"/>
  <c r="D188" i="5"/>
  <c r="E188" i="5"/>
  <c r="F188" i="5"/>
  <c r="G188" i="5"/>
  <c r="I188" i="5"/>
  <c r="J188" i="5"/>
  <c r="K188" i="5"/>
  <c r="L188" i="5"/>
  <c r="D189" i="5"/>
  <c r="E189" i="5"/>
  <c r="F189" i="5"/>
  <c r="G189" i="5"/>
  <c r="I189" i="5"/>
  <c r="J189" i="5"/>
  <c r="K189" i="5"/>
  <c r="L189" i="5"/>
  <c r="D190" i="5"/>
  <c r="E190" i="5"/>
  <c r="F190" i="5"/>
  <c r="G190" i="5"/>
  <c r="I190" i="5"/>
  <c r="J190" i="5"/>
  <c r="K190" i="5"/>
  <c r="L190" i="5"/>
  <c r="D191" i="5"/>
  <c r="E191" i="5"/>
  <c r="F191" i="5"/>
  <c r="G191" i="5"/>
  <c r="I191" i="5"/>
  <c r="J191" i="5"/>
  <c r="K191" i="5"/>
  <c r="L191" i="5"/>
  <c r="D192" i="5"/>
  <c r="E192" i="5"/>
  <c r="F192" i="5"/>
  <c r="G192" i="5"/>
  <c r="I192" i="5"/>
  <c r="J192" i="5"/>
  <c r="K192" i="5"/>
  <c r="L192" i="5"/>
  <c r="D193" i="5"/>
  <c r="E193" i="5"/>
  <c r="F193" i="5"/>
  <c r="G193" i="5"/>
  <c r="I193" i="5"/>
  <c r="J193" i="5"/>
  <c r="K193" i="5"/>
  <c r="L193" i="5"/>
  <c r="D194" i="5"/>
  <c r="E194" i="5"/>
  <c r="F194" i="5"/>
  <c r="G194" i="5"/>
  <c r="I194" i="5"/>
  <c r="J194" i="5"/>
  <c r="K194" i="5"/>
  <c r="L194" i="5"/>
  <c r="D195" i="5"/>
  <c r="E195" i="5"/>
  <c r="F195" i="5"/>
  <c r="G195" i="5"/>
  <c r="I195" i="5"/>
  <c r="J195" i="5"/>
  <c r="K195" i="5"/>
  <c r="L195" i="5"/>
  <c r="D196" i="5"/>
  <c r="E196" i="5"/>
  <c r="F196" i="5"/>
  <c r="G196" i="5"/>
  <c r="I196" i="5"/>
  <c r="J196" i="5"/>
  <c r="K196" i="5"/>
  <c r="L196" i="5"/>
  <c r="D197" i="5"/>
  <c r="E197" i="5"/>
  <c r="F197" i="5"/>
  <c r="G197" i="5"/>
  <c r="I197" i="5"/>
  <c r="J197" i="5"/>
  <c r="K197" i="5"/>
  <c r="L197" i="5"/>
  <c r="D198" i="5"/>
  <c r="E198" i="5"/>
  <c r="F198" i="5"/>
  <c r="G198" i="5"/>
  <c r="I198" i="5"/>
  <c r="J198" i="5"/>
  <c r="K198" i="5"/>
  <c r="L198" i="5"/>
  <c r="D199" i="5"/>
  <c r="E199" i="5"/>
  <c r="F199" i="5"/>
  <c r="G199" i="5"/>
  <c r="I199" i="5"/>
  <c r="J199" i="5"/>
  <c r="K199" i="5"/>
  <c r="L199" i="5"/>
  <c r="D200" i="5"/>
  <c r="E200" i="5"/>
  <c r="F200" i="5"/>
  <c r="G200" i="5"/>
  <c r="I200" i="5"/>
  <c r="J200" i="5"/>
  <c r="K200" i="5"/>
  <c r="L200" i="5"/>
  <c r="D201" i="5"/>
  <c r="E201" i="5"/>
  <c r="F201" i="5"/>
  <c r="G201" i="5"/>
  <c r="I201" i="5"/>
  <c r="J201" i="5"/>
  <c r="K201" i="5"/>
  <c r="L201" i="5"/>
  <c r="D202" i="5"/>
  <c r="E202" i="5"/>
  <c r="F202" i="5"/>
  <c r="G202" i="5"/>
  <c r="I202" i="5"/>
  <c r="J202" i="5"/>
  <c r="K202" i="5"/>
  <c r="L202" i="5"/>
  <c r="D203" i="5"/>
  <c r="E203" i="5"/>
  <c r="F203" i="5"/>
  <c r="G203" i="5"/>
  <c r="I203" i="5"/>
  <c r="J203" i="5"/>
  <c r="K203" i="5"/>
  <c r="L203" i="5"/>
  <c r="D204" i="5"/>
  <c r="E204" i="5"/>
  <c r="F204" i="5"/>
  <c r="G204" i="5"/>
  <c r="I204" i="5"/>
  <c r="J204" i="5"/>
  <c r="K204" i="5"/>
  <c r="L204" i="5"/>
  <c r="D205" i="5"/>
  <c r="E205" i="5"/>
  <c r="F205" i="5"/>
  <c r="G205" i="5"/>
  <c r="I205" i="5"/>
  <c r="J205" i="5"/>
  <c r="K205" i="5"/>
  <c r="L205" i="5"/>
  <c r="D206" i="5"/>
  <c r="E206" i="5"/>
  <c r="F206" i="5"/>
  <c r="G206" i="5"/>
  <c r="I206" i="5"/>
  <c r="J206" i="5"/>
  <c r="K206" i="5"/>
  <c r="L206" i="5"/>
  <c r="D207" i="5"/>
  <c r="E207" i="5"/>
  <c r="F207" i="5"/>
  <c r="G207" i="5"/>
  <c r="I207" i="5"/>
  <c r="J207" i="5"/>
  <c r="K207" i="5"/>
  <c r="L207" i="5"/>
  <c r="D208" i="5"/>
  <c r="E208" i="5"/>
  <c r="F208" i="5"/>
  <c r="G208" i="5"/>
  <c r="I208" i="5"/>
  <c r="J208" i="5"/>
  <c r="K208" i="5"/>
  <c r="L208" i="5"/>
  <c r="D209" i="5"/>
  <c r="E209" i="5"/>
  <c r="F209" i="5"/>
  <c r="G209" i="5"/>
  <c r="I209" i="5"/>
  <c r="J209" i="5"/>
  <c r="K209" i="5"/>
  <c r="L209" i="5"/>
  <c r="D210" i="5"/>
  <c r="E210" i="5"/>
  <c r="F210" i="5"/>
  <c r="G210" i="5"/>
  <c r="I210" i="5"/>
  <c r="J210" i="5"/>
  <c r="K210" i="5"/>
  <c r="L210" i="5"/>
  <c r="D211" i="5"/>
  <c r="E211" i="5"/>
  <c r="F211" i="5"/>
  <c r="G211" i="5"/>
  <c r="I211" i="5"/>
  <c r="J211" i="5"/>
  <c r="K211" i="5"/>
  <c r="L211" i="5"/>
  <c r="D212" i="5"/>
  <c r="E212" i="5"/>
  <c r="F212" i="5"/>
  <c r="G212" i="5"/>
  <c r="I212" i="5"/>
  <c r="J212" i="5"/>
  <c r="K212" i="5"/>
  <c r="L212" i="5"/>
  <c r="D213" i="5"/>
  <c r="E213" i="5"/>
  <c r="F213" i="5"/>
  <c r="G213" i="5"/>
  <c r="I213" i="5"/>
  <c r="J213" i="5"/>
  <c r="K213" i="5"/>
  <c r="L213" i="5"/>
  <c r="D214" i="5"/>
  <c r="E214" i="5"/>
  <c r="F214" i="5"/>
  <c r="G214" i="5"/>
  <c r="I214" i="5"/>
  <c r="J214" i="5"/>
  <c r="K214" i="5"/>
  <c r="L214" i="5"/>
  <c r="D215" i="5"/>
  <c r="E215" i="5"/>
  <c r="F215" i="5"/>
  <c r="G215" i="5"/>
  <c r="I215" i="5"/>
  <c r="J215" i="5"/>
  <c r="K215" i="5"/>
  <c r="L215" i="5"/>
  <c r="D216" i="5"/>
  <c r="E216" i="5"/>
  <c r="F216" i="5"/>
  <c r="G216" i="5"/>
  <c r="I216" i="5"/>
  <c r="J216" i="5"/>
  <c r="K216" i="5"/>
  <c r="L216" i="5"/>
  <c r="D217" i="5"/>
  <c r="E217" i="5"/>
  <c r="F217" i="5"/>
  <c r="G217" i="5"/>
  <c r="I217" i="5"/>
  <c r="J217" i="5"/>
  <c r="K217" i="5"/>
  <c r="L217" i="5"/>
  <c r="D218" i="5"/>
  <c r="E218" i="5"/>
  <c r="F218" i="5"/>
  <c r="G218" i="5"/>
  <c r="I218" i="5"/>
  <c r="J218" i="5"/>
  <c r="K218" i="5"/>
  <c r="L218" i="5"/>
  <c r="D219" i="5"/>
  <c r="E219" i="5"/>
  <c r="F219" i="5"/>
  <c r="G219" i="5"/>
  <c r="I219" i="5"/>
  <c r="J219" i="5"/>
  <c r="K219" i="5"/>
  <c r="L219" i="5"/>
  <c r="D220" i="5"/>
  <c r="E220" i="5"/>
  <c r="F220" i="5"/>
  <c r="G220" i="5"/>
  <c r="I220" i="5"/>
  <c r="J220" i="5"/>
  <c r="K220" i="5"/>
  <c r="L220" i="5"/>
  <c r="D221" i="5"/>
  <c r="E221" i="5"/>
  <c r="F221" i="5"/>
  <c r="G221" i="5"/>
  <c r="I221" i="5"/>
  <c r="J221" i="5"/>
  <c r="K221" i="5"/>
  <c r="L221" i="5"/>
  <c r="D222" i="5"/>
  <c r="E222" i="5"/>
  <c r="F222" i="5"/>
  <c r="G222" i="5"/>
  <c r="I222" i="5"/>
  <c r="J222" i="5"/>
  <c r="K222" i="5"/>
  <c r="L222" i="5"/>
  <c r="D223" i="5"/>
  <c r="E223" i="5"/>
  <c r="F223" i="5"/>
  <c r="G223" i="5"/>
  <c r="I223" i="5"/>
  <c r="J223" i="5"/>
  <c r="K223" i="5"/>
  <c r="L223" i="5"/>
  <c r="D224" i="5"/>
  <c r="E224" i="5"/>
  <c r="F224" i="5"/>
  <c r="G224" i="5"/>
  <c r="I224" i="5"/>
  <c r="J224" i="5"/>
  <c r="K224" i="5"/>
  <c r="L224" i="5"/>
  <c r="D6" i="4" l="1"/>
  <c r="E6" i="4"/>
  <c r="F6" i="4"/>
  <c r="H6" i="4"/>
  <c r="I6" i="4"/>
  <c r="J6" i="4"/>
  <c r="K6" i="4"/>
  <c r="L6" i="4"/>
  <c r="N6" i="4"/>
  <c r="O6" i="4"/>
  <c r="P6" i="4"/>
  <c r="R6" i="4"/>
  <c r="S6" i="4"/>
  <c r="T6" i="4"/>
  <c r="U6" i="4"/>
  <c r="V6" i="4"/>
  <c r="X6" i="4"/>
  <c r="Y6" i="4"/>
  <c r="Z6" i="4"/>
  <c r="AB6" i="4"/>
  <c r="AC6" i="4"/>
  <c r="AD6" i="4"/>
  <c r="AE6" i="4"/>
  <c r="AF6" i="4"/>
  <c r="D8" i="4"/>
  <c r="E8" i="4"/>
  <c r="F8" i="4"/>
  <c r="H8" i="4"/>
  <c r="I8" i="4"/>
  <c r="J8" i="4"/>
  <c r="K8" i="4"/>
  <c r="L8" i="4"/>
  <c r="N8" i="4"/>
  <c r="O8" i="4"/>
  <c r="P8" i="4"/>
  <c r="R8" i="4"/>
  <c r="S8" i="4"/>
  <c r="T8" i="4"/>
  <c r="U8" i="4"/>
  <c r="V8" i="4"/>
  <c r="X8" i="4"/>
  <c r="Y8" i="4"/>
  <c r="Z8" i="4"/>
  <c r="AB8" i="4"/>
  <c r="AC8" i="4"/>
  <c r="AD8" i="4"/>
  <c r="AE8" i="4"/>
  <c r="AF8" i="4"/>
  <c r="D9" i="4"/>
  <c r="E9" i="4"/>
  <c r="F9" i="4"/>
  <c r="H9" i="4"/>
  <c r="I9" i="4"/>
  <c r="J9" i="4"/>
  <c r="K9" i="4"/>
  <c r="L9" i="4"/>
  <c r="N9" i="4"/>
  <c r="O9" i="4"/>
  <c r="P9" i="4"/>
  <c r="R9" i="4"/>
  <c r="S9" i="4"/>
  <c r="T9" i="4"/>
  <c r="U9" i="4"/>
  <c r="V9" i="4"/>
  <c r="X9" i="4"/>
  <c r="Y9" i="4"/>
  <c r="Z9" i="4"/>
  <c r="AB9" i="4"/>
  <c r="AC9" i="4"/>
  <c r="AD9" i="4"/>
  <c r="AE9" i="4"/>
  <c r="AF9" i="4"/>
  <c r="D10" i="4"/>
  <c r="E10" i="4"/>
  <c r="F10" i="4"/>
  <c r="H10" i="4"/>
  <c r="I10" i="4"/>
  <c r="J10" i="4"/>
  <c r="K10" i="4"/>
  <c r="L10" i="4"/>
  <c r="N10" i="4"/>
  <c r="O10" i="4"/>
  <c r="P10" i="4"/>
  <c r="R10" i="4"/>
  <c r="S10" i="4"/>
  <c r="T10" i="4"/>
  <c r="U10" i="4"/>
  <c r="V10" i="4"/>
  <c r="X10" i="4"/>
  <c r="Y10" i="4"/>
  <c r="Z10" i="4"/>
  <c r="AB10" i="4"/>
  <c r="AC10" i="4"/>
  <c r="AD10" i="4"/>
  <c r="AE10" i="4"/>
  <c r="AF10" i="4"/>
  <c r="D11" i="4"/>
  <c r="E11" i="4"/>
  <c r="F11" i="4"/>
  <c r="H11" i="4"/>
  <c r="I11" i="4"/>
  <c r="J11" i="4"/>
  <c r="K11" i="4"/>
  <c r="L11" i="4"/>
  <c r="N11" i="4"/>
  <c r="O11" i="4"/>
  <c r="P11" i="4"/>
  <c r="R11" i="4"/>
  <c r="S11" i="4"/>
  <c r="T11" i="4"/>
  <c r="U11" i="4"/>
  <c r="V11" i="4"/>
  <c r="X11" i="4"/>
  <c r="Y11" i="4"/>
  <c r="Z11" i="4"/>
  <c r="AB11" i="4"/>
  <c r="AC11" i="4"/>
  <c r="AD11" i="4"/>
  <c r="AE11" i="4"/>
  <c r="AF11" i="4"/>
  <c r="D12" i="4"/>
  <c r="E12" i="4"/>
  <c r="F12" i="4"/>
  <c r="H12" i="4"/>
  <c r="I12" i="4"/>
  <c r="J12" i="4"/>
  <c r="K12" i="4"/>
  <c r="L12" i="4"/>
  <c r="N12" i="4"/>
  <c r="O12" i="4"/>
  <c r="P12" i="4"/>
  <c r="R12" i="4"/>
  <c r="S12" i="4"/>
  <c r="T12" i="4"/>
  <c r="U12" i="4"/>
  <c r="V12" i="4"/>
  <c r="X12" i="4"/>
  <c r="Y12" i="4"/>
  <c r="Z12" i="4"/>
  <c r="AB12" i="4"/>
  <c r="AC12" i="4"/>
  <c r="AD12" i="4"/>
  <c r="AE12" i="4"/>
  <c r="AF12" i="4"/>
  <c r="D13" i="4"/>
  <c r="E13" i="4"/>
  <c r="F13" i="4"/>
  <c r="H13" i="4"/>
  <c r="I13" i="4"/>
  <c r="J13" i="4"/>
  <c r="K13" i="4"/>
  <c r="L13" i="4"/>
  <c r="N13" i="4"/>
  <c r="O13" i="4"/>
  <c r="P13" i="4"/>
  <c r="R13" i="4"/>
  <c r="S13" i="4"/>
  <c r="T13" i="4"/>
  <c r="U13" i="4"/>
  <c r="V13" i="4"/>
  <c r="X13" i="4"/>
  <c r="Y13" i="4"/>
  <c r="Z13" i="4"/>
  <c r="AB13" i="4"/>
  <c r="AC13" i="4"/>
  <c r="AD13" i="4"/>
  <c r="AE13" i="4"/>
  <c r="AF13" i="4"/>
  <c r="D14" i="4"/>
  <c r="E14" i="4"/>
  <c r="F14" i="4"/>
  <c r="H14" i="4"/>
  <c r="I14" i="4"/>
  <c r="J14" i="4"/>
  <c r="K14" i="4"/>
  <c r="L14" i="4"/>
  <c r="N14" i="4"/>
  <c r="O14" i="4"/>
  <c r="P14" i="4"/>
  <c r="R14" i="4"/>
  <c r="S14" i="4"/>
  <c r="T14" i="4"/>
  <c r="U14" i="4"/>
  <c r="V14" i="4"/>
  <c r="X14" i="4"/>
  <c r="Y14" i="4"/>
  <c r="Z14" i="4"/>
  <c r="AB14" i="4"/>
  <c r="AC14" i="4"/>
  <c r="AD14" i="4"/>
  <c r="AE14" i="4"/>
  <c r="AF14" i="4"/>
  <c r="D15" i="4"/>
  <c r="E15" i="4"/>
  <c r="F15" i="4"/>
  <c r="H15" i="4"/>
  <c r="I15" i="4"/>
  <c r="J15" i="4"/>
  <c r="K15" i="4"/>
  <c r="L15" i="4"/>
  <c r="N15" i="4"/>
  <c r="O15" i="4"/>
  <c r="P15" i="4"/>
  <c r="R15" i="4"/>
  <c r="S15" i="4"/>
  <c r="T15" i="4"/>
  <c r="U15" i="4"/>
  <c r="V15" i="4"/>
  <c r="X15" i="4"/>
  <c r="Y15" i="4"/>
  <c r="Z15" i="4"/>
  <c r="AB15" i="4"/>
  <c r="AC15" i="4"/>
  <c r="AD15" i="4"/>
  <c r="AE15" i="4"/>
  <c r="AF15" i="4"/>
  <c r="D16" i="4"/>
  <c r="E16" i="4"/>
  <c r="F16" i="4"/>
  <c r="H16" i="4"/>
  <c r="I16" i="4"/>
  <c r="J16" i="4"/>
  <c r="K16" i="4"/>
  <c r="L16" i="4"/>
  <c r="N16" i="4"/>
  <c r="O16" i="4"/>
  <c r="P16" i="4"/>
  <c r="R16" i="4"/>
  <c r="S16" i="4"/>
  <c r="T16" i="4"/>
  <c r="U16" i="4"/>
  <c r="V16" i="4"/>
  <c r="X16" i="4"/>
  <c r="Y16" i="4"/>
  <c r="Z16" i="4"/>
  <c r="AB16" i="4"/>
  <c r="AC16" i="4"/>
  <c r="AD16" i="4"/>
  <c r="AE16" i="4"/>
  <c r="AF16" i="4"/>
  <c r="D17" i="4"/>
  <c r="E17" i="4"/>
  <c r="F17" i="4"/>
  <c r="H17" i="4"/>
  <c r="I17" i="4"/>
  <c r="J17" i="4"/>
  <c r="K17" i="4"/>
  <c r="L17" i="4"/>
  <c r="N17" i="4"/>
  <c r="O17" i="4"/>
  <c r="P17" i="4"/>
  <c r="R17" i="4"/>
  <c r="S17" i="4"/>
  <c r="T17" i="4"/>
  <c r="U17" i="4"/>
  <c r="V17" i="4"/>
  <c r="X17" i="4"/>
  <c r="Y17" i="4"/>
  <c r="Z17" i="4"/>
  <c r="AB17" i="4"/>
  <c r="AC17" i="4"/>
  <c r="AD17" i="4"/>
  <c r="AE17" i="4"/>
  <c r="AF17" i="4"/>
  <c r="D18" i="4"/>
  <c r="E18" i="4"/>
  <c r="F18" i="4"/>
  <c r="H18" i="4"/>
  <c r="I18" i="4"/>
  <c r="J18" i="4"/>
  <c r="K18" i="4"/>
  <c r="L18" i="4"/>
  <c r="N18" i="4"/>
  <c r="O18" i="4"/>
  <c r="P18" i="4"/>
  <c r="R18" i="4"/>
  <c r="S18" i="4"/>
  <c r="T18" i="4"/>
  <c r="U18" i="4"/>
  <c r="V18" i="4"/>
  <c r="X18" i="4"/>
  <c r="Y18" i="4"/>
  <c r="Z18" i="4"/>
  <c r="AB18" i="4"/>
  <c r="AC18" i="4"/>
  <c r="AD18" i="4"/>
  <c r="AE18" i="4"/>
  <c r="AF18" i="4"/>
  <c r="D19" i="4"/>
  <c r="E19" i="4"/>
  <c r="F19" i="4"/>
  <c r="H19" i="4"/>
  <c r="I19" i="4"/>
  <c r="J19" i="4"/>
  <c r="K19" i="4"/>
  <c r="L19" i="4"/>
  <c r="N19" i="4"/>
  <c r="O19" i="4"/>
  <c r="P19" i="4"/>
  <c r="R19" i="4"/>
  <c r="S19" i="4"/>
  <c r="T19" i="4"/>
  <c r="U19" i="4"/>
  <c r="V19" i="4"/>
  <c r="X19" i="4"/>
  <c r="Y19" i="4"/>
  <c r="Z19" i="4"/>
  <c r="AB19" i="4"/>
  <c r="AC19" i="4"/>
  <c r="AD19" i="4"/>
  <c r="AE19" i="4"/>
  <c r="AF19" i="4"/>
  <c r="D20" i="4"/>
  <c r="E20" i="4"/>
  <c r="F20" i="4"/>
  <c r="H20" i="4"/>
  <c r="I20" i="4"/>
  <c r="J20" i="4"/>
  <c r="K20" i="4"/>
  <c r="L20" i="4"/>
  <c r="N20" i="4"/>
  <c r="O20" i="4"/>
  <c r="P20" i="4"/>
  <c r="R20" i="4"/>
  <c r="S20" i="4"/>
  <c r="T20" i="4"/>
  <c r="U20" i="4"/>
  <c r="V20" i="4"/>
  <c r="X20" i="4"/>
  <c r="Y20" i="4"/>
  <c r="Z20" i="4"/>
  <c r="AB20" i="4"/>
  <c r="AC20" i="4"/>
  <c r="AD20" i="4"/>
  <c r="AE20" i="4"/>
  <c r="AF20" i="4"/>
  <c r="D21" i="4"/>
  <c r="E21" i="4"/>
  <c r="F21" i="4"/>
  <c r="H21" i="4"/>
  <c r="I21" i="4"/>
  <c r="J21" i="4"/>
  <c r="K21" i="4"/>
  <c r="L21" i="4"/>
  <c r="N21" i="4"/>
  <c r="O21" i="4"/>
  <c r="P21" i="4"/>
  <c r="R21" i="4"/>
  <c r="S21" i="4"/>
  <c r="T21" i="4"/>
  <c r="U21" i="4"/>
  <c r="V21" i="4"/>
  <c r="X21" i="4"/>
  <c r="Y21" i="4"/>
  <c r="Z21" i="4"/>
  <c r="AB21" i="4"/>
  <c r="AC21" i="4"/>
  <c r="AD21" i="4"/>
  <c r="AE21" i="4"/>
  <c r="AF21" i="4"/>
  <c r="D22" i="4"/>
  <c r="E22" i="4"/>
  <c r="F22" i="4"/>
  <c r="H22" i="4"/>
  <c r="I22" i="4"/>
  <c r="J22" i="4"/>
  <c r="K22" i="4"/>
  <c r="L22" i="4"/>
  <c r="N22" i="4"/>
  <c r="O22" i="4"/>
  <c r="P22" i="4"/>
  <c r="R22" i="4"/>
  <c r="S22" i="4"/>
  <c r="T22" i="4"/>
  <c r="U22" i="4"/>
  <c r="V22" i="4"/>
  <c r="X22" i="4"/>
  <c r="Y22" i="4"/>
  <c r="Z22" i="4"/>
  <c r="AB22" i="4"/>
  <c r="AC22" i="4"/>
  <c r="AD22" i="4"/>
  <c r="AE22" i="4"/>
  <c r="AF22" i="4"/>
  <c r="D23" i="4"/>
  <c r="E23" i="4"/>
  <c r="F23" i="4"/>
  <c r="H23" i="4"/>
  <c r="I23" i="4"/>
  <c r="J23" i="4"/>
  <c r="K23" i="4"/>
  <c r="L23" i="4"/>
  <c r="N23" i="4"/>
  <c r="O23" i="4"/>
  <c r="P23" i="4"/>
  <c r="R23" i="4"/>
  <c r="S23" i="4"/>
  <c r="T23" i="4"/>
  <c r="U23" i="4"/>
  <c r="V23" i="4"/>
  <c r="X23" i="4"/>
  <c r="Y23" i="4"/>
  <c r="Z23" i="4"/>
  <c r="AB23" i="4"/>
  <c r="AC23" i="4"/>
  <c r="AD23" i="4"/>
  <c r="AE23" i="4"/>
  <c r="AF23" i="4"/>
  <c r="D24" i="4"/>
  <c r="E24" i="4"/>
  <c r="F24" i="4"/>
  <c r="H24" i="4"/>
  <c r="I24" i="4"/>
  <c r="J24" i="4"/>
  <c r="K24" i="4"/>
  <c r="L24" i="4"/>
  <c r="N24" i="4"/>
  <c r="O24" i="4"/>
  <c r="P24" i="4"/>
  <c r="R24" i="4"/>
  <c r="S24" i="4"/>
  <c r="T24" i="4"/>
  <c r="U24" i="4"/>
  <c r="V24" i="4"/>
  <c r="X24" i="4"/>
  <c r="Y24" i="4"/>
  <c r="Z24" i="4"/>
  <c r="AB24" i="4"/>
  <c r="AC24" i="4"/>
  <c r="AD24" i="4"/>
  <c r="AE24" i="4"/>
  <c r="AF24" i="4"/>
  <c r="D25" i="4"/>
  <c r="E25" i="4"/>
  <c r="F25" i="4"/>
  <c r="H25" i="4"/>
  <c r="I25" i="4"/>
  <c r="J25" i="4"/>
  <c r="K25" i="4"/>
  <c r="L25" i="4"/>
  <c r="N25" i="4"/>
  <c r="O25" i="4"/>
  <c r="P25" i="4"/>
  <c r="R25" i="4"/>
  <c r="S25" i="4"/>
  <c r="T25" i="4"/>
  <c r="U25" i="4"/>
  <c r="V25" i="4"/>
  <c r="X25" i="4"/>
  <c r="Y25" i="4"/>
  <c r="Z25" i="4"/>
  <c r="AB25" i="4"/>
  <c r="AC25" i="4"/>
  <c r="AD25" i="4"/>
  <c r="AE25" i="4"/>
  <c r="AF25" i="4"/>
  <c r="D26" i="4"/>
  <c r="E26" i="4"/>
  <c r="F26" i="4"/>
  <c r="H26" i="4"/>
  <c r="I26" i="4"/>
  <c r="J26" i="4"/>
  <c r="K26" i="4"/>
  <c r="L26" i="4"/>
  <c r="N26" i="4"/>
  <c r="O26" i="4"/>
  <c r="P26" i="4"/>
  <c r="R26" i="4"/>
  <c r="S26" i="4"/>
  <c r="T26" i="4"/>
  <c r="U26" i="4"/>
  <c r="V26" i="4"/>
  <c r="X26" i="4"/>
  <c r="Y26" i="4"/>
  <c r="Z26" i="4"/>
  <c r="AB26" i="4"/>
  <c r="AC26" i="4"/>
  <c r="AD26" i="4"/>
  <c r="AE26" i="4"/>
  <c r="AF26" i="4"/>
  <c r="D27" i="4"/>
  <c r="E27" i="4"/>
  <c r="F27" i="4"/>
  <c r="H27" i="4"/>
  <c r="I27" i="4"/>
  <c r="J27" i="4"/>
  <c r="K27" i="4"/>
  <c r="L27" i="4"/>
  <c r="N27" i="4"/>
  <c r="O27" i="4"/>
  <c r="P27" i="4"/>
  <c r="R27" i="4"/>
  <c r="S27" i="4"/>
  <c r="T27" i="4"/>
  <c r="U27" i="4"/>
  <c r="V27" i="4"/>
  <c r="X27" i="4"/>
  <c r="Y27" i="4"/>
  <c r="Z27" i="4"/>
  <c r="AB27" i="4"/>
  <c r="AC27" i="4"/>
  <c r="AD27" i="4"/>
  <c r="AE27" i="4"/>
  <c r="AF27" i="4"/>
  <c r="D28" i="4"/>
  <c r="E28" i="4"/>
  <c r="F28" i="4"/>
  <c r="H28" i="4"/>
  <c r="I28" i="4"/>
  <c r="J28" i="4"/>
  <c r="K28" i="4"/>
  <c r="L28" i="4"/>
  <c r="N28" i="4"/>
  <c r="O28" i="4"/>
  <c r="P28" i="4"/>
  <c r="R28" i="4"/>
  <c r="S28" i="4"/>
  <c r="T28" i="4"/>
  <c r="U28" i="4"/>
  <c r="V28" i="4"/>
  <c r="X28" i="4"/>
  <c r="Y28" i="4"/>
  <c r="Z28" i="4"/>
  <c r="AB28" i="4"/>
  <c r="AC28" i="4"/>
  <c r="AD28" i="4"/>
  <c r="AE28" i="4"/>
  <c r="AF28" i="4"/>
  <c r="D29" i="4"/>
  <c r="E29" i="4"/>
  <c r="F29" i="4"/>
  <c r="H29" i="4"/>
  <c r="I29" i="4"/>
  <c r="J29" i="4"/>
  <c r="K29" i="4"/>
  <c r="L29" i="4"/>
  <c r="N29" i="4"/>
  <c r="O29" i="4"/>
  <c r="P29" i="4"/>
  <c r="R29" i="4"/>
  <c r="S29" i="4"/>
  <c r="T29" i="4"/>
  <c r="U29" i="4"/>
  <c r="V29" i="4"/>
  <c r="X29" i="4"/>
  <c r="Y29" i="4"/>
  <c r="Z29" i="4"/>
  <c r="AB29" i="4"/>
  <c r="AC29" i="4"/>
  <c r="AD29" i="4"/>
  <c r="AE29" i="4"/>
  <c r="AF29" i="4"/>
  <c r="D30" i="4"/>
  <c r="E30" i="4"/>
  <c r="F30" i="4"/>
  <c r="H30" i="4"/>
  <c r="I30" i="4"/>
  <c r="J30" i="4"/>
  <c r="K30" i="4"/>
  <c r="L30" i="4"/>
  <c r="N30" i="4"/>
  <c r="O30" i="4"/>
  <c r="P30" i="4"/>
  <c r="R30" i="4"/>
  <c r="S30" i="4"/>
  <c r="T30" i="4"/>
  <c r="U30" i="4"/>
  <c r="V30" i="4"/>
  <c r="X30" i="4"/>
  <c r="Y30" i="4"/>
  <c r="Z30" i="4"/>
  <c r="AB30" i="4"/>
  <c r="AC30" i="4"/>
  <c r="AD30" i="4"/>
  <c r="AE30" i="4"/>
  <c r="AF30" i="4"/>
  <c r="D31" i="4"/>
  <c r="E31" i="4"/>
  <c r="F31" i="4"/>
  <c r="H31" i="4"/>
  <c r="I31" i="4"/>
  <c r="J31" i="4"/>
  <c r="K31" i="4"/>
  <c r="L31" i="4"/>
  <c r="N31" i="4"/>
  <c r="O31" i="4"/>
  <c r="P31" i="4"/>
  <c r="R31" i="4"/>
  <c r="S31" i="4"/>
  <c r="T31" i="4"/>
  <c r="U31" i="4"/>
  <c r="V31" i="4"/>
  <c r="X31" i="4"/>
  <c r="Y31" i="4"/>
  <c r="Z31" i="4"/>
  <c r="AB31" i="4"/>
  <c r="AC31" i="4"/>
  <c r="AD31" i="4"/>
  <c r="AE31" i="4"/>
  <c r="AF31" i="4"/>
  <c r="D32" i="4"/>
  <c r="E32" i="4"/>
  <c r="F32" i="4"/>
  <c r="H32" i="4"/>
  <c r="I32" i="4"/>
  <c r="J32" i="4"/>
  <c r="K32" i="4"/>
  <c r="L32" i="4"/>
  <c r="N32" i="4"/>
  <c r="O32" i="4"/>
  <c r="P32" i="4"/>
  <c r="R32" i="4"/>
  <c r="S32" i="4"/>
  <c r="T32" i="4"/>
  <c r="U32" i="4"/>
  <c r="V32" i="4"/>
  <c r="X32" i="4"/>
  <c r="Y32" i="4"/>
  <c r="Z32" i="4"/>
  <c r="AB32" i="4"/>
  <c r="AC32" i="4"/>
  <c r="AD32" i="4"/>
  <c r="AE32" i="4"/>
  <c r="AF32" i="4"/>
  <c r="D33" i="4"/>
  <c r="E33" i="4"/>
  <c r="F33" i="4"/>
  <c r="H33" i="4"/>
  <c r="I33" i="4"/>
  <c r="J33" i="4"/>
  <c r="K33" i="4"/>
  <c r="L33" i="4"/>
  <c r="N33" i="4"/>
  <c r="O33" i="4"/>
  <c r="P33" i="4"/>
  <c r="R33" i="4"/>
  <c r="S33" i="4"/>
  <c r="T33" i="4"/>
  <c r="U33" i="4"/>
  <c r="V33" i="4"/>
  <c r="X33" i="4"/>
  <c r="Y33" i="4"/>
  <c r="Z33" i="4"/>
  <c r="AB33" i="4"/>
  <c r="AC33" i="4"/>
  <c r="AD33" i="4"/>
  <c r="AE33" i="4"/>
  <c r="AF33" i="4"/>
  <c r="D34" i="4"/>
  <c r="E34" i="4"/>
  <c r="F34" i="4"/>
  <c r="H34" i="4"/>
  <c r="I34" i="4"/>
  <c r="J34" i="4"/>
  <c r="K34" i="4"/>
  <c r="L34" i="4"/>
  <c r="N34" i="4"/>
  <c r="O34" i="4"/>
  <c r="P34" i="4"/>
  <c r="R34" i="4"/>
  <c r="S34" i="4"/>
  <c r="T34" i="4"/>
  <c r="U34" i="4"/>
  <c r="V34" i="4"/>
  <c r="X34" i="4"/>
  <c r="Y34" i="4"/>
  <c r="Z34" i="4"/>
  <c r="AB34" i="4"/>
  <c r="AC34" i="4"/>
  <c r="AD34" i="4"/>
  <c r="AE34" i="4"/>
  <c r="AF34" i="4"/>
  <c r="D35" i="4"/>
  <c r="E35" i="4"/>
  <c r="F35" i="4"/>
  <c r="H35" i="4"/>
  <c r="I35" i="4"/>
  <c r="J35" i="4"/>
  <c r="K35" i="4"/>
  <c r="L35" i="4"/>
  <c r="N35" i="4"/>
  <c r="O35" i="4"/>
  <c r="P35" i="4"/>
  <c r="R35" i="4"/>
  <c r="S35" i="4"/>
  <c r="T35" i="4"/>
  <c r="U35" i="4"/>
  <c r="V35" i="4"/>
  <c r="X35" i="4"/>
  <c r="Y35" i="4"/>
  <c r="Z35" i="4"/>
  <c r="AB35" i="4"/>
  <c r="AC35" i="4"/>
  <c r="AD35" i="4"/>
  <c r="AE35" i="4"/>
  <c r="AF35" i="4"/>
  <c r="D36" i="4"/>
  <c r="E36" i="4"/>
  <c r="F36" i="4"/>
  <c r="H36" i="4"/>
  <c r="I36" i="4"/>
  <c r="J36" i="4"/>
  <c r="K36" i="4"/>
  <c r="L36" i="4"/>
  <c r="N36" i="4"/>
  <c r="O36" i="4"/>
  <c r="P36" i="4"/>
  <c r="R36" i="4"/>
  <c r="S36" i="4"/>
  <c r="T36" i="4"/>
  <c r="U36" i="4"/>
  <c r="V36" i="4"/>
  <c r="X36" i="4"/>
  <c r="Y36" i="4"/>
  <c r="Z36" i="4"/>
  <c r="AB36" i="4"/>
  <c r="AC36" i="4"/>
  <c r="AD36" i="4"/>
  <c r="AE36" i="4"/>
  <c r="AF36" i="4"/>
  <c r="D37" i="4"/>
  <c r="E37" i="4"/>
  <c r="F37" i="4"/>
  <c r="H37" i="4"/>
  <c r="I37" i="4"/>
  <c r="J37" i="4"/>
  <c r="K37" i="4"/>
  <c r="L37" i="4"/>
  <c r="N37" i="4"/>
  <c r="O37" i="4"/>
  <c r="P37" i="4"/>
  <c r="R37" i="4"/>
  <c r="S37" i="4"/>
  <c r="T37" i="4"/>
  <c r="U37" i="4"/>
  <c r="V37" i="4"/>
  <c r="X37" i="4"/>
  <c r="Y37" i="4"/>
  <c r="Z37" i="4"/>
  <c r="AB37" i="4"/>
  <c r="AC37" i="4"/>
  <c r="AD37" i="4"/>
  <c r="AE37" i="4"/>
  <c r="AF37" i="4"/>
  <c r="D38" i="4"/>
  <c r="E38" i="4"/>
  <c r="F38" i="4"/>
  <c r="H38" i="4"/>
  <c r="I38" i="4"/>
  <c r="J38" i="4"/>
  <c r="K38" i="4"/>
  <c r="L38" i="4"/>
  <c r="N38" i="4"/>
  <c r="O38" i="4"/>
  <c r="P38" i="4"/>
  <c r="R38" i="4"/>
  <c r="S38" i="4"/>
  <c r="T38" i="4"/>
  <c r="U38" i="4"/>
  <c r="V38" i="4"/>
  <c r="X38" i="4"/>
  <c r="Y38" i="4"/>
  <c r="Z38" i="4"/>
  <c r="AB38" i="4"/>
  <c r="AC38" i="4"/>
  <c r="AD38" i="4"/>
  <c r="AE38" i="4"/>
  <c r="AF38" i="4"/>
  <c r="D39" i="4"/>
  <c r="E39" i="4"/>
  <c r="F39" i="4"/>
  <c r="H39" i="4"/>
  <c r="I39" i="4"/>
  <c r="J39" i="4"/>
  <c r="K39" i="4"/>
  <c r="L39" i="4"/>
  <c r="N39" i="4"/>
  <c r="O39" i="4"/>
  <c r="P39" i="4"/>
  <c r="R39" i="4"/>
  <c r="S39" i="4"/>
  <c r="T39" i="4"/>
  <c r="U39" i="4"/>
  <c r="V39" i="4"/>
  <c r="X39" i="4"/>
  <c r="Y39" i="4"/>
  <c r="Z39" i="4"/>
  <c r="AB39" i="4"/>
  <c r="AC39" i="4"/>
  <c r="AD39" i="4"/>
  <c r="AE39" i="4"/>
  <c r="AF39" i="4"/>
  <c r="D40" i="4"/>
  <c r="E40" i="4"/>
  <c r="F40" i="4"/>
  <c r="H40" i="4"/>
  <c r="I40" i="4"/>
  <c r="J40" i="4"/>
  <c r="K40" i="4"/>
  <c r="L40" i="4"/>
  <c r="N40" i="4"/>
  <c r="O40" i="4"/>
  <c r="P40" i="4"/>
  <c r="R40" i="4"/>
  <c r="S40" i="4"/>
  <c r="T40" i="4"/>
  <c r="U40" i="4"/>
  <c r="V40" i="4"/>
  <c r="X40" i="4"/>
  <c r="Y40" i="4"/>
  <c r="Z40" i="4"/>
  <c r="AB40" i="4"/>
  <c r="AC40" i="4"/>
  <c r="AD40" i="4"/>
  <c r="AE40" i="4"/>
  <c r="AF40" i="4"/>
  <c r="D41" i="4"/>
  <c r="E41" i="4"/>
  <c r="F41" i="4"/>
  <c r="H41" i="4"/>
  <c r="I41" i="4"/>
  <c r="J41" i="4"/>
  <c r="K41" i="4"/>
  <c r="L41" i="4"/>
  <c r="N41" i="4"/>
  <c r="O41" i="4"/>
  <c r="P41" i="4"/>
  <c r="R41" i="4"/>
  <c r="S41" i="4"/>
  <c r="T41" i="4"/>
  <c r="U41" i="4"/>
  <c r="V41" i="4"/>
  <c r="X41" i="4"/>
  <c r="Y41" i="4"/>
  <c r="Z41" i="4"/>
  <c r="AB41" i="4"/>
  <c r="AC41" i="4"/>
  <c r="AD41" i="4"/>
  <c r="AE41" i="4"/>
  <c r="AF41" i="4"/>
  <c r="D42" i="4"/>
  <c r="E42" i="4"/>
  <c r="F42" i="4"/>
  <c r="H42" i="4"/>
  <c r="I42" i="4"/>
  <c r="J42" i="4"/>
  <c r="K42" i="4"/>
  <c r="L42" i="4"/>
  <c r="N42" i="4"/>
  <c r="O42" i="4"/>
  <c r="P42" i="4"/>
  <c r="R42" i="4"/>
  <c r="S42" i="4"/>
  <c r="T42" i="4"/>
  <c r="U42" i="4"/>
  <c r="V42" i="4"/>
  <c r="X42" i="4"/>
  <c r="Y42" i="4"/>
  <c r="Z42" i="4"/>
  <c r="AB42" i="4"/>
  <c r="AC42" i="4"/>
  <c r="AD42" i="4"/>
  <c r="AE42" i="4"/>
  <c r="AF42" i="4"/>
  <c r="D43" i="4"/>
  <c r="E43" i="4"/>
  <c r="F43" i="4"/>
  <c r="H43" i="4"/>
  <c r="I43" i="4"/>
  <c r="J43" i="4"/>
  <c r="K43" i="4"/>
  <c r="L43" i="4"/>
  <c r="N43" i="4"/>
  <c r="O43" i="4"/>
  <c r="P43" i="4"/>
  <c r="R43" i="4"/>
  <c r="S43" i="4"/>
  <c r="T43" i="4"/>
  <c r="U43" i="4"/>
  <c r="V43" i="4"/>
  <c r="X43" i="4"/>
  <c r="Y43" i="4"/>
  <c r="Z43" i="4"/>
  <c r="AB43" i="4"/>
  <c r="AC43" i="4"/>
  <c r="AD43" i="4"/>
  <c r="AE43" i="4"/>
  <c r="AF43" i="4"/>
  <c r="D44" i="4"/>
  <c r="E44" i="4"/>
  <c r="F44" i="4"/>
  <c r="H44" i="4"/>
  <c r="I44" i="4"/>
  <c r="J44" i="4"/>
  <c r="K44" i="4"/>
  <c r="L44" i="4"/>
  <c r="N44" i="4"/>
  <c r="O44" i="4"/>
  <c r="P44" i="4"/>
  <c r="R44" i="4"/>
  <c r="S44" i="4"/>
  <c r="T44" i="4"/>
  <c r="U44" i="4"/>
  <c r="V44" i="4"/>
  <c r="X44" i="4"/>
  <c r="Y44" i="4"/>
  <c r="Z44" i="4"/>
  <c r="AB44" i="4"/>
  <c r="AC44" i="4"/>
  <c r="AD44" i="4"/>
  <c r="AE44" i="4"/>
  <c r="AF44" i="4"/>
  <c r="D45" i="4"/>
  <c r="E45" i="4"/>
  <c r="F45" i="4"/>
  <c r="H45" i="4"/>
  <c r="I45" i="4"/>
  <c r="J45" i="4"/>
  <c r="K45" i="4"/>
  <c r="L45" i="4"/>
  <c r="N45" i="4"/>
  <c r="O45" i="4"/>
  <c r="P45" i="4"/>
  <c r="R45" i="4"/>
  <c r="S45" i="4"/>
  <c r="T45" i="4"/>
  <c r="U45" i="4"/>
  <c r="V45" i="4"/>
  <c r="X45" i="4"/>
  <c r="Y45" i="4"/>
  <c r="Z45" i="4"/>
  <c r="AB45" i="4"/>
  <c r="AC45" i="4"/>
  <c r="AD45" i="4"/>
  <c r="AE45" i="4"/>
  <c r="AF45" i="4"/>
  <c r="D46" i="4"/>
  <c r="E46" i="4"/>
  <c r="F46" i="4"/>
  <c r="H46" i="4"/>
  <c r="I46" i="4"/>
  <c r="J46" i="4"/>
  <c r="K46" i="4"/>
  <c r="L46" i="4"/>
  <c r="N46" i="4"/>
  <c r="O46" i="4"/>
  <c r="P46" i="4"/>
  <c r="R46" i="4"/>
  <c r="S46" i="4"/>
  <c r="T46" i="4"/>
  <c r="U46" i="4"/>
  <c r="V46" i="4"/>
  <c r="X46" i="4"/>
  <c r="Y46" i="4"/>
  <c r="Z46" i="4"/>
  <c r="AB46" i="4"/>
  <c r="AC46" i="4"/>
  <c r="AD46" i="4"/>
  <c r="AE46" i="4"/>
  <c r="AF46" i="4"/>
  <c r="D47" i="4"/>
  <c r="E47" i="4"/>
  <c r="F47" i="4"/>
  <c r="H47" i="4"/>
  <c r="I47" i="4"/>
  <c r="J47" i="4"/>
  <c r="K47" i="4"/>
  <c r="L47" i="4"/>
  <c r="N47" i="4"/>
  <c r="O47" i="4"/>
  <c r="P47" i="4"/>
  <c r="R47" i="4"/>
  <c r="S47" i="4"/>
  <c r="T47" i="4"/>
  <c r="U47" i="4"/>
  <c r="V47" i="4"/>
  <c r="X47" i="4"/>
  <c r="Y47" i="4"/>
  <c r="Z47" i="4"/>
  <c r="AB47" i="4"/>
  <c r="AC47" i="4"/>
  <c r="AD47" i="4"/>
  <c r="AE47" i="4"/>
  <c r="AF47" i="4"/>
  <c r="D48" i="4"/>
  <c r="E48" i="4"/>
  <c r="F48" i="4"/>
  <c r="H48" i="4"/>
  <c r="I48" i="4"/>
  <c r="J48" i="4"/>
  <c r="K48" i="4"/>
  <c r="L48" i="4"/>
  <c r="N48" i="4"/>
  <c r="O48" i="4"/>
  <c r="P48" i="4"/>
  <c r="R48" i="4"/>
  <c r="S48" i="4"/>
  <c r="T48" i="4"/>
  <c r="U48" i="4"/>
  <c r="V48" i="4"/>
  <c r="X48" i="4"/>
  <c r="Y48" i="4"/>
  <c r="Z48" i="4"/>
  <c r="AB48" i="4"/>
  <c r="AC48" i="4"/>
  <c r="AD48" i="4"/>
  <c r="AE48" i="4"/>
  <c r="AF48" i="4"/>
  <c r="D49" i="4"/>
  <c r="E49" i="4"/>
  <c r="F49" i="4"/>
  <c r="H49" i="4"/>
  <c r="I49" i="4"/>
  <c r="J49" i="4"/>
  <c r="K49" i="4"/>
  <c r="L49" i="4"/>
  <c r="N49" i="4"/>
  <c r="O49" i="4"/>
  <c r="P49" i="4"/>
  <c r="R49" i="4"/>
  <c r="S49" i="4"/>
  <c r="T49" i="4"/>
  <c r="U49" i="4"/>
  <c r="V49" i="4"/>
  <c r="X49" i="4"/>
  <c r="Y49" i="4"/>
  <c r="Z49" i="4"/>
  <c r="AB49" i="4"/>
  <c r="AC49" i="4"/>
  <c r="AD49" i="4"/>
  <c r="AE49" i="4"/>
  <c r="AF49" i="4"/>
  <c r="D50" i="4"/>
  <c r="E50" i="4"/>
  <c r="F50" i="4"/>
  <c r="H50" i="4"/>
  <c r="I50" i="4"/>
  <c r="J50" i="4"/>
  <c r="K50" i="4"/>
  <c r="L50" i="4"/>
  <c r="N50" i="4"/>
  <c r="O50" i="4"/>
  <c r="P50" i="4"/>
  <c r="R50" i="4"/>
  <c r="S50" i="4"/>
  <c r="T50" i="4"/>
  <c r="U50" i="4"/>
  <c r="V50" i="4"/>
  <c r="X50" i="4"/>
  <c r="Y50" i="4"/>
  <c r="Z50" i="4"/>
  <c r="AB50" i="4"/>
  <c r="AC50" i="4"/>
  <c r="AD50" i="4"/>
  <c r="AE50" i="4"/>
  <c r="AF50" i="4"/>
  <c r="D51" i="4"/>
  <c r="E51" i="4"/>
  <c r="F51" i="4"/>
  <c r="H51" i="4"/>
  <c r="I51" i="4"/>
  <c r="J51" i="4"/>
  <c r="K51" i="4"/>
  <c r="L51" i="4"/>
  <c r="N51" i="4"/>
  <c r="O51" i="4"/>
  <c r="P51" i="4"/>
  <c r="R51" i="4"/>
  <c r="S51" i="4"/>
  <c r="T51" i="4"/>
  <c r="U51" i="4"/>
  <c r="V51" i="4"/>
  <c r="X51" i="4"/>
  <c r="Y51" i="4"/>
  <c r="Z51" i="4"/>
  <c r="AB51" i="4"/>
  <c r="AC51" i="4"/>
  <c r="AD51" i="4"/>
  <c r="AE51" i="4"/>
  <c r="AF51" i="4"/>
  <c r="D52" i="4"/>
  <c r="E52" i="4"/>
  <c r="F52" i="4"/>
  <c r="H52" i="4"/>
  <c r="I52" i="4"/>
  <c r="J52" i="4"/>
  <c r="K52" i="4"/>
  <c r="L52" i="4"/>
  <c r="N52" i="4"/>
  <c r="O52" i="4"/>
  <c r="P52" i="4"/>
  <c r="R52" i="4"/>
  <c r="S52" i="4"/>
  <c r="T52" i="4"/>
  <c r="U52" i="4"/>
  <c r="V52" i="4"/>
  <c r="X52" i="4"/>
  <c r="Y52" i="4"/>
  <c r="Z52" i="4"/>
  <c r="AB52" i="4"/>
  <c r="AC52" i="4"/>
  <c r="AD52" i="4"/>
  <c r="AE52" i="4"/>
  <c r="AF52" i="4"/>
  <c r="D53" i="4"/>
  <c r="E53" i="4"/>
  <c r="F53" i="4"/>
  <c r="H53" i="4"/>
  <c r="I53" i="4"/>
  <c r="J53" i="4"/>
  <c r="K53" i="4"/>
  <c r="L53" i="4"/>
  <c r="N53" i="4"/>
  <c r="O53" i="4"/>
  <c r="P53" i="4"/>
  <c r="R53" i="4"/>
  <c r="S53" i="4"/>
  <c r="T53" i="4"/>
  <c r="U53" i="4"/>
  <c r="V53" i="4"/>
  <c r="X53" i="4"/>
  <c r="Y53" i="4"/>
  <c r="Z53" i="4"/>
  <c r="AB53" i="4"/>
  <c r="AC53" i="4"/>
  <c r="AD53" i="4"/>
  <c r="AE53" i="4"/>
  <c r="AF53" i="4"/>
  <c r="D54" i="4"/>
  <c r="E54" i="4"/>
  <c r="F54" i="4"/>
  <c r="H54" i="4"/>
  <c r="I54" i="4"/>
  <c r="J54" i="4"/>
  <c r="K54" i="4"/>
  <c r="L54" i="4"/>
  <c r="N54" i="4"/>
  <c r="O54" i="4"/>
  <c r="P54" i="4"/>
  <c r="R54" i="4"/>
  <c r="S54" i="4"/>
  <c r="T54" i="4"/>
  <c r="U54" i="4"/>
  <c r="V54" i="4"/>
  <c r="X54" i="4"/>
  <c r="Y54" i="4"/>
  <c r="Z54" i="4"/>
  <c r="AB54" i="4"/>
  <c r="AC54" i="4"/>
  <c r="AD54" i="4"/>
  <c r="AE54" i="4"/>
  <c r="AF54" i="4"/>
  <c r="D55" i="4"/>
  <c r="E55" i="4"/>
  <c r="F55" i="4"/>
  <c r="H55" i="4"/>
  <c r="I55" i="4"/>
  <c r="J55" i="4"/>
  <c r="K55" i="4"/>
  <c r="L55" i="4"/>
  <c r="N55" i="4"/>
  <c r="O55" i="4"/>
  <c r="P55" i="4"/>
  <c r="R55" i="4"/>
  <c r="S55" i="4"/>
  <c r="T55" i="4"/>
  <c r="U55" i="4"/>
  <c r="V55" i="4"/>
  <c r="X55" i="4"/>
  <c r="Y55" i="4"/>
  <c r="Z55" i="4"/>
  <c r="AB55" i="4"/>
  <c r="AC55" i="4"/>
  <c r="AD55" i="4"/>
  <c r="AE55" i="4"/>
  <c r="AF55" i="4"/>
  <c r="D56" i="4"/>
  <c r="E56" i="4"/>
  <c r="F56" i="4"/>
  <c r="H56" i="4"/>
  <c r="I56" i="4"/>
  <c r="J56" i="4"/>
  <c r="K56" i="4"/>
  <c r="L56" i="4"/>
  <c r="N56" i="4"/>
  <c r="O56" i="4"/>
  <c r="P56" i="4"/>
  <c r="R56" i="4"/>
  <c r="S56" i="4"/>
  <c r="T56" i="4"/>
  <c r="U56" i="4"/>
  <c r="V56" i="4"/>
  <c r="X56" i="4"/>
  <c r="Y56" i="4"/>
  <c r="Z56" i="4"/>
  <c r="AB56" i="4"/>
  <c r="AC56" i="4"/>
  <c r="AD56" i="4"/>
  <c r="AE56" i="4"/>
  <c r="AF56" i="4"/>
  <c r="D57" i="4"/>
  <c r="E57" i="4"/>
  <c r="F57" i="4"/>
  <c r="H57" i="4"/>
  <c r="I57" i="4"/>
  <c r="J57" i="4"/>
  <c r="K57" i="4"/>
  <c r="L57" i="4"/>
  <c r="N57" i="4"/>
  <c r="O57" i="4"/>
  <c r="P57" i="4"/>
  <c r="R57" i="4"/>
  <c r="S57" i="4"/>
  <c r="T57" i="4"/>
  <c r="U57" i="4"/>
  <c r="V57" i="4"/>
  <c r="X57" i="4"/>
  <c r="Y57" i="4"/>
  <c r="Z57" i="4"/>
  <c r="AB57" i="4"/>
  <c r="AC57" i="4"/>
  <c r="AD57" i="4"/>
  <c r="AE57" i="4"/>
  <c r="AF57" i="4"/>
  <c r="D58" i="4"/>
  <c r="E58" i="4"/>
  <c r="F58" i="4"/>
  <c r="H58" i="4"/>
  <c r="I58" i="4"/>
  <c r="J58" i="4"/>
  <c r="K58" i="4"/>
  <c r="L58" i="4"/>
  <c r="N58" i="4"/>
  <c r="O58" i="4"/>
  <c r="P58" i="4"/>
  <c r="R58" i="4"/>
  <c r="S58" i="4"/>
  <c r="T58" i="4"/>
  <c r="U58" i="4"/>
  <c r="V58" i="4"/>
  <c r="X58" i="4"/>
  <c r="Y58" i="4"/>
  <c r="Z58" i="4"/>
  <c r="AB58" i="4"/>
  <c r="AC58" i="4"/>
  <c r="AD58" i="4"/>
  <c r="AE58" i="4"/>
  <c r="AF58" i="4"/>
  <c r="D59" i="4"/>
  <c r="E59" i="4"/>
  <c r="F59" i="4"/>
  <c r="H59" i="4"/>
  <c r="I59" i="4"/>
  <c r="J59" i="4"/>
  <c r="K59" i="4"/>
  <c r="L59" i="4"/>
  <c r="N59" i="4"/>
  <c r="O59" i="4"/>
  <c r="P59" i="4"/>
  <c r="R59" i="4"/>
  <c r="S59" i="4"/>
  <c r="T59" i="4"/>
  <c r="U59" i="4"/>
  <c r="V59" i="4"/>
  <c r="X59" i="4"/>
  <c r="Y59" i="4"/>
  <c r="Z59" i="4"/>
  <c r="AB59" i="4"/>
  <c r="AC59" i="4"/>
  <c r="AD59" i="4"/>
  <c r="AE59" i="4"/>
  <c r="AF59" i="4"/>
  <c r="D60" i="4"/>
  <c r="E60" i="4"/>
  <c r="F60" i="4"/>
  <c r="H60" i="4"/>
  <c r="I60" i="4"/>
  <c r="J60" i="4"/>
  <c r="K60" i="4"/>
  <c r="L60" i="4"/>
  <c r="N60" i="4"/>
  <c r="O60" i="4"/>
  <c r="P60" i="4"/>
  <c r="R60" i="4"/>
  <c r="S60" i="4"/>
  <c r="T60" i="4"/>
  <c r="U60" i="4"/>
  <c r="V60" i="4"/>
  <c r="X60" i="4"/>
  <c r="Y60" i="4"/>
  <c r="Z60" i="4"/>
  <c r="AB60" i="4"/>
  <c r="AC60" i="4"/>
  <c r="AD60" i="4"/>
  <c r="AE60" i="4"/>
  <c r="AF60" i="4"/>
  <c r="D61" i="4"/>
  <c r="E61" i="4"/>
  <c r="F61" i="4"/>
  <c r="H61" i="4"/>
  <c r="I61" i="4"/>
  <c r="J61" i="4"/>
  <c r="K61" i="4"/>
  <c r="L61" i="4"/>
  <c r="N61" i="4"/>
  <c r="O61" i="4"/>
  <c r="P61" i="4"/>
  <c r="R61" i="4"/>
  <c r="S61" i="4"/>
  <c r="T61" i="4"/>
  <c r="U61" i="4"/>
  <c r="V61" i="4"/>
  <c r="X61" i="4"/>
  <c r="Y61" i="4"/>
  <c r="Z61" i="4"/>
  <c r="AB61" i="4"/>
  <c r="AC61" i="4"/>
  <c r="AD61" i="4"/>
  <c r="AE61" i="4"/>
  <c r="AF61" i="4"/>
  <c r="D62" i="4"/>
  <c r="E62" i="4"/>
  <c r="F62" i="4"/>
  <c r="H62" i="4"/>
  <c r="I62" i="4"/>
  <c r="J62" i="4"/>
  <c r="K62" i="4"/>
  <c r="L62" i="4"/>
  <c r="N62" i="4"/>
  <c r="O62" i="4"/>
  <c r="P62" i="4"/>
  <c r="R62" i="4"/>
  <c r="S62" i="4"/>
  <c r="T62" i="4"/>
  <c r="U62" i="4"/>
  <c r="V62" i="4"/>
  <c r="X62" i="4"/>
  <c r="Y62" i="4"/>
  <c r="Z62" i="4"/>
  <c r="AB62" i="4"/>
  <c r="AC62" i="4"/>
  <c r="AD62" i="4"/>
  <c r="AE62" i="4"/>
  <c r="AF62" i="4"/>
  <c r="D63" i="4"/>
  <c r="E63" i="4"/>
  <c r="F63" i="4"/>
  <c r="H63" i="4"/>
  <c r="I63" i="4"/>
  <c r="J63" i="4"/>
  <c r="K63" i="4"/>
  <c r="L63" i="4"/>
  <c r="N63" i="4"/>
  <c r="O63" i="4"/>
  <c r="P63" i="4"/>
  <c r="R63" i="4"/>
  <c r="S63" i="4"/>
  <c r="T63" i="4"/>
  <c r="U63" i="4"/>
  <c r="V63" i="4"/>
  <c r="X63" i="4"/>
  <c r="Y63" i="4"/>
  <c r="Z63" i="4"/>
  <c r="AB63" i="4"/>
  <c r="AC63" i="4"/>
  <c r="AD63" i="4"/>
  <c r="AE63" i="4"/>
  <c r="AF63" i="4"/>
  <c r="D64" i="4"/>
  <c r="E64" i="4"/>
  <c r="F64" i="4"/>
  <c r="H64" i="4"/>
  <c r="I64" i="4"/>
  <c r="J64" i="4"/>
  <c r="K64" i="4"/>
  <c r="L64" i="4"/>
  <c r="N64" i="4"/>
  <c r="O64" i="4"/>
  <c r="P64" i="4"/>
  <c r="R64" i="4"/>
  <c r="S64" i="4"/>
  <c r="T64" i="4"/>
  <c r="U64" i="4"/>
  <c r="V64" i="4"/>
  <c r="X64" i="4"/>
  <c r="Y64" i="4"/>
  <c r="Z64" i="4"/>
  <c r="AB64" i="4"/>
  <c r="AC64" i="4"/>
  <c r="AD64" i="4"/>
  <c r="AE64" i="4"/>
  <c r="AF64" i="4"/>
  <c r="D65" i="4"/>
  <c r="E65" i="4"/>
  <c r="F65" i="4"/>
  <c r="H65" i="4"/>
  <c r="I65" i="4"/>
  <c r="J65" i="4"/>
  <c r="K65" i="4"/>
  <c r="L65" i="4"/>
  <c r="N65" i="4"/>
  <c r="O65" i="4"/>
  <c r="P65" i="4"/>
  <c r="R65" i="4"/>
  <c r="S65" i="4"/>
  <c r="T65" i="4"/>
  <c r="U65" i="4"/>
  <c r="V65" i="4"/>
  <c r="X65" i="4"/>
  <c r="Y65" i="4"/>
  <c r="Z65" i="4"/>
  <c r="AB65" i="4"/>
  <c r="AC65" i="4"/>
  <c r="AD65" i="4"/>
  <c r="AE65" i="4"/>
  <c r="AF65" i="4"/>
  <c r="D66" i="4"/>
  <c r="E66" i="4"/>
  <c r="F66" i="4"/>
  <c r="H66" i="4"/>
  <c r="I66" i="4"/>
  <c r="J66" i="4"/>
  <c r="K66" i="4"/>
  <c r="L66" i="4"/>
  <c r="N66" i="4"/>
  <c r="O66" i="4"/>
  <c r="P66" i="4"/>
  <c r="R66" i="4"/>
  <c r="S66" i="4"/>
  <c r="T66" i="4"/>
  <c r="U66" i="4"/>
  <c r="V66" i="4"/>
  <c r="X66" i="4"/>
  <c r="Y66" i="4"/>
  <c r="Z66" i="4"/>
  <c r="AB66" i="4"/>
  <c r="AC66" i="4"/>
  <c r="AD66" i="4"/>
  <c r="AE66" i="4"/>
  <c r="AF66" i="4"/>
  <c r="D67" i="4"/>
  <c r="E67" i="4"/>
  <c r="F67" i="4"/>
  <c r="H67" i="4"/>
  <c r="I67" i="4"/>
  <c r="J67" i="4"/>
  <c r="K67" i="4"/>
  <c r="L67" i="4"/>
  <c r="N67" i="4"/>
  <c r="O67" i="4"/>
  <c r="P67" i="4"/>
  <c r="R67" i="4"/>
  <c r="S67" i="4"/>
  <c r="T67" i="4"/>
  <c r="U67" i="4"/>
  <c r="V67" i="4"/>
  <c r="X67" i="4"/>
  <c r="Y67" i="4"/>
  <c r="Z67" i="4"/>
  <c r="AB67" i="4"/>
  <c r="AC67" i="4"/>
  <c r="AD67" i="4"/>
  <c r="AE67" i="4"/>
  <c r="AF67" i="4"/>
  <c r="D68" i="4"/>
  <c r="E68" i="4"/>
  <c r="F68" i="4"/>
  <c r="H68" i="4"/>
  <c r="I68" i="4"/>
  <c r="J68" i="4"/>
  <c r="K68" i="4"/>
  <c r="L68" i="4"/>
  <c r="N68" i="4"/>
  <c r="O68" i="4"/>
  <c r="P68" i="4"/>
  <c r="R68" i="4"/>
  <c r="S68" i="4"/>
  <c r="T68" i="4"/>
  <c r="U68" i="4"/>
  <c r="V68" i="4"/>
  <c r="X68" i="4"/>
  <c r="Y68" i="4"/>
  <c r="Z68" i="4"/>
  <c r="AB68" i="4"/>
  <c r="AC68" i="4"/>
  <c r="AD68" i="4"/>
  <c r="AE68" i="4"/>
  <c r="AF68" i="4"/>
  <c r="D69" i="4"/>
  <c r="E69" i="4"/>
  <c r="F69" i="4"/>
  <c r="H69" i="4"/>
  <c r="I69" i="4"/>
  <c r="J69" i="4"/>
  <c r="K69" i="4"/>
  <c r="L69" i="4"/>
  <c r="N69" i="4"/>
  <c r="O69" i="4"/>
  <c r="P69" i="4"/>
  <c r="R69" i="4"/>
  <c r="S69" i="4"/>
  <c r="T69" i="4"/>
  <c r="U69" i="4"/>
  <c r="V69" i="4"/>
  <c r="X69" i="4"/>
  <c r="Y69" i="4"/>
  <c r="Z69" i="4"/>
  <c r="AB69" i="4"/>
  <c r="AC69" i="4"/>
  <c r="AD69" i="4"/>
  <c r="AE69" i="4"/>
  <c r="AF69" i="4"/>
  <c r="D70" i="4"/>
  <c r="E70" i="4"/>
  <c r="F70" i="4"/>
  <c r="H70" i="4"/>
  <c r="I70" i="4"/>
  <c r="J70" i="4"/>
  <c r="K70" i="4"/>
  <c r="L70" i="4"/>
  <c r="N70" i="4"/>
  <c r="O70" i="4"/>
  <c r="P70" i="4"/>
  <c r="R70" i="4"/>
  <c r="S70" i="4"/>
  <c r="T70" i="4"/>
  <c r="U70" i="4"/>
  <c r="V70" i="4"/>
  <c r="X70" i="4"/>
  <c r="Y70" i="4"/>
  <c r="Z70" i="4"/>
  <c r="AB70" i="4"/>
  <c r="AC70" i="4"/>
  <c r="AD70" i="4"/>
  <c r="AE70" i="4"/>
  <c r="AF70" i="4"/>
  <c r="D71" i="4"/>
  <c r="E71" i="4"/>
  <c r="F71" i="4"/>
  <c r="H71" i="4"/>
  <c r="I71" i="4"/>
  <c r="J71" i="4"/>
  <c r="K71" i="4"/>
  <c r="L71" i="4"/>
  <c r="N71" i="4"/>
  <c r="O71" i="4"/>
  <c r="P71" i="4"/>
  <c r="R71" i="4"/>
  <c r="S71" i="4"/>
  <c r="T71" i="4"/>
  <c r="U71" i="4"/>
  <c r="V71" i="4"/>
  <c r="X71" i="4"/>
  <c r="Y71" i="4"/>
  <c r="Z71" i="4"/>
  <c r="AB71" i="4"/>
  <c r="AC71" i="4"/>
  <c r="AD71" i="4"/>
  <c r="AE71" i="4"/>
  <c r="AF71" i="4"/>
  <c r="D72" i="4"/>
  <c r="E72" i="4"/>
  <c r="F72" i="4"/>
  <c r="H72" i="4"/>
  <c r="I72" i="4"/>
  <c r="J72" i="4"/>
  <c r="K72" i="4"/>
  <c r="L72" i="4"/>
  <c r="N72" i="4"/>
  <c r="O72" i="4"/>
  <c r="P72" i="4"/>
  <c r="R72" i="4"/>
  <c r="S72" i="4"/>
  <c r="T72" i="4"/>
  <c r="U72" i="4"/>
  <c r="V72" i="4"/>
  <c r="X72" i="4"/>
  <c r="Y72" i="4"/>
  <c r="Z72" i="4"/>
  <c r="AB72" i="4"/>
  <c r="AC72" i="4"/>
  <c r="AD72" i="4"/>
  <c r="AE72" i="4"/>
  <c r="AF72" i="4"/>
  <c r="D73" i="4"/>
  <c r="E73" i="4"/>
  <c r="F73" i="4"/>
  <c r="H73" i="4"/>
  <c r="I73" i="4"/>
  <c r="J73" i="4"/>
  <c r="K73" i="4"/>
  <c r="L73" i="4"/>
  <c r="N73" i="4"/>
  <c r="O73" i="4"/>
  <c r="P73" i="4"/>
  <c r="R73" i="4"/>
  <c r="S73" i="4"/>
  <c r="T73" i="4"/>
  <c r="U73" i="4"/>
  <c r="V73" i="4"/>
  <c r="X73" i="4"/>
  <c r="Y73" i="4"/>
  <c r="Z73" i="4"/>
  <c r="AB73" i="4"/>
  <c r="AC73" i="4"/>
  <c r="AD73" i="4"/>
  <c r="AE73" i="4"/>
  <c r="AF73" i="4"/>
  <c r="D74" i="4"/>
  <c r="E74" i="4"/>
  <c r="F74" i="4"/>
  <c r="H74" i="4"/>
  <c r="I74" i="4"/>
  <c r="J74" i="4"/>
  <c r="K74" i="4"/>
  <c r="L74" i="4"/>
  <c r="N74" i="4"/>
  <c r="O74" i="4"/>
  <c r="P74" i="4"/>
  <c r="R74" i="4"/>
  <c r="S74" i="4"/>
  <c r="T74" i="4"/>
  <c r="U74" i="4"/>
  <c r="V74" i="4"/>
  <c r="X74" i="4"/>
  <c r="Y74" i="4"/>
  <c r="Z74" i="4"/>
  <c r="AB74" i="4"/>
  <c r="AC74" i="4"/>
  <c r="AD74" i="4"/>
  <c r="AE74" i="4"/>
  <c r="AF74" i="4"/>
  <c r="D75" i="4"/>
  <c r="E75" i="4"/>
  <c r="F75" i="4"/>
  <c r="H75" i="4"/>
  <c r="I75" i="4"/>
  <c r="J75" i="4"/>
  <c r="K75" i="4"/>
  <c r="L75" i="4"/>
  <c r="N75" i="4"/>
  <c r="O75" i="4"/>
  <c r="P75" i="4"/>
  <c r="R75" i="4"/>
  <c r="S75" i="4"/>
  <c r="T75" i="4"/>
  <c r="U75" i="4"/>
  <c r="V75" i="4"/>
  <c r="X75" i="4"/>
  <c r="Y75" i="4"/>
  <c r="Z75" i="4"/>
  <c r="AB75" i="4"/>
  <c r="AC75" i="4"/>
  <c r="AD75" i="4"/>
  <c r="AE75" i="4"/>
  <c r="AF75" i="4"/>
  <c r="D76" i="4"/>
  <c r="E76" i="4"/>
  <c r="F76" i="4"/>
  <c r="H76" i="4"/>
  <c r="I76" i="4"/>
  <c r="J76" i="4"/>
  <c r="K76" i="4"/>
  <c r="L76" i="4"/>
  <c r="N76" i="4"/>
  <c r="O76" i="4"/>
  <c r="P76" i="4"/>
  <c r="R76" i="4"/>
  <c r="S76" i="4"/>
  <c r="T76" i="4"/>
  <c r="U76" i="4"/>
  <c r="V76" i="4"/>
  <c r="X76" i="4"/>
  <c r="Y76" i="4"/>
  <c r="Z76" i="4"/>
  <c r="AB76" i="4"/>
  <c r="AC76" i="4"/>
  <c r="AD76" i="4"/>
  <c r="AE76" i="4"/>
  <c r="AF76" i="4"/>
  <c r="D77" i="4"/>
  <c r="E77" i="4"/>
  <c r="F77" i="4"/>
  <c r="H77" i="4"/>
  <c r="I77" i="4"/>
  <c r="J77" i="4"/>
  <c r="K77" i="4"/>
  <c r="L77" i="4"/>
  <c r="N77" i="4"/>
  <c r="O77" i="4"/>
  <c r="P77" i="4"/>
  <c r="R77" i="4"/>
  <c r="S77" i="4"/>
  <c r="T77" i="4"/>
  <c r="U77" i="4"/>
  <c r="V77" i="4"/>
  <c r="X77" i="4"/>
  <c r="Y77" i="4"/>
  <c r="Z77" i="4"/>
  <c r="AB77" i="4"/>
  <c r="AC77" i="4"/>
  <c r="AD77" i="4"/>
  <c r="AE77" i="4"/>
  <c r="AF77" i="4"/>
  <c r="D78" i="4"/>
  <c r="E78" i="4"/>
  <c r="F78" i="4"/>
  <c r="H78" i="4"/>
  <c r="I78" i="4"/>
  <c r="J78" i="4"/>
  <c r="K78" i="4"/>
  <c r="L78" i="4"/>
  <c r="N78" i="4"/>
  <c r="O78" i="4"/>
  <c r="P78" i="4"/>
  <c r="R78" i="4"/>
  <c r="S78" i="4"/>
  <c r="T78" i="4"/>
  <c r="U78" i="4"/>
  <c r="V78" i="4"/>
  <c r="X78" i="4"/>
  <c r="Y78" i="4"/>
  <c r="Z78" i="4"/>
  <c r="AB78" i="4"/>
  <c r="AC78" i="4"/>
  <c r="AD78" i="4"/>
  <c r="AE78" i="4"/>
  <c r="AF78" i="4"/>
  <c r="D79" i="4"/>
  <c r="E79" i="4"/>
  <c r="F79" i="4"/>
  <c r="H79" i="4"/>
  <c r="I79" i="4"/>
  <c r="J79" i="4"/>
  <c r="K79" i="4"/>
  <c r="L79" i="4"/>
  <c r="N79" i="4"/>
  <c r="O79" i="4"/>
  <c r="P79" i="4"/>
  <c r="R79" i="4"/>
  <c r="S79" i="4"/>
  <c r="T79" i="4"/>
  <c r="U79" i="4"/>
  <c r="V79" i="4"/>
  <c r="X79" i="4"/>
  <c r="Y79" i="4"/>
  <c r="Z79" i="4"/>
  <c r="AB79" i="4"/>
  <c r="AC79" i="4"/>
  <c r="AD79" i="4"/>
  <c r="AE79" i="4"/>
  <c r="AF79" i="4"/>
  <c r="D80" i="4"/>
  <c r="E80" i="4"/>
  <c r="F80" i="4"/>
  <c r="H80" i="4"/>
  <c r="I80" i="4"/>
  <c r="J80" i="4"/>
  <c r="K80" i="4"/>
  <c r="L80" i="4"/>
  <c r="N80" i="4"/>
  <c r="O80" i="4"/>
  <c r="P80" i="4"/>
  <c r="R80" i="4"/>
  <c r="S80" i="4"/>
  <c r="T80" i="4"/>
  <c r="U80" i="4"/>
  <c r="V80" i="4"/>
  <c r="X80" i="4"/>
  <c r="Y80" i="4"/>
  <c r="Z80" i="4"/>
  <c r="AB80" i="4"/>
  <c r="AC80" i="4"/>
  <c r="AD80" i="4"/>
  <c r="AE80" i="4"/>
  <c r="AF80" i="4"/>
  <c r="D81" i="4"/>
  <c r="E81" i="4"/>
  <c r="F81" i="4"/>
  <c r="H81" i="4"/>
  <c r="I81" i="4"/>
  <c r="J81" i="4"/>
  <c r="K81" i="4"/>
  <c r="L81" i="4"/>
  <c r="N81" i="4"/>
  <c r="O81" i="4"/>
  <c r="P81" i="4"/>
  <c r="R81" i="4"/>
  <c r="S81" i="4"/>
  <c r="T81" i="4"/>
  <c r="U81" i="4"/>
  <c r="V81" i="4"/>
  <c r="X81" i="4"/>
  <c r="Y81" i="4"/>
  <c r="Z81" i="4"/>
  <c r="AB81" i="4"/>
  <c r="AC81" i="4"/>
  <c r="AD81" i="4"/>
  <c r="AE81" i="4"/>
  <c r="AF81" i="4"/>
  <c r="D82" i="4"/>
  <c r="E82" i="4"/>
  <c r="F82" i="4"/>
  <c r="H82" i="4"/>
  <c r="I82" i="4"/>
  <c r="J82" i="4"/>
  <c r="K82" i="4"/>
  <c r="L82" i="4"/>
  <c r="N82" i="4"/>
  <c r="O82" i="4"/>
  <c r="P82" i="4"/>
  <c r="R82" i="4"/>
  <c r="S82" i="4"/>
  <c r="T82" i="4"/>
  <c r="U82" i="4"/>
  <c r="V82" i="4"/>
  <c r="X82" i="4"/>
  <c r="Y82" i="4"/>
  <c r="Z82" i="4"/>
  <c r="AB82" i="4"/>
  <c r="AC82" i="4"/>
  <c r="AD82" i="4"/>
  <c r="AE82" i="4"/>
  <c r="AF82" i="4"/>
  <c r="D83" i="4"/>
  <c r="E83" i="4"/>
  <c r="F83" i="4"/>
  <c r="H83" i="4"/>
  <c r="I83" i="4"/>
  <c r="J83" i="4"/>
  <c r="K83" i="4"/>
  <c r="L83" i="4"/>
  <c r="N83" i="4"/>
  <c r="O83" i="4"/>
  <c r="P83" i="4"/>
  <c r="R83" i="4"/>
  <c r="S83" i="4"/>
  <c r="T83" i="4"/>
  <c r="U83" i="4"/>
  <c r="V83" i="4"/>
  <c r="X83" i="4"/>
  <c r="Y83" i="4"/>
  <c r="Z83" i="4"/>
  <c r="AB83" i="4"/>
  <c r="AC83" i="4"/>
  <c r="AD83" i="4"/>
  <c r="AE83" i="4"/>
  <c r="AF83" i="4"/>
  <c r="D84" i="4"/>
  <c r="E84" i="4"/>
  <c r="F84" i="4"/>
  <c r="H84" i="4"/>
  <c r="I84" i="4"/>
  <c r="J84" i="4"/>
  <c r="K84" i="4"/>
  <c r="L84" i="4"/>
  <c r="N84" i="4"/>
  <c r="O84" i="4"/>
  <c r="P84" i="4"/>
  <c r="R84" i="4"/>
  <c r="S84" i="4"/>
  <c r="T84" i="4"/>
  <c r="U84" i="4"/>
  <c r="V84" i="4"/>
  <c r="X84" i="4"/>
  <c r="Y84" i="4"/>
  <c r="Z84" i="4"/>
  <c r="AB84" i="4"/>
  <c r="AC84" i="4"/>
  <c r="AD84" i="4"/>
  <c r="AE84" i="4"/>
  <c r="AF84" i="4"/>
  <c r="D85" i="4"/>
  <c r="E85" i="4"/>
  <c r="F85" i="4"/>
  <c r="H85" i="4"/>
  <c r="I85" i="4"/>
  <c r="J85" i="4"/>
  <c r="K85" i="4"/>
  <c r="L85" i="4"/>
  <c r="N85" i="4"/>
  <c r="O85" i="4"/>
  <c r="P85" i="4"/>
  <c r="R85" i="4"/>
  <c r="S85" i="4"/>
  <c r="T85" i="4"/>
  <c r="U85" i="4"/>
  <c r="V85" i="4"/>
  <c r="X85" i="4"/>
  <c r="Y85" i="4"/>
  <c r="Z85" i="4"/>
  <c r="AB85" i="4"/>
  <c r="AC85" i="4"/>
  <c r="AD85" i="4"/>
  <c r="AE85" i="4"/>
  <c r="AF85" i="4"/>
  <c r="D86" i="4"/>
  <c r="E86" i="4"/>
  <c r="F86" i="4"/>
  <c r="H86" i="4"/>
  <c r="I86" i="4"/>
  <c r="J86" i="4"/>
  <c r="K86" i="4"/>
  <c r="L86" i="4"/>
  <c r="N86" i="4"/>
  <c r="O86" i="4"/>
  <c r="P86" i="4"/>
  <c r="R86" i="4"/>
  <c r="S86" i="4"/>
  <c r="T86" i="4"/>
  <c r="U86" i="4"/>
  <c r="V86" i="4"/>
  <c r="X86" i="4"/>
  <c r="Y86" i="4"/>
  <c r="Z86" i="4"/>
  <c r="AB86" i="4"/>
  <c r="AC86" i="4"/>
  <c r="AD86" i="4"/>
  <c r="AE86" i="4"/>
  <c r="AF86" i="4"/>
  <c r="D87" i="4"/>
  <c r="E87" i="4"/>
  <c r="F87" i="4"/>
  <c r="H87" i="4"/>
  <c r="I87" i="4"/>
  <c r="J87" i="4"/>
  <c r="K87" i="4"/>
  <c r="L87" i="4"/>
  <c r="N87" i="4"/>
  <c r="O87" i="4"/>
  <c r="P87" i="4"/>
  <c r="R87" i="4"/>
  <c r="S87" i="4"/>
  <c r="T87" i="4"/>
  <c r="U87" i="4"/>
  <c r="V87" i="4"/>
  <c r="X87" i="4"/>
  <c r="Y87" i="4"/>
  <c r="Z87" i="4"/>
  <c r="AB87" i="4"/>
  <c r="AC87" i="4"/>
  <c r="AD87" i="4"/>
  <c r="AE87" i="4"/>
  <c r="AF87" i="4"/>
  <c r="D88" i="4"/>
  <c r="E88" i="4"/>
  <c r="F88" i="4"/>
  <c r="H88" i="4"/>
  <c r="I88" i="4"/>
  <c r="J88" i="4"/>
  <c r="K88" i="4"/>
  <c r="L88" i="4"/>
  <c r="N88" i="4"/>
  <c r="O88" i="4"/>
  <c r="P88" i="4"/>
  <c r="R88" i="4"/>
  <c r="S88" i="4"/>
  <c r="T88" i="4"/>
  <c r="U88" i="4"/>
  <c r="V88" i="4"/>
  <c r="X88" i="4"/>
  <c r="Y88" i="4"/>
  <c r="Z88" i="4"/>
  <c r="AB88" i="4"/>
  <c r="AC88" i="4"/>
  <c r="AD88" i="4"/>
  <c r="AE88" i="4"/>
  <c r="AF88" i="4"/>
  <c r="D89" i="4"/>
  <c r="E89" i="4"/>
  <c r="F89" i="4"/>
  <c r="H89" i="4"/>
  <c r="I89" i="4"/>
  <c r="J89" i="4"/>
  <c r="K89" i="4"/>
  <c r="L89" i="4"/>
  <c r="N89" i="4"/>
  <c r="O89" i="4"/>
  <c r="P89" i="4"/>
  <c r="R89" i="4"/>
  <c r="S89" i="4"/>
  <c r="T89" i="4"/>
  <c r="U89" i="4"/>
  <c r="V89" i="4"/>
  <c r="X89" i="4"/>
  <c r="Y89" i="4"/>
  <c r="Z89" i="4"/>
  <c r="AB89" i="4"/>
  <c r="AC89" i="4"/>
  <c r="AD89" i="4"/>
  <c r="AE89" i="4"/>
  <c r="AF89" i="4"/>
  <c r="D90" i="4"/>
  <c r="E90" i="4"/>
  <c r="F90" i="4"/>
  <c r="H90" i="4"/>
  <c r="I90" i="4"/>
  <c r="J90" i="4"/>
  <c r="K90" i="4"/>
  <c r="L90" i="4"/>
  <c r="N90" i="4"/>
  <c r="O90" i="4"/>
  <c r="P90" i="4"/>
  <c r="R90" i="4"/>
  <c r="S90" i="4"/>
  <c r="T90" i="4"/>
  <c r="U90" i="4"/>
  <c r="V90" i="4"/>
  <c r="X90" i="4"/>
  <c r="Y90" i="4"/>
  <c r="Z90" i="4"/>
  <c r="AB90" i="4"/>
  <c r="AC90" i="4"/>
  <c r="AD90" i="4"/>
  <c r="AE90" i="4"/>
  <c r="AF90" i="4"/>
  <c r="D91" i="4"/>
  <c r="E91" i="4"/>
  <c r="F91" i="4"/>
  <c r="H91" i="4"/>
  <c r="I91" i="4"/>
  <c r="J91" i="4"/>
  <c r="K91" i="4"/>
  <c r="L91" i="4"/>
  <c r="N91" i="4"/>
  <c r="O91" i="4"/>
  <c r="P91" i="4"/>
  <c r="R91" i="4"/>
  <c r="S91" i="4"/>
  <c r="T91" i="4"/>
  <c r="U91" i="4"/>
  <c r="V91" i="4"/>
  <c r="X91" i="4"/>
  <c r="Y91" i="4"/>
  <c r="Z91" i="4"/>
  <c r="AB91" i="4"/>
  <c r="AC91" i="4"/>
  <c r="AD91" i="4"/>
  <c r="AE91" i="4"/>
  <c r="AF91" i="4"/>
  <c r="D92" i="4"/>
  <c r="E92" i="4"/>
  <c r="F92" i="4"/>
  <c r="H92" i="4"/>
  <c r="I92" i="4"/>
  <c r="J92" i="4"/>
  <c r="K92" i="4"/>
  <c r="L92" i="4"/>
  <c r="N92" i="4"/>
  <c r="O92" i="4"/>
  <c r="P92" i="4"/>
  <c r="R92" i="4"/>
  <c r="S92" i="4"/>
  <c r="T92" i="4"/>
  <c r="U92" i="4"/>
  <c r="V92" i="4"/>
  <c r="X92" i="4"/>
  <c r="Y92" i="4"/>
  <c r="Z92" i="4"/>
  <c r="AB92" i="4"/>
  <c r="AC92" i="4"/>
  <c r="AD92" i="4"/>
  <c r="AE92" i="4"/>
  <c r="AF92" i="4"/>
  <c r="D93" i="4"/>
  <c r="E93" i="4"/>
  <c r="F93" i="4"/>
  <c r="H93" i="4"/>
  <c r="I93" i="4"/>
  <c r="J93" i="4"/>
  <c r="K93" i="4"/>
  <c r="L93" i="4"/>
  <c r="N93" i="4"/>
  <c r="O93" i="4"/>
  <c r="P93" i="4"/>
  <c r="R93" i="4"/>
  <c r="S93" i="4"/>
  <c r="T93" i="4"/>
  <c r="U93" i="4"/>
  <c r="V93" i="4"/>
  <c r="X93" i="4"/>
  <c r="Y93" i="4"/>
  <c r="Z93" i="4"/>
  <c r="AB93" i="4"/>
  <c r="AC93" i="4"/>
  <c r="AD93" i="4"/>
  <c r="AE93" i="4"/>
  <c r="AF93" i="4"/>
  <c r="D94" i="4"/>
  <c r="E94" i="4"/>
  <c r="F94" i="4"/>
  <c r="H94" i="4"/>
  <c r="I94" i="4"/>
  <c r="J94" i="4"/>
  <c r="K94" i="4"/>
  <c r="L94" i="4"/>
  <c r="N94" i="4"/>
  <c r="O94" i="4"/>
  <c r="P94" i="4"/>
  <c r="R94" i="4"/>
  <c r="S94" i="4"/>
  <c r="T94" i="4"/>
  <c r="U94" i="4"/>
  <c r="V94" i="4"/>
  <c r="X94" i="4"/>
  <c r="Y94" i="4"/>
  <c r="Z94" i="4"/>
  <c r="AB94" i="4"/>
  <c r="AC94" i="4"/>
  <c r="AD94" i="4"/>
  <c r="AE94" i="4"/>
  <c r="AF94" i="4"/>
  <c r="D95" i="4"/>
  <c r="E95" i="4"/>
  <c r="F95" i="4"/>
  <c r="H95" i="4"/>
  <c r="I95" i="4"/>
  <c r="J95" i="4"/>
  <c r="K95" i="4"/>
  <c r="L95" i="4"/>
  <c r="N95" i="4"/>
  <c r="O95" i="4"/>
  <c r="P95" i="4"/>
  <c r="R95" i="4"/>
  <c r="S95" i="4"/>
  <c r="T95" i="4"/>
  <c r="U95" i="4"/>
  <c r="V95" i="4"/>
  <c r="X95" i="4"/>
  <c r="Y95" i="4"/>
  <c r="Z95" i="4"/>
  <c r="AB95" i="4"/>
  <c r="AC95" i="4"/>
  <c r="AD95" i="4"/>
  <c r="AE95" i="4"/>
  <c r="AF95" i="4"/>
  <c r="D96" i="4"/>
  <c r="E96" i="4"/>
  <c r="F96" i="4"/>
  <c r="H96" i="4"/>
  <c r="I96" i="4"/>
  <c r="J96" i="4"/>
  <c r="K96" i="4"/>
  <c r="L96" i="4"/>
  <c r="N96" i="4"/>
  <c r="O96" i="4"/>
  <c r="P96" i="4"/>
  <c r="R96" i="4"/>
  <c r="S96" i="4"/>
  <c r="T96" i="4"/>
  <c r="U96" i="4"/>
  <c r="V96" i="4"/>
  <c r="X96" i="4"/>
  <c r="Y96" i="4"/>
  <c r="Z96" i="4"/>
  <c r="AB96" i="4"/>
  <c r="AC96" i="4"/>
  <c r="AD96" i="4"/>
  <c r="AE96" i="4"/>
  <c r="AF96" i="4"/>
  <c r="D97" i="4"/>
  <c r="E97" i="4"/>
  <c r="F97" i="4"/>
  <c r="H97" i="4"/>
  <c r="I97" i="4"/>
  <c r="J97" i="4"/>
  <c r="K97" i="4"/>
  <c r="L97" i="4"/>
  <c r="N97" i="4"/>
  <c r="O97" i="4"/>
  <c r="P97" i="4"/>
  <c r="R97" i="4"/>
  <c r="S97" i="4"/>
  <c r="T97" i="4"/>
  <c r="U97" i="4"/>
  <c r="V97" i="4"/>
  <c r="X97" i="4"/>
  <c r="Y97" i="4"/>
  <c r="Z97" i="4"/>
  <c r="AB97" i="4"/>
  <c r="AC97" i="4"/>
  <c r="AD97" i="4"/>
  <c r="AE97" i="4"/>
  <c r="AF97" i="4"/>
  <c r="D98" i="4"/>
  <c r="E98" i="4"/>
  <c r="F98" i="4"/>
  <c r="H98" i="4"/>
  <c r="I98" i="4"/>
  <c r="J98" i="4"/>
  <c r="K98" i="4"/>
  <c r="L98" i="4"/>
  <c r="N98" i="4"/>
  <c r="O98" i="4"/>
  <c r="P98" i="4"/>
  <c r="R98" i="4"/>
  <c r="S98" i="4"/>
  <c r="T98" i="4"/>
  <c r="U98" i="4"/>
  <c r="V98" i="4"/>
  <c r="X98" i="4"/>
  <c r="Y98" i="4"/>
  <c r="Z98" i="4"/>
  <c r="AB98" i="4"/>
  <c r="AC98" i="4"/>
  <c r="AD98" i="4"/>
  <c r="AE98" i="4"/>
  <c r="AF98" i="4"/>
  <c r="D99" i="4"/>
  <c r="E99" i="4"/>
  <c r="F99" i="4"/>
  <c r="H99" i="4"/>
  <c r="I99" i="4"/>
  <c r="J99" i="4"/>
  <c r="K99" i="4"/>
  <c r="L99" i="4"/>
  <c r="N99" i="4"/>
  <c r="O99" i="4"/>
  <c r="P99" i="4"/>
  <c r="R99" i="4"/>
  <c r="S99" i="4"/>
  <c r="T99" i="4"/>
  <c r="U99" i="4"/>
  <c r="V99" i="4"/>
  <c r="X99" i="4"/>
  <c r="Y99" i="4"/>
  <c r="Z99" i="4"/>
  <c r="AB99" i="4"/>
  <c r="AC99" i="4"/>
  <c r="AD99" i="4"/>
  <c r="AE99" i="4"/>
  <c r="AF99" i="4"/>
  <c r="D100" i="4"/>
  <c r="E100" i="4"/>
  <c r="F100" i="4"/>
  <c r="H100" i="4"/>
  <c r="I100" i="4"/>
  <c r="J100" i="4"/>
  <c r="K100" i="4"/>
  <c r="L100" i="4"/>
  <c r="N100" i="4"/>
  <c r="O100" i="4"/>
  <c r="P100" i="4"/>
  <c r="R100" i="4"/>
  <c r="S100" i="4"/>
  <c r="T100" i="4"/>
  <c r="U100" i="4"/>
  <c r="V100" i="4"/>
  <c r="X100" i="4"/>
  <c r="Y100" i="4"/>
  <c r="Z100" i="4"/>
  <c r="AB100" i="4"/>
  <c r="AC100" i="4"/>
  <c r="AD100" i="4"/>
  <c r="AE100" i="4"/>
  <c r="AF100" i="4"/>
  <c r="D101" i="4"/>
  <c r="E101" i="4"/>
  <c r="F101" i="4"/>
  <c r="H101" i="4"/>
  <c r="I101" i="4"/>
  <c r="J101" i="4"/>
  <c r="K101" i="4"/>
  <c r="L101" i="4"/>
  <c r="N101" i="4"/>
  <c r="O101" i="4"/>
  <c r="P101" i="4"/>
  <c r="R101" i="4"/>
  <c r="S101" i="4"/>
  <c r="T101" i="4"/>
  <c r="U101" i="4"/>
  <c r="V101" i="4"/>
  <c r="X101" i="4"/>
  <c r="Y101" i="4"/>
  <c r="Z101" i="4"/>
  <c r="AB101" i="4"/>
  <c r="AC101" i="4"/>
  <c r="AD101" i="4"/>
  <c r="AE101" i="4"/>
  <c r="AF101" i="4"/>
  <c r="D102" i="4"/>
  <c r="E102" i="4"/>
  <c r="F102" i="4"/>
  <c r="H102" i="4"/>
  <c r="I102" i="4"/>
  <c r="J102" i="4"/>
  <c r="K102" i="4"/>
  <c r="L102" i="4"/>
  <c r="N102" i="4"/>
  <c r="O102" i="4"/>
  <c r="P102" i="4"/>
  <c r="R102" i="4"/>
  <c r="S102" i="4"/>
  <c r="T102" i="4"/>
  <c r="U102" i="4"/>
  <c r="V102" i="4"/>
  <c r="X102" i="4"/>
  <c r="Y102" i="4"/>
  <c r="Z102" i="4"/>
  <c r="AB102" i="4"/>
  <c r="AC102" i="4"/>
  <c r="AD102" i="4"/>
  <c r="AE102" i="4"/>
  <c r="AF102" i="4"/>
  <c r="D103" i="4"/>
  <c r="E103" i="4"/>
  <c r="F103" i="4"/>
  <c r="H103" i="4"/>
  <c r="I103" i="4"/>
  <c r="J103" i="4"/>
  <c r="K103" i="4"/>
  <c r="L103" i="4"/>
  <c r="N103" i="4"/>
  <c r="O103" i="4"/>
  <c r="P103" i="4"/>
  <c r="R103" i="4"/>
  <c r="S103" i="4"/>
  <c r="T103" i="4"/>
  <c r="U103" i="4"/>
  <c r="V103" i="4"/>
  <c r="X103" i="4"/>
  <c r="Y103" i="4"/>
  <c r="Z103" i="4"/>
  <c r="AB103" i="4"/>
  <c r="AC103" i="4"/>
  <c r="AD103" i="4"/>
  <c r="AE103" i="4"/>
  <c r="AF103" i="4"/>
  <c r="D104" i="4"/>
  <c r="E104" i="4"/>
  <c r="F104" i="4"/>
  <c r="H104" i="4"/>
  <c r="I104" i="4"/>
  <c r="J104" i="4"/>
  <c r="K104" i="4"/>
  <c r="L104" i="4"/>
  <c r="N104" i="4"/>
  <c r="O104" i="4"/>
  <c r="P104" i="4"/>
  <c r="R104" i="4"/>
  <c r="S104" i="4"/>
  <c r="T104" i="4"/>
  <c r="U104" i="4"/>
  <c r="V104" i="4"/>
  <c r="X104" i="4"/>
  <c r="Y104" i="4"/>
  <c r="Z104" i="4"/>
  <c r="AB104" i="4"/>
  <c r="AC104" i="4"/>
  <c r="AD104" i="4"/>
  <c r="AE104" i="4"/>
  <c r="AF104" i="4"/>
  <c r="D105" i="4"/>
  <c r="E105" i="4"/>
  <c r="F105" i="4"/>
  <c r="H105" i="4"/>
  <c r="I105" i="4"/>
  <c r="J105" i="4"/>
  <c r="K105" i="4"/>
  <c r="L105" i="4"/>
  <c r="N105" i="4"/>
  <c r="O105" i="4"/>
  <c r="P105" i="4"/>
  <c r="R105" i="4"/>
  <c r="S105" i="4"/>
  <c r="T105" i="4"/>
  <c r="U105" i="4"/>
  <c r="V105" i="4"/>
  <c r="X105" i="4"/>
  <c r="Y105" i="4"/>
  <c r="Z105" i="4"/>
  <c r="AB105" i="4"/>
  <c r="AC105" i="4"/>
  <c r="AD105" i="4"/>
  <c r="AE105" i="4"/>
  <c r="AF105" i="4"/>
  <c r="D106" i="4"/>
  <c r="E106" i="4"/>
  <c r="F106" i="4"/>
  <c r="H106" i="4"/>
  <c r="I106" i="4"/>
  <c r="J106" i="4"/>
  <c r="K106" i="4"/>
  <c r="L106" i="4"/>
  <c r="N106" i="4"/>
  <c r="O106" i="4"/>
  <c r="P106" i="4"/>
  <c r="R106" i="4"/>
  <c r="S106" i="4"/>
  <c r="T106" i="4"/>
  <c r="U106" i="4"/>
  <c r="V106" i="4"/>
  <c r="X106" i="4"/>
  <c r="Y106" i="4"/>
  <c r="Z106" i="4"/>
  <c r="AB106" i="4"/>
  <c r="AC106" i="4"/>
  <c r="AD106" i="4"/>
  <c r="AE106" i="4"/>
  <c r="AF106" i="4"/>
  <c r="D107" i="4"/>
  <c r="E107" i="4"/>
  <c r="F107" i="4"/>
  <c r="H107" i="4"/>
  <c r="I107" i="4"/>
  <c r="J107" i="4"/>
  <c r="K107" i="4"/>
  <c r="L107" i="4"/>
  <c r="N107" i="4"/>
  <c r="O107" i="4"/>
  <c r="P107" i="4"/>
  <c r="R107" i="4"/>
  <c r="S107" i="4"/>
  <c r="T107" i="4"/>
  <c r="U107" i="4"/>
  <c r="V107" i="4"/>
  <c r="X107" i="4"/>
  <c r="Y107" i="4"/>
  <c r="Z107" i="4"/>
  <c r="AB107" i="4"/>
  <c r="AC107" i="4"/>
  <c r="AD107" i="4"/>
  <c r="AE107" i="4"/>
  <c r="AF107" i="4"/>
  <c r="D108" i="4"/>
  <c r="E108" i="4"/>
  <c r="F108" i="4"/>
  <c r="H108" i="4"/>
  <c r="I108" i="4"/>
  <c r="J108" i="4"/>
  <c r="K108" i="4"/>
  <c r="L108" i="4"/>
  <c r="N108" i="4"/>
  <c r="O108" i="4"/>
  <c r="P108" i="4"/>
  <c r="R108" i="4"/>
  <c r="S108" i="4"/>
  <c r="T108" i="4"/>
  <c r="U108" i="4"/>
  <c r="V108" i="4"/>
  <c r="X108" i="4"/>
  <c r="Y108" i="4"/>
  <c r="Z108" i="4"/>
  <c r="AB108" i="4"/>
  <c r="AC108" i="4"/>
  <c r="AD108" i="4"/>
  <c r="AE108" i="4"/>
  <c r="AF108" i="4"/>
  <c r="D109" i="4"/>
  <c r="E109" i="4"/>
  <c r="F109" i="4"/>
  <c r="H109" i="4"/>
  <c r="I109" i="4"/>
  <c r="J109" i="4"/>
  <c r="K109" i="4"/>
  <c r="L109" i="4"/>
  <c r="N109" i="4"/>
  <c r="O109" i="4"/>
  <c r="P109" i="4"/>
  <c r="R109" i="4"/>
  <c r="S109" i="4"/>
  <c r="T109" i="4"/>
  <c r="U109" i="4"/>
  <c r="V109" i="4"/>
  <c r="X109" i="4"/>
  <c r="Y109" i="4"/>
  <c r="Z109" i="4"/>
  <c r="AB109" i="4"/>
  <c r="AC109" i="4"/>
  <c r="AD109" i="4"/>
  <c r="AE109" i="4"/>
  <c r="AF109" i="4"/>
  <c r="D110" i="4"/>
  <c r="E110" i="4"/>
  <c r="F110" i="4"/>
  <c r="H110" i="4"/>
  <c r="I110" i="4"/>
  <c r="J110" i="4"/>
  <c r="K110" i="4"/>
  <c r="L110" i="4"/>
  <c r="N110" i="4"/>
  <c r="O110" i="4"/>
  <c r="P110" i="4"/>
  <c r="R110" i="4"/>
  <c r="S110" i="4"/>
  <c r="T110" i="4"/>
  <c r="U110" i="4"/>
  <c r="V110" i="4"/>
  <c r="X110" i="4"/>
  <c r="Y110" i="4"/>
  <c r="Z110" i="4"/>
  <c r="AB110" i="4"/>
  <c r="AC110" i="4"/>
  <c r="AD110" i="4"/>
  <c r="AE110" i="4"/>
  <c r="AF110" i="4"/>
  <c r="D111" i="4"/>
  <c r="E111" i="4"/>
  <c r="F111" i="4"/>
  <c r="H111" i="4"/>
  <c r="I111" i="4"/>
  <c r="J111" i="4"/>
  <c r="K111" i="4"/>
  <c r="L111" i="4"/>
  <c r="N111" i="4"/>
  <c r="O111" i="4"/>
  <c r="P111" i="4"/>
  <c r="R111" i="4"/>
  <c r="S111" i="4"/>
  <c r="T111" i="4"/>
  <c r="U111" i="4"/>
  <c r="V111" i="4"/>
  <c r="X111" i="4"/>
  <c r="Y111" i="4"/>
  <c r="Z111" i="4"/>
  <c r="AB111" i="4"/>
  <c r="AC111" i="4"/>
  <c r="AD111" i="4"/>
  <c r="AE111" i="4"/>
  <c r="AF111" i="4"/>
  <c r="D112" i="4"/>
  <c r="E112" i="4"/>
  <c r="F112" i="4"/>
  <c r="H112" i="4"/>
  <c r="I112" i="4"/>
  <c r="J112" i="4"/>
  <c r="K112" i="4"/>
  <c r="L112" i="4"/>
  <c r="N112" i="4"/>
  <c r="O112" i="4"/>
  <c r="P112" i="4"/>
  <c r="R112" i="4"/>
  <c r="S112" i="4"/>
  <c r="T112" i="4"/>
  <c r="U112" i="4"/>
  <c r="V112" i="4"/>
  <c r="X112" i="4"/>
  <c r="Y112" i="4"/>
  <c r="Z112" i="4"/>
  <c r="AB112" i="4"/>
  <c r="AC112" i="4"/>
  <c r="AD112" i="4"/>
  <c r="AE112" i="4"/>
  <c r="AF112" i="4"/>
  <c r="D113" i="4"/>
  <c r="E113" i="4"/>
  <c r="F113" i="4"/>
  <c r="H113" i="4"/>
  <c r="I113" i="4"/>
  <c r="J113" i="4"/>
  <c r="K113" i="4"/>
  <c r="L113" i="4"/>
  <c r="N113" i="4"/>
  <c r="O113" i="4"/>
  <c r="P113" i="4"/>
  <c r="R113" i="4"/>
  <c r="S113" i="4"/>
  <c r="T113" i="4"/>
  <c r="U113" i="4"/>
  <c r="V113" i="4"/>
  <c r="X113" i="4"/>
  <c r="Y113" i="4"/>
  <c r="Z113" i="4"/>
  <c r="AB113" i="4"/>
  <c r="AC113" i="4"/>
  <c r="AD113" i="4"/>
  <c r="AE113" i="4"/>
  <c r="AF113" i="4"/>
  <c r="D114" i="4"/>
  <c r="E114" i="4"/>
  <c r="F114" i="4"/>
  <c r="H114" i="4"/>
  <c r="I114" i="4"/>
  <c r="J114" i="4"/>
  <c r="K114" i="4"/>
  <c r="L114" i="4"/>
  <c r="N114" i="4"/>
  <c r="O114" i="4"/>
  <c r="P114" i="4"/>
  <c r="R114" i="4"/>
  <c r="S114" i="4"/>
  <c r="T114" i="4"/>
  <c r="U114" i="4"/>
  <c r="V114" i="4"/>
  <c r="X114" i="4"/>
  <c r="Y114" i="4"/>
  <c r="Z114" i="4"/>
  <c r="AB114" i="4"/>
  <c r="AC114" i="4"/>
  <c r="AD114" i="4"/>
  <c r="AE114" i="4"/>
  <c r="AF114" i="4"/>
  <c r="D115" i="4"/>
  <c r="E115" i="4"/>
  <c r="F115" i="4"/>
  <c r="H115" i="4"/>
  <c r="I115" i="4"/>
  <c r="J115" i="4"/>
  <c r="K115" i="4"/>
  <c r="L115" i="4"/>
  <c r="N115" i="4"/>
  <c r="O115" i="4"/>
  <c r="P115" i="4"/>
  <c r="R115" i="4"/>
  <c r="S115" i="4"/>
  <c r="T115" i="4"/>
  <c r="U115" i="4"/>
  <c r="V115" i="4"/>
  <c r="X115" i="4"/>
  <c r="Y115" i="4"/>
  <c r="Z115" i="4"/>
  <c r="AB115" i="4"/>
  <c r="AC115" i="4"/>
  <c r="AD115" i="4"/>
  <c r="AE115" i="4"/>
  <c r="AF115" i="4"/>
  <c r="D116" i="4"/>
  <c r="E116" i="4"/>
  <c r="F116" i="4"/>
  <c r="H116" i="4"/>
  <c r="I116" i="4"/>
  <c r="J116" i="4"/>
  <c r="K116" i="4"/>
  <c r="L116" i="4"/>
  <c r="N116" i="4"/>
  <c r="O116" i="4"/>
  <c r="P116" i="4"/>
  <c r="R116" i="4"/>
  <c r="S116" i="4"/>
  <c r="T116" i="4"/>
  <c r="U116" i="4"/>
  <c r="V116" i="4"/>
  <c r="X116" i="4"/>
  <c r="Y116" i="4"/>
  <c r="Z116" i="4"/>
  <c r="AB116" i="4"/>
  <c r="AC116" i="4"/>
  <c r="AD116" i="4"/>
  <c r="AE116" i="4"/>
  <c r="AF116" i="4"/>
  <c r="D117" i="4"/>
  <c r="E117" i="4"/>
  <c r="F117" i="4"/>
  <c r="H117" i="4"/>
  <c r="I117" i="4"/>
  <c r="J117" i="4"/>
  <c r="K117" i="4"/>
  <c r="L117" i="4"/>
  <c r="N117" i="4"/>
  <c r="O117" i="4"/>
  <c r="P117" i="4"/>
  <c r="R117" i="4"/>
  <c r="S117" i="4"/>
  <c r="T117" i="4"/>
  <c r="U117" i="4"/>
  <c r="V117" i="4"/>
  <c r="X117" i="4"/>
  <c r="Y117" i="4"/>
  <c r="Z117" i="4"/>
  <c r="AB117" i="4"/>
  <c r="AC117" i="4"/>
  <c r="AD117" i="4"/>
  <c r="AE117" i="4"/>
  <c r="AF117" i="4"/>
  <c r="D118" i="4"/>
  <c r="E118" i="4"/>
  <c r="F118" i="4"/>
  <c r="H118" i="4"/>
  <c r="I118" i="4"/>
  <c r="J118" i="4"/>
  <c r="K118" i="4"/>
  <c r="L118" i="4"/>
  <c r="N118" i="4"/>
  <c r="O118" i="4"/>
  <c r="P118" i="4"/>
  <c r="R118" i="4"/>
  <c r="S118" i="4"/>
  <c r="T118" i="4"/>
  <c r="U118" i="4"/>
  <c r="V118" i="4"/>
  <c r="X118" i="4"/>
  <c r="Y118" i="4"/>
  <c r="Z118" i="4"/>
  <c r="AB118" i="4"/>
  <c r="AC118" i="4"/>
  <c r="AD118" i="4"/>
  <c r="AE118" i="4"/>
  <c r="AF118" i="4"/>
  <c r="D119" i="4"/>
  <c r="E119" i="4"/>
  <c r="F119" i="4"/>
  <c r="H119" i="4"/>
  <c r="I119" i="4"/>
  <c r="J119" i="4"/>
  <c r="K119" i="4"/>
  <c r="L119" i="4"/>
  <c r="N119" i="4"/>
  <c r="O119" i="4"/>
  <c r="P119" i="4"/>
  <c r="R119" i="4"/>
  <c r="S119" i="4"/>
  <c r="T119" i="4"/>
  <c r="U119" i="4"/>
  <c r="V119" i="4"/>
  <c r="X119" i="4"/>
  <c r="Y119" i="4"/>
  <c r="Z119" i="4"/>
  <c r="AB119" i="4"/>
  <c r="AC119" i="4"/>
  <c r="AD119" i="4"/>
  <c r="AE119" i="4"/>
  <c r="AF119" i="4"/>
  <c r="D120" i="4"/>
  <c r="E120" i="4"/>
  <c r="F120" i="4"/>
  <c r="H120" i="4"/>
  <c r="I120" i="4"/>
  <c r="J120" i="4"/>
  <c r="K120" i="4"/>
  <c r="L120" i="4"/>
  <c r="N120" i="4"/>
  <c r="O120" i="4"/>
  <c r="P120" i="4"/>
  <c r="R120" i="4"/>
  <c r="S120" i="4"/>
  <c r="T120" i="4"/>
  <c r="U120" i="4"/>
  <c r="V120" i="4"/>
  <c r="X120" i="4"/>
  <c r="Y120" i="4"/>
  <c r="Z120" i="4"/>
  <c r="AB120" i="4"/>
  <c r="AC120" i="4"/>
  <c r="AD120" i="4"/>
  <c r="AE120" i="4"/>
  <c r="AF120" i="4"/>
  <c r="D121" i="4"/>
  <c r="E121" i="4"/>
  <c r="F121" i="4"/>
  <c r="H121" i="4"/>
  <c r="I121" i="4"/>
  <c r="J121" i="4"/>
  <c r="K121" i="4"/>
  <c r="L121" i="4"/>
  <c r="N121" i="4"/>
  <c r="O121" i="4"/>
  <c r="P121" i="4"/>
  <c r="R121" i="4"/>
  <c r="S121" i="4"/>
  <c r="T121" i="4"/>
  <c r="U121" i="4"/>
  <c r="V121" i="4"/>
  <c r="X121" i="4"/>
  <c r="Y121" i="4"/>
  <c r="Z121" i="4"/>
  <c r="AB121" i="4"/>
  <c r="AC121" i="4"/>
  <c r="AD121" i="4"/>
  <c r="AE121" i="4"/>
  <c r="AF121" i="4"/>
  <c r="D122" i="4"/>
  <c r="E122" i="4"/>
  <c r="F122" i="4"/>
  <c r="H122" i="4"/>
  <c r="I122" i="4"/>
  <c r="J122" i="4"/>
  <c r="K122" i="4"/>
  <c r="L122" i="4"/>
  <c r="N122" i="4"/>
  <c r="O122" i="4"/>
  <c r="P122" i="4"/>
  <c r="R122" i="4"/>
  <c r="S122" i="4"/>
  <c r="T122" i="4"/>
  <c r="U122" i="4"/>
  <c r="V122" i="4"/>
  <c r="X122" i="4"/>
  <c r="Y122" i="4"/>
  <c r="Z122" i="4"/>
  <c r="AB122" i="4"/>
  <c r="AC122" i="4"/>
  <c r="AD122" i="4"/>
  <c r="AE122" i="4"/>
  <c r="AF122" i="4"/>
  <c r="D123" i="4"/>
  <c r="E123" i="4"/>
  <c r="F123" i="4"/>
  <c r="H123" i="4"/>
  <c r="I123" i="4"/>
  <c r="J123" i="4"/>
  <c r="K123" i="4"/>
  <c r="L123" i="4"/>
  <c r="N123" i="4"/>
  <c r="O123" i="4"/>
  <c r="P123" i="4"/>
  <c r="R123" i="4"/>
  <c r="S123" i="4"/>
  <c r="T123" i="4"/>
  <c r="U123" i="4"/>
  <c r="V123" i="4"/>
  <c r="X123" i="4"/>
  <c r="Y123" i="4"/>
  <c r="Z123" i="4"/>
  <c r="AB123" i="4"/>
  <c r="AC123" i="4"/>
  <c r="AD123" i="4"/>
  <c r="AE123" i="4"/>
  <c r="AF123" i="4"/>
  <c r="D124" i="4"/>
  <c r="E124" i="4"/>
  <c r="F124" i="4"/>
  <c r="H124" i="4"/>
  <c r="I124" i="4"/>
  <c r="J124" i="4"/>
  <c r="K124" i="4"/>
  <c r="L124" i="4"/>
  <c r="N124" i="4"/>
  <c r="O124" i="4"/>
  <c r="P124" i="4"/>
  <c r="R124" i="4"/>
  <c r="S124" i="4"/>
  <c r="T124" i="4"/>
  <c r="U124" i="4"/>
  <c r="V124" i="4"/>
  <c r="X124" i="4"/>
  <c r="Y124" i="4"/>
  <c r="Z124" i="4"/>
  <c r="AB124" i="4"/>
  <c r="AC124" i="4"/>
  <c r="AD124" i="4"/>
  <c r="AE124" i="4"/>
  <c r="AF124" i="4"/>
  <c r="D125" i="4"/>
  <c r="E125" i="4"/>
  <c r="F125" i="4"/>
  <c r="H125" i="4"/>
  <c r="I125" i="4"/>
  <c r="J125" i="4"/>
  <c r="K125" i="4"/>
  <c r="L125" i="4"/>
  <c r="N125" i="4"/>
  <c r="O125" i="4"/>
  <c r="P125" i="4"/>
  <c r="R125" i="4"/>
  <c r="S125" i="4"/>
  <c r="T125" i="4"/>
  <c r="U125" i="4"/>
  <c r="V125" i="4"/>
  <c r="X125" i="4"/>
  <c r="Y125" i="4"/>
  <c r="Z125" i="4"/>
  <c r="AB125" i="4"/>
  <c r="AC125" i="4"/>
  <c r="AD125" i="4"/>
  <c r="AE125" i="4"/>
  <c r="AF125" i="4"/>
  <c r="D126" i="4"/>
  <c r="E126" i="4"/>
  <c r="F126" i="4"/>
  <c r="H126" i="4"/>
  <c r="I126" i="4"/>
  <c r="J126" i="4"/>
  <c r="K126" i="4"/>
  <c r="L126" i="4"/>
  <c r="N126" i="4"/>
  <c r="O126" i="4"/>
  <c r="P126" i="4"/>
  <c r="R126" i="4"/>
  <c r="S126" i="4"/>
  <c r="T126" i="4"/>
  <c r="U126" i="4"/>
  <c r="V126" i="4"/>
  <c r="X126" i="4"/>
  <c r="Y126" i="4"/>
  <c r="Z126" i="4"/>
  <c r="AB126" i="4"/>
  <c r="AC126" i="4"/>
  <c r="AD126" i="4"/>
  <c r="AE126" i="4"/>
  <c r="AF126" i="4"/>
  <c r="D127" i="4"/>
  <c r="E127" i="4"/>
  <c r="F127" i="4"/>
  <c r="H127" i="4"/>
  <c r="I127" i="4"/>
  <c r="J127" i="4"/>
  <c r="K127" i="4"/>
  <c r="L127" i="4"/>
  <c r="N127" i="4"/>
  <c r="O127" i="4"/>
  <c r="P127" i="4"/>
  <c r="R127" i="4"/>
  <c r="S127" i="4"/>
  <c r="T127" i="4"/>
  <c r="U127" i="4"/>
  <c r="V127" i="4"/>
  <c r="X127" i="4"/>
  <c r="Y127" i="4"/>
  <c r="Z127" i="4"/>
  <c r="AB127" i="4"/>
  <c r="AC127" i="4"/>
  <c r="AD127" i="4"/>
  <c r="AE127" i="4"/>
  <c r="AF127" i="4"/>
  <c r="D128" i="4"/>
  <c r="E128" i="4"/>
  <c r="F128" i="4"/>
  <c r="H128" i="4"/>
  <c r="I128" i="4"/>
  <c r="J128" i="4"/>
  <c r="K128" i="4"/>
  <c r="L128" i="4"/>
  <c r="N128" i="4"/>
  <c r="O128" i="4"/>
  <c r="P128" i="4"/>
  <c r="R128" i="4"/>
  <c r="S128" i="4"/>
  <c r="T128" i="4"/>
  <c r="U128" i="4"/>
  <c r="V128" i="4"/>
  <c r="X128" i="4"/>
  <c r="Y128" i="4"/>
  <c r="Z128" i="4"/>
  <c r="AB128" i="4"/>
  <c r="AC128" i="4"/>
  <c r="AD128" i="4"/>
  <c r="AE128" i="4"/>
  <c r="AF128" i="4"/>
  <c r="D129" i="4"/>
  <c r="E129" i="4"/>
  <c r="F129" i="4"/>
  <c r="H129" i="4"/>
  <c r="I129" i="4"/>
  <c r="J129" i="4"/>
  <c r="K129" i="4"/>
  <c r="L129" i="4"/>
  <c r="N129" i="4"/>
  <c r="O129" i="4"/>
  <c r="P129" i="4"/>
  <c r="R129" i="4"/>
  <c r="S129" i="4"/>
  <c r="T129" i="4"/>
  <c r="U129" i="4"/>
  <c r="V129" i="4"/>
  <c r="X129" i="4"/>
  <c r="Y129" i="4"/>
  <c r="Z129" i="4"/>
  <c r="AB129" i="4"/>
  <c r="AC129" i="4"/>
  <c r="AD129" i="4"/>
  <c r="AE129" i="4"/>
  <c r="AF129" i="4"/>
  <c r="D130" i="4"/>
  <c r="E130" i="4"/>
  <c r="F130" i="4"/>
  <c r="H130" i="4"/>
  <c r="I130" i="4"/>
  <c r="J130" i="4"/>
  <c r="K130" i="4"/>
  <c r="L130" i="4"/>
  <c r="N130" i="4"/>
  <c r="O130" i="4"/>
  <c r="P130" i="4"/>
  <c r="R130" i="4"/>
  <c r="S130" i="4"/>
  <c r="T130" i="4"/>
  <c r="U130" i="4"/>
  <c r="V130" i="4"/>
  <c r="X130" i="4"/>
  <c r="Y130" i="4"/>
  <c r="Z130" i="4"/>
  <c r="AB130" i="4"/>
  <c r="AC130" i="4"/>
  <c r="AD130" i="4"/>
  <c r="AE130" i="4"/>
  <c r="AF130" i="4"/>
  <c r="D131" i="4"/>
  <c r="E131" i="4"/>
  <c r="F131" i="4"/>
  <c r="H131" i="4"/>
  <c r="I131" i="4"/>
  <c r="J131" i="4"/>
  <c r="K131" i="4"/>
  <c r="L131" i="4"/>
  <c r="N131" i="4"/>
  <c r="O131" i="4"/>
  <c r="P131" i="4"/>
  <c r="R131" i="4"/>
  <c r="S131" i="4"/>
  <c r="T131" i="4"/>
  <c r="U131" i="4"/>
  <c r="V131" i="4"/>
  <c r="X131" i="4"/>
  <c r="Y131" i="4"/>
  <c r="Z131" i="4"/>
  <c r="AB131" i="4"/>
  <c r="AC131" i="4"/>
  <c r="AD131" i="4"/>
  <c r="AE131" i="4"/>
  <c r="AF131" i="4"/>
  <c r="D132" i="4"/>
  <c r="E132" i="4"/>
  <c r="F132" i="4"/>
  <c r="H132" i="4"/>
  <c r="I132" i="4"/>
  <c r="J132" i="4"/>
  <c r="K132" i="4"/>
  <c r="L132" i="4"/>
  <c r="N132" i="4"/>
  <c r="O132" i="4"/>
  <c r="P132" i="4"/>
  <c r="R132" i="4"/>
  <c r="S132" i="4"/>
  <c r="T132" i="4"/>
  <c r="U132" i="4"/>
  <c r="V132" i="4"/>
  <c r="X132" i="4"/>
  <c r="Y132" i="4"/>
  <c r="Z132" i="4"/>
  <c r="AB132" i="4"/>
  <c r="AC132" i="4"/>
  <c r="AD132" i="4"/>
  <c r="AE132" i="4"/>
  <c r="AF132" i="4"/>
  <c r="D133" i="4"/>
  <c r="E133" i="4"/>
  <c r="F133" i="4"/>
  <c r="H133" i="4"/>
  <c r="I133" i="4"/>
  <c r="J133" i="4"/>
  <c r="K133" i="4"/>
  <c r="L133" i="4"/>
  <c r="N133" i="4"/>
  <c r="O133" i="4"/>
  <c r="P133" i="4"/>
  <c r="R133" i="4"/>
  <c r="S133" i="4"/>
  <c r="T133" i="4"/>
  <c r="U133" i="4"/>
  <c r="V133" i="4"/>
  <c r="X133" i="4"/>
  <c r="Y133" i="4"/>
  <c r="Z133" i="4"/>
  <c r="AB133" i="4"/>
  <c r="AC133" i="4"/>
  <c r="AD133" i="4"/>
  <c r="AE133" i="4"/>
  <c r="AF133" i="4"/>
  <c r="D134" i="4"/>
  <c r="E134" i="4"/>
  <c r="F134" i="4"/>
  <c r="H134" i="4"/>
  <c r="I134" i="4"/>
  <c r="J134" i="4"/>
  <c r="K134" i="4"/>
  <c r="L134" i="4"/>
  <c r="N134" i="4"/>
  <c r="O134" i="4"/>
  <c r="P134" i="4"/>
  <c r="R134" i="4"/>
  <c r="S134" i="4"/>
  <c r="T134" i="4"/>
  <c r="U134" i="4"/>
  <c r="V134" i="4"/>
  <c r="X134" i="4"/>
  <c r="Y134" i="4"/>
  <c r="Z134" i="4"/>
  <c r="AB134" i="4"/>
  <c r="AC134" i="4"/>
  <c r="AD134" i="4"/>
  <c r="AE134" i="4"/>
  <c r="AF134" i="4"/>
  <c r="D135" i="4"/>
  <c r="E135" i="4"/>
  <c r="F135" i="4"/>
  <c r="H135" i="4"/>
  <c r="I135" i="4"/>
  <c r="J135" i="4"/>
  <c r="K135" i="4"/>
  <c r="L135" i="4"/>
  <c r="N135" i="4"/>
  <c r="O135" i="4"/>
  <c r="P135" i="4"/>
  <c r="R135" i="4"/>
  <c r="S135" i="4"/>
  <c r="T135" i="4"/>
  <c r="U135" i="4"/>
  <c r="V135" i="4"/>
  <c r="X135" i="4"/>
  <c r="Y135" i="4"/>
  <c r="Z135" i="4"/>
  <c r="AB135" i="4"/>
  <c r="AC135" i="4"/>
  <c r="AD135" i="4"/>
  <c r="AE135" i="4"/>
  <c r="AF135" i="4"/>
  <c r="D136" i="4"/>
  <c r="E136" i="4"/>
  <c r="F136" i="4"/>
  <c r="H136" i="4"/>
  <c r="I136" i="4"/>
  <c r="J136" i="4"/>
  <c r="K136" i="4"/>
  <c r="L136" i="4"/>
  <c r="N136" i="4"/>
  <c r="O136" i="4"/>
  <c r="P136" i="4"/>
  <c r="R136" i="4"/>
  <c r="S136" i="4"/>
  <c r="T136" i="4"/>
  <c r="U136" i="4"/>
  <c r="V136" i="4"/>
  <c r="X136" i="4"/>
  <c r="Y136" i="4"/>
  <c r="Z136" i="4"/>
  <c r="AB136" i="4"/>
  <c r="AC136" i="4"/>
  <c r="AD136" i="4"/>
  <c r="AE136" i="4"/>
  <c r="AF136" i="4"/>
  <c r="D137" i="4"/>
  <c r="E137" i="4"/>
  <c r="F137" i="4"/>
  <c r="H137" i="4"/>
  <c r="I137" i="4"/>
  <c r="J137" i="4"/>
  <c r="K137" i="4"/>
  <c r="L137" i="4"/>
  <c r="N137" i="4"/>
  <c r="O137" i="4"/>
  <c r="P137" i="4"/>
  <c r="R137" i="4"/>
  <c r="S137" i="4"/>
  <c r="T137" i="4"/>
  <c r="U137" i="4"/>
  <c r="V137" i="4"/>
  <c r="X137" i="4"/>
  <c r="Y137" i="4"/>
  <c r="Z137" i="4"/>
  <c r="AB137" i="4"/>
  <c r="AC137" i="4"/>
  <c r="AD137" i="4"/>
  <c r="AE137" i="4"/>
  <c r="AF137" i="4"/>
  <c r="D138" i="4"/>
  <c r="E138" i="4"/>
  <c r="F138" i="4"/>
  <c r="H138" i="4"/>
  <c r="I138" i="4"/>
  <c r="J138" i="4"/>
  <c r="K138" i="4"/>
  <c r="L138" i="4"/>
  <c r="N138" i="4"/>
  <c r="O138" i="4"/>
  <c r="P138" i="4"/>
  <c r="R138" i="4"/>
  <c r="S138" i="4"/>
  <c r="T138" i="4"/>
  <c r="U138" i="4"/>
  <c r="V138" i="4"/>
  <c r="X138" i="4"/>
  <c r="Y138" i="4"/>
  <c r="Z138" i="4"/>
  <c r="AB138" i="4"/>
  <c r="AC138" i="4"/>
  <c r="AD138" i="4"/>
  <c r="AE138" i="4"/>
  <c r="AF138" i="4"/>
  <c r="D139" i="4"/>
  <c r="E139" i="4"/>
  <c r="F139" i="4"/>
  <c r="H139" i="4"/>
  <c r="I139" i="4"/>
  <c r="J139" i="4"/>
  <c r="K139" i="4"/>
  <c r="L139" i="4"/>
  <c r="N139" i="4"/>
  <c r="O139" i="4"/>
  <c r="P139" i="4"/>
  <c r="R139" i="4"/>
  <c r="S139" i="4"/>
  <c r="T139" i="4"/>
  <c r="U139" i="4"/>
  <c r="V139" i="4"/>
  <c r="X139" i="4"/>
  <c r="Y139" i="4"/>
  <c r="Z139" i="4"/>
  <c r="AB139" i="4"/>
  <c r="AC139" i="4"/>
  <c r="AD139" i="4"/>
  <c r="AE139" i="4"/>
  <c r="AF139" i="4"/>
  <c r="D140" i="4"/>
  <c r="E140" i="4"/>
  <c r="F140" i="4"/>
  <c r="H140" i="4"/>
  <c r="I140" i="4"/>
  <c r="J140" i="4"/>
  <c r="K140" i="4"/>
  <c r="L140" i="4"/>
  <c r="N140" i="4"/>
  <c r="O140" i="4"/>
  <c r="P140" i="4"/>
  <c r="R140" i="4"/>
  <c r="S140" i="4"/>
  <c r="T140" i="4"/>
  <c r="U140" i="4"/>
  <c r="V140" i="4"/>
  <c r="X140" i="4"/>
  <c r="Y140" i="4"/>
  <c r="Z140" i="4"/>
  <c r="AB140" i="4"/>
  <c r="AC140" i="4"/>
  <c r="AD140" i="4"/>
  <c r="AE140" i="4"/>
  <c r="AF140" i="4"/>
  <c r="D141" i="4"/>
  <c r="E141" i="4"/>
  <c r="F141" i="4"/>
  <c r="H141" i="4"/>
  <c r="I141" i="4"/>
  <c r="J141" i="4"/>
  <c r="K141" i="4"/>
  <c r="L141" i="4"/>
  <c r="N141" i="4"/>
  <c r="O141" i="4"/>
  <c r="P141" i="4"/>
  <c r="R141" i="4"/>
  <c r="S141" i="4"/>
  <c r="T141" i="4"/>
  <c r="U141" i="4"/>
  <c r="V141" i="4"/>
  <c r="X141" i="4"/>
  <c r="Y141" i="4"/>
  <c r="Z141" i="4"/>
  <c r="AB141" i="4"/>
  <c r="AC141" i="4"/>
  <c r="AD141" i="4"/>
  <c r="AE141" i="4"/>
  <c r="AF141" i="4"/>
  <c r="D142" i="4"/>
  <c r="E142" i="4"/>
  <c r="F142" i="4"/>
  <c r="H142" i="4"/>
  <c r="I142" i="4"/>
  <c r="J142" i="4"/>
  <c r="K142" i="4"/>
  <c r="L142" i="4"/>
  <c r="N142" i="4"/>
  <c r="O142" i="4"/>
  <c r="P142" i="4"/>
  <c r="R142" i="4"/>
  <c r="S142" i="4"/>
  <c r="T142" i="4"/>
  <c r="U142" i="4"/>
  <c r="V142" i="4"/>
  <c r="X142" i="4"/>
  <c r="Y142" i="4"/>
  <c r="Z142" i="4"/>
  <c r="AB142" i="4"/>
  <c r="AC142" i="4"/>
  <c r="AD142" i="4"/>
  <c r="AE142" i="4"/>
  <c r="AF142" i="4"/>
  <c r="D143" i="4"/>
  <c r="E143" i="4"/>
  <c r="F143" i="4"/>
  <c r="H143" i="4"/>
  <c r="I143" i="4"/>
  <c r="J143" i="4"/>
  <c r="K143" i="4"/>
  <c r="L143" i="4"/>
  <c r="N143" i="4"/>
  <c r="O143" i="4"/>
  <c r="P143" i="4"/>
  <c r="R143" i="4"/>
  <c r="S143" i="4"/>
  <c r="T143" i="4"/>
  <c r="U143" i="4"/>
  <c r="V143" i="4"/>
  <c r="X143" i="4"/>
  <c r="Y143" i="4"/>
  <c r="Z143" i="4"/>
  <c r="AB143" i="4"/>
  <c r="AC143" i="4"/>
  <c r="AD143" i="4"/>
  <c r="AE143" i="4"/>
  <c r="AF143" i="4"/>
  <c r="D144" i="4"/>
  <c r="E144" i="4"/>
  <c r="F144" i="4"/>
  <c r="H144" i="4"/>
  <c r="I144" i="4"/>
  <c r="J144" i="4"/>
  <c r="K144" i="4"/>
  <c r="L144" i="4"/>
  <c r="N144" i="4"/>
  <c r="O144" i="4"/>
  <c r="P144" i="4"/>
  <c r="R144" i="4"/>
  <c r="S144" i="4"/>
  <c r="T144" i="4"/>
  <c r="U144" i="4"/>
  <c r="V144" i="4"/>
  <c r="X144" i="4"/>
  <c r="Y144" i="4"/>
  <c r="Z144" i="4"/>
  <c r="AB144" i="4"/>
  <c r="AC144" i="4"/>
  <c r="AD144" i="4"/>
  <c r="AE144" i="4"/>
  <c r="AF144" i="4"/>
  <c r="D145" i="4"/>
  <c r="E145" i="4"/>
  <c r="F145" i="4"/>
  <c r="H145" i="4"/>
  <c r="I145" i="4"/>
  <c r="J145" i="4"/>
  <c r="K145" i="4"/>
  <c r="L145" i="4"/>
  <c r="N145" i="4"/>
  <c r="O145" i="4"/>
  <c r="P145" i="4"/>
  <c r="R145" i="4"/>
  <c r="S145" i="4"/>
  <c r="T145" i="4"/>
  <c r="U145" i="4"/>
  <c r="V145" i="4"/>
  <c r="X145" i="4"/>
  <c r="Y145" i="4"/>
  <c r="Z145" i="4"/>
  <c r="AB145" i="4"/>
  <c r="AC145" i="4"/>
  <c r="AD145" i="4"/>
  <c r="AE145" i="4"/>
  <c r="AF145" i="4"/>
  <c r="D146" i="4"/>
  <c r="E146" i="4"/>
  <c r="F146" i="4"/>
  <c r="H146" i="4"/>
  <c r="I146" i="4"/>
  <c r="J146" i="4"/>
  <c r="K146" i="4"/>
  <c r="L146" i="4"/>
  <c r="N146" i="4"/>
  <c r="O146" i="4"/>
  <c r="P146" i="4"/>
  <c r="R146" i="4"/>
  <c r="S146" i="4"/>
  <c r="T146" i="4"/>
  <c r="U146" i="4"/>
  <c r="V146" i="4"/>
  <c r="X146" i="4"/>
  <c r="Y146" i="4"/>
  <c r="Z146" i="4"/>
  <c r="AB146" i="4"/>
  <c r="AC146" i="4"/>
  <c r="AD146" i="4"/>
  <c r="AE146" i="4"/>
  <c r="AF146" i="4"/>
  <c r="D147" i="4"/>
  <c r="E147" i="4"/>
  <c r="F147" i="4"/>
  <c r="H147" i="4"/>
  <c r="I147" i="4"/>
  <c r="J147" i="4"/>
  <c r="K147" i="4"/>
  <c r="L147" i="4"/>
  <c r="N147" i="4"/>
  <c r="O147" i="4"/>
  <c r="P147" i="4"/>
  <c r="R147" i="4"/>
  <c r="S147" i="4"/>
  <c r="T147" i="4"/>
  <c r="U147" i="4"/>
  <c r="V147" i="4"/>
  <c r="X147" i="4"/>
  <c r="Y147" i="4"/>
  <c r="Z147" i="4"/>
  <c r="AB147" i="4"/>
  <c r="AC147" i="4"/>
  <c r="AD147" i="4"/>
  <c r="AE147" i="4"/>
  <c r="AF147" i="4"/>
  <c r="D148" i="4"/>
  <c r="E148" i="4"/>
  <c r="F148" i="4"/>
  <c r="H148" i="4"/>
  <c r="I148" i="4"/>
  <c r="J148" i="4"/>
  <c r="K148" i="4"/>
  <c r="L148" i="4"/>
  <c r="N148" i="4"/>
  <c r="O148" i="4"/>
  <c r="P148" i="4"/>
  <c r="R148" i="4"/>
  <c r="S148" i="4"/>
  <c r="T148" i="4"/>
  <c r="U148" i="4"/>
  <c r="V148" i="4"/>
  <c r="X148" i="4"/>
  <c r="Y148" i="4"/>
  <c r="Z148" i="4"/>
  <c r="AB148" i="4"/>
  <c r="AC148" i="4"/>
  <c r="AD148" i="4"/>
  <c r="AE148" i="4"/>
  <c r="AF148" i="4"/>
  <c r="D149" i="4"/>
  <c r="E149" i="4"/>
  <c r="F149" i="4"/>
  <c r="H149" i="4"/>
  <c r="I149" i="4"/>
  <c r="J149" i="4"/>
  <c r="K149" i="4"/>
  <c r="L149" i="4"/>
  <c r="N149" i="4"/>
  <c r="O149" i="4"/>
  <c r="P149" i="4"/>
  <c r="R149" i="4"/>
  <c r="S149" i="4"/>
  <c r="T149" i="4"/>
  <c r="U149" i="4"/>
  <c r="V149" i="4"/>
  <c r="X149" i="4"/>
  <c r="Y149" i="4"/>
  <c r="Z149" i="4"/>
  <c r="AB149" i="4"/>
  <c r="AC149" i="4"/>
  <c r="AD149" i="4"/>
  <c r="AE149" i="4"/>
  <c r="AF149" i="4"/>
  <c r="D150" i="4"/>
  <c r="E150" i="4"/>
  <c r="F150" i="4"/>
  <c r="H150" i="4"/>
  <c r="I150" i="4"/>
  <c r="J150" i="4"/>
  <c r="K150" i="4"/>
  <c r="L150" i="4"/>
  <c r="N150" i="4"/>
  <c r="O150" i="4"/>
  <c r="P150" i="4"/>
  <c r="R150" i="4"/>
  <c r="S150" i="4"/>
  <c r="T150" i="4"/>
  <c r="U150" i="4"/>
  <c r="V150" i="4"/>
  <c r="X150" i="4"/>
  <c r="Y150" i="4"/>
  <c r="Z150" i="4"/>
  <c r="AB150" i="4"/>
  <c r="AC150" i="4"/>
  <c r="AD150" i="4"/>
  <c r="AE150" i="4"/>
  <c r="AF150" i="4"/>
  <c r="D151" i="4"/>
  <c r="E151" i="4"/>
  <c r="F151" i="4"/>
  <c r="H151" i="4"/>
  <c r="I151" i="4"/>
  <c r="J151" i="4"/>
  <c r="K151" i="4"/>
  <c r="L151" i="4"/>
  <c r="N151" i="4"/>
  <c r="O151" i="4"/>
  <c r="P151" i="4"/>
  <c r="R151" i="4"/>
  <c r="S151" i="4"/>
  <c r="T151" i="4"/>
  <c r="U151" i="4"/>
  <c r="V151" i="4"/>
  <c r="X151" i="4"/>
  <c r="Y151" i="4"/>
  <c r="Z151" i="4"/>
  <c r="AB151" i="4"/>
  <c r="AC151" i="4"/>
  <c r="AD151" i="4"/>
  <c r="AE151" i="4"/>
  <c r="AF151" i="4"/>
  <c r="D152" i="4"/>
  <c r="E152" i="4"/>
  <c r="F152" i="4"/>
  <c r="H152" i="4"/>
  <c r="I152" i="4"/>
  <c r="J152" i="4"/>
  <c r="K152" i="4"/>
  <c r="L152" i="4"/>
  <c r="N152" i="4"/>
  <c r="O152" i="4"/>
  <c r="P152" i="4"/>
  <c r="R152" i="4"/>
  <c r="S152" i="4"/>
  <c r="T152" i="4"/>
  <c r="U152" i="4"/>
  <c r="V152" i="4"/>
  <c r="X152" i="4"/>
  <c r="Y152" i="4"/>
  <c r="Z152" i="4"/>
  <c r="AB152" i="4"/>
  <c r="AC152" i="4"/>
  <c r="AD152" i="4"/>
  <c r="AE152" i="4"/>
  <c r="AF152" i="4"/>
  <c r="D153" i="4"/>
  <c r="E153" i="4"/>
  <c r="F153" i="4"/>
  <c r="H153" i="4"/>
  <c r="I153" i="4"/>
  <c r="J153" i="4"/>
  <c r="K153" i="4"/>
  <c r="L153" i="4"/>
  <c r="N153" i="4"/>
  <c r="O153" i="4"/>
  <c r="P153" i="4"/>
  <c r="R153" i="4"/>
  <c r="S153" i="4"/>
  <c r="T153" i="4"/>
  <c r="U153" i="4"/>
  <c r="V153" i="4"/>
  <c r="X153" i="4"/>
  <c r="Y153" i="4"/>
  <c r="Z153" i="4"/>
  <c r="AB153" i="4"/>
  <c r="AC153" i="4"/>
  <c r="AD153" i="4"/>
  <c r="AE153" i="4"/>
  <c r="AF153" i="4"/>
  <c r="D154" i="4"/>
  <c r="E154" i="4"/>
  <c r="F154" i="4"/>
  <c r="H154" i="4"/>
  <c r="I154" i="4"/>
  <c r="J154" i="4"/>
  <c r="K154" i="4"/>
  <c r="L154" i="4"/>
  <c r="N154" i="4"/>
  <c r="O154" i="4"/>
  <c r="P154" i="4"/>
  <c r="R154" i="4"/>
  <c r="S154" i="4"/>
  <c r="T154" i="4"/>
  <c r="U154" i="4"/>
  <c r="V154" i="4"/>
  <c r="X154" i="4"/>
  <c r="Y154" i="4"/>
  <c r="Z154" i="4"/>
  <c r="AB154" i="4"/>
  <c r="AC154" i="4"/>
  <c r="AD154" i="4"/>
  <c r="AE154" i="4"/>
  <c r="AF154" i="4"/>
  <c r="D155" i="4"/>
  <c r="E155" i="4"/>
  <c r="F155" i="4"/>
  <c r="H155" i="4"/>
  <c r="I155" i="4"/>
  <c r="J155" i="4"/>
  <c r="K155" i="4"/>
  <c r="L155" i="4"/>
  <c r="N155" i="4"/>
  <c r="O155" i="4"/>
  <c r="P155" i="4"/>
  <c r="R155" i="4"/>
  <c r="S155" i="4"/>
  <c r="T155" i="4"/>
  <c r="U155" i="4"/>
  <c r="V155" i="4"/>
  <c r="X155" i="4"/>
  <c r="Y155" i="4"/>
  <c r="Z155" i="4"/>
  <c r="AB155" i="4"/>
  <c r="AC155" i="4"/>
  <c r="AD155" i="4"/>
  <c r="AE155" i="4"/>
  <c r="AF155" i="4"/>
  <c r="D156" i="4"/>
  <c r="E156" i="4"/>
  <c r="F156" i="4"/>
  <c r="H156" i="4"/>
  <c r="I156" i="4"/>
  <c r="J156" i="4"/>
  <c r="K156" i="4"/>
  <c r="L156" i="4"/>
  <c r="N156" i="4"/>
  <c r="O156" i="4"/>
  <c r="P156" i="4"/>
  <c r="R156" i="4"/>
  <c r="S156" i="4"/>
  <c r="T156" i="4"/>
  <c r="U156" i="4"/>
  <c r="V156" i="4"/>
  <c r="X156" i="4"/>
  <c r="Y156" i="4"/>
  <c r="Z156" i="4"/>
  <c r="AB156" i="4"/>
  <c r="AC156" i="4"/>
  <c r="AD156" i="4"/>
  <c r="AE156" i="4"/>
  <c r="AF156" i="4"/>
  <c r="D157" i="4"/>
  <c r="E157" i="4"/>
  <c r="F157" i="4"/>
  <c r="H157" i="4"/>
  <c r="I157" i="4"/>
  <c r="J157" i="4"/>
  <c r="K157" i="4"/>
  <c r="L157" i="4"/>
  <c r="N157" i="4"/>
  <c r="O157" i="4"/>
  <c r="P157" i="4"/>
  <c r="R157" i="4"/>
  <c r="S157" i="4"/>
  <c r="T157" i="4"/>
  <c r="U157" i="4"/>
  <c r="V157" i="4"/>
  <c r="X157" i="4"/>
  <c r="Y157" i="4"/>
  <c r="Z157" i="4"/>
  <c r="AB157" i="4"/>
  <c r="AC157" i="4"/>
  <c r="AD157" i="4"/>
  <c r="AE157" i="4"/>
  <c r="AF157" i="4"/>
  <c r="D158" i="4"/>
  <c r="E158" i="4"/>
  <c r="F158" i="4"/>
  <c r="H158" i="4"/>
  <c r="I158" i="4"/>
  <c r="J158" i="4"/>
  <c r="K158" i="4"/>
  <c r="L158" i="4"/>
  <c r="N158" i="4"/>
  <c r="O158" i="4"/>
  <c r="P158" i="4"/>
  <c r="R158" i="4"/>
  <c r="S158" i="4"/>
  <c r="T158" i="4"/>
  <c r="U158" i="4"/>
  <c r="V158" i="4"/>
  <c r="X158" i="4"/>
  <c r="Y158" i="4"/>
  <c r="Z158" i="4"/>
  <c r="AB158" i="4"/>
  <c r="AC158" i="4"/>
  <c r="AD158" i="4"/>
  <c r="AE158" i="4"/>
  <c r="AF158" i="4"/>
  <c r="D159" i="4"/>
  <c r="E159" i="4"/>
  <c r="F159" i="4"/>
  <c r="H159" i="4"/>
  <c r="I159" i="4"/>
  <c r="J159" i="4"/>
  <c r="K159" i="4"/>
  <c r="L159" i="4"/>
  <c r="N159" i="4"/>
  <c r="O159" i="4"/>
  <c r="P159" i="4"/>
  <c r="R159" i="4"/>
  <c r="S159" i="4"/>
  <c r="T159" i="4"/>
  <c r="U159" i="4"/>
  <c r="V159" i="4"/>
  <c r="X159" i="4"/>
  <c r="Y159" i="4"/>
  <c r="Z159" i="4"/>
  <c r="AB159" i="4"/>
  <c r="AC159" i="4"/>
  <c r="AD159" i="4"/>
  <c r="AE159" i="4"/>
  <c r="AF159" i="4"/>
  <c r="D160" i="4"/>
  <c r="E160" i="4"/>
  <c r="F160" i="4"/>
  <c r="H160" i="4"/>
  <c r="I160" i="4"/>
  <c r="J160" i="4"/>
  <c r="K160" i="4"/>
  <c r="L160" i="4"/>
  <c r="N160" i="4"/>
  <c r="O160" i="4"/>
  <c r="P160" i="4"/>
  <c r="R160" i="4"/>
  <c r="S160" i="4"/>
  <c r="T160" i="4"/>
  <c r="U160" i="4"/>
  <c r="V160" i="4"/>
  <c r="X160" i="4"/>
  <c r="Y160" i="4"/>
  <c r="Z160" i="4"/>
  <c r="AB160" i="4"/>
  <c r="AC160" i="4"/>
  <c r="AD160" i="4"/>
  <c r="AE160" i="4"/>
  <c r="AF160" i="4"/>
  <c r="D161" i="4"/>
  <c r="E161" i="4"/>
  <c r="F161" i="4"/>
  <c r="H161" i="4"/>
  <c r="I161" i="4"/>
  <c r="J161" i="4"/>
  <c r="K161" i="4"/>
  <c r="L161" i="4"/>
  <c r="N161" i="4"/>
  <c r="O161" i="4"/>
  <c r="P161" i="4"/>
  <c r="R161" i="4"/>
  <c r="S161" i="4"/>
  <c r="T161" i="4"/>
  <c r="U161" i="4"/>
  <c r="V161" i="4"/>
  <c r="X161" i="4"/>
  <c r="Y161" i="4"/>
  <c r="Z161" i="4"/>
  <c r="AB161" i="4"/>
  <c r="AC161" i="4"/>
  <c r="AD161" i="4"/>
  <c r="AE161" i="4"/>
  <c r="AF161" i="4"/>
  <c r="D162" i="4"/>
  <c r="E162" i="4"/>
  <c r="F162" i="4"/>
  <c r="H162" i="4"/>
  <c r="I162" i="4"/>
  <c r="J162" i="4"/>
  <c r="K162" i="4"/>
  <c r="L162" i="4"/>
  <c r="N162" i="4"/>
  <c r="O162" i="4"/>
  <c r="P162" i="4"/>
  <c r="R162" i="4"/>
  <c r="S162" i="4"/>
  <c r="T162" i="4"/>
  <c r="U162" i="4"/>
  <c r="V162" i="4"/>
  <c r="X162" i="4"/>
  <c r="Y162" i="4"/>
  <c r="Z162" i="4"/>
  <c r="AB162" i="4"/>
  <c r="AC162" i="4"/>
  <c r="AD162" i="4"/>
  <c r="AE162" i="4"/>
  <c r="AF162" i="4"/>
  <c r="D163" i="4"/>
  <c r="E163" i="4"/>
  <c r="F163" i="4"/>
  <c r="H163" i="4"/>
  <c r="I163" i="4"/>
  <c r="J163" i="4"/>
  <c r="K163" i="4"/>
  <c r="L163" i="4"/>
  <c r="N163" i="4"/>
  <c r="O163" i="4"/>
  <c r="P163" i="4"/>
  <c r="R163" i="4"/>
  <c r="S163" i="4"/>
  <c r="T163" i="4"/>
  <c r="U163" i="4"/>
  <c r="V163" i="4"/>
  <c r="X163" i="4"/>
  <c r="Y163" i="4"/>
  <c r="Z163" i="4"/>
  <c r="AB163" i="4"/>
  <c r="AC163" i="4"/>
  <c r="AD163" i="4"/>
  <c r="AE163" i="4"/>
  <c r="AF163" i="4"/>
  <c r="D164" i="4"/>
  <c r="E164" i="4"/>
  <c r="F164" i="4"/>
  <c r="H164" i="4"/>
  <c r="I164" i="4"/>
  <c r="J164" i="4"/>
  <c r="K164" i="4"/>
  <c r="L164" i="4"/>
  <c r="N164" i="4"/>
  <c r="O164" i="4"/>
  <c r="P164" i="4"/>
  <c r="R164" i="4"/>
  <c r="S164" i="4"/>
  <c r="T164" i="4"/>
  <c r="U164" i="4"/>
  <c r="V164" i="4"/>
  <c r="X164" i="4"/>
  <c r="Y164" i="4"/>
  <c r="Z164" i="4"/>
  <c r="AB164" i="4"/>
  <c r="AC164" i="4"/>
  <c r="AD164" i="4"/>
  <c r="AE164" i="4"/>
  <c r="AF164" i="4"/>
  <c r="D165" i="4"/>
  <c r="E165" i="4"/>
  <c r="F165" i="4"/>
  <c r="H165" i="4"/>
  <c r="I165" i="4"/>
  <c r="J165" i="4"/>
  <c r="K165" i="4"/>
  <c r="L165" i="4"/>
  <c r="N165" i="4"/>
  <c r="O165" i="4"/>
  <c r="P165" i="4"/>
  <c r="R165" i="4"/>
  <c r="S165" i="4"/>
  <c r="T165" i="4"/>
  <c r="U165" i="4"/>
  <c r="V165" i="4"/>
  <c r="X165" i="4"/>
  <c r="Y165" i="4"/>
  <c r="Z165" i="4"/>
  <c r="AB165" i="4"/>
  <c r="AC165" i="4"/>
  <c r="AD165" i="4"/>
  <c r="AE165" i="4"/>
  <c r="AF165" i="4"/>
  <c r="D166" i="4"/>
  <c r="E166" i="4"/>
  <c r="F166" i="4"/>
  <c r="H166" i="4"/>
  <c r="I166" i="4"/>
  <c r="J166" i="4"/>
  <c r="K166" i="4"/>
  <c r="L166" i="4"/>
  <c r="N166" i="4"/>
  <c r="O166" i="4"/>
  <c r="P166" i="4"/>
  <c r="R166" i="4"/>
  <c r="S166" i="4"/>
  <c r="T166" i="4"/>
  <c r="U166" i="4"/>
  <c r="V166" i="4"/>
  <c r="X166" i="4"/>
  <c r="Y166" i="4"/>
  <c r="Z166" i="4"/>
  <c r="AB166" i="4"/>
  <c r="AC166" i="4"/>
  <c r="AD166" i="4"/>
  <c r="AE166" i="4"/>
  <c r="AF166" i="4"/>
  <c r="D167" i="4"/>
  <c r="E167" i="4"/>
  <c r="F167" i="4"/>
  <c r="H167" i="4"/>
  <c r="I167" i="4"/>
  <c r="J167" i="4"/>
  <c r="K167" i="4"/>
  <c r="L167" i="4"/>
  <c r="N167" i="4"/>
  <c r="O167" i="4"/>
  <c r="P167" i="4"/>
  <c r="R167" i="4"/>
  <c r="S167" i="4"/>
  <c r="T167" i="4"/>
  <c r="U167" i="4"/>
  <c r="V167" i="4"/>
  <c r="X167" i="4"/>
  <c r="Y167" i="4"/>
  <c r="Z167" i="4"/>
  <c r="AB167" i="4"/>
  <c r="AC167" i="4"/>
  <c r="AD167" i="4"/>
  <c r="AE167" i="4"/>
  <c r="AF167" i="4"/>
  <c r="D168" i="4"/>
  <c r="E168" i="4"/>
  <c r="F168" i="4"/>
  <c r="H168" i="4"/>
  <c r="I168" i="4"/>
  <c r="J168" i="4"/>
  <c r="K168" i="4"/>
  <c r="L168" i="4"/>
  <c r="N168" i="4"/>
  <c r="O168" i="4"/>
  <c r="P168" i="4"/>
  <c r="R168" i="4"/>
  <c r="S168" i="4"/>
  <c r="T168" i="4"/>
  <c r="U168" i="4"/>
  <c r="V168" i="4"/>
  <c r="X168" i="4"/>
  <c r="Y168" i="4"/>
  <c r="Z168" i="4"/>
  <c r="AB168" i="4"/>
  <c r="AC168" i="4"/>
  <c r="AD168" i="4"/>
  <c r="AE168" i="4"/>
  <c r="AF168" i="4"/>
  <c r="D169" i="4"/>
  <c r="E169" i="4"/>
  <c r="F169" i="4"/>
  <c r="H169" i="4"/>
  <c r="I169" i="4"/>
  <c r="J169" i="4"/>
  <c r="K169" i="4"/>
  <c r="L169" i="4"/>
  <c r="N169" i="4"/>
  <c r="O169" i="4"/>
  <c r="P169" i="4"/>
  <c r="R169" i="4"/>
  <c r="S169" i="4"/>
  <c r="T169" i="4"/>
  <c r="U169" i="4"/>
  <c r="V169" i="4"/>
  <c r="X169" i="4"/>
  <c r="Y169" i="4"/>
  <c r="Z169" i="4"/>
  <c r="AB169" i="4"/>
  <c r="AC169" i="4"/>
  <c r="AD169" i="4"/>
  <c r="AE169" i="4"/>
  <c r="AF169" i="4"/>
  <c r="D170" i="4"/>
  <c r="E170" i="4"/>
  <c r="F170" i="4"/>
  <c r="H170" i="4"/>
  <c r="I170" i="4"/>
  <c r="J170" i="4"/>
  <c r="K170" i="4"/>
  <c r="L170" i="4"/>
  <c r="N170" i="4"/>
  <c r="O170" i="4"/>
  <c r="P170" i="4"/>
  <c r="R170" i="4"/>
  <c r="S170" i="4"/>
  <c r="T170" i="4"/>
  <c r="U170" i="4"/>
  <c r="V170" i="4"/>
  <c r="X170" i="4"/>
  <c r="Y170" i="4"/>
  <c r="Z170" i="4"/>
  <c r="AB170" i="4"/>
  <c r="AC170" i="4"/>
  <c r="AD170" i="4"/>
  <c r="AE170" i="4"/>
  <c r="AF170" i="4"/>
  <c r="D171" i="4"/>
  <c r="E171" i="4"/>
  <c r="F171" i="4"/>
  <c r="H171" i="4"/>
  <c r="I171" i="4"/>
  <c r="J171" i="4"/>
  <c r="K171" i="4"/>
  <c r="L171" i="4"/>
  <c r="N171" i="4"/>
  <c r="O171" i="4"/>
  <c r="P171" i="4"/>
  <c r="R171" i="4"/>
  <c r="S171" i="4"/>
  <c r="T171" i="4"/>
  <c r="U171" i="4"/>
  <c r="V171" i="4"/>
  <c r="X171" i="4"/>
  <c r="Y171" i="4"/>
  <c r="Z171" i="4"/>
  <c r="AB171" i="4"/>
  <c r="AC171" i="4"/>
  <c r="AD171" i="4"/>
  <c r="AE171" i="4"/>
  <c r="AF171" i="4"/>
  <c r="D172" i="4"/>
  <c r="E172" i="4"/>
  <c r="F172" i="4"/>
  <c r="H172" i="4"/>
  <c r="I172" i="4"/>
  <c r="J172" i="4"/>
  <c r="K172" i="4"/>
  <c r="L172" i="4"/>
  <c r="N172" i="4"/>
  <c r="O172" i="4"/>
  <c r="P172" i="4"/>
  <c r="R172" i="4"/>
  <c r="S172" i="4"/>
  <c r="T172" i="4"/>
  <c r="U172" i="4"/>
  <c r="V172" i="4"/>
  <c r="X172" i="4"/>
  <c r="Y172" i="4"/>
  <c r="Z172" i="4"/>
  <c r="AB172" i="4"/>
  <c r="AC172" i="4"/>
  <c r="AD172" i="4"/>
  <c r="AE172" i="4"/>
  <c r="AF172" i="4"/>
  <c r="D173" i="4"/>
  <c r="E173" i="4"/>
  <c r="F173" i="4"/>
  <c r="H173" i="4"/>
  <c r="I173" i="4"/>
  <c r="J173" i="4"/>
  <c r="K173" i="4"/>
  <c r="L173" i="4"/>
  <c r="N173" i="4"/>
  <c r="O173" i="4"/>
  <c r="P173" i="4"/>
  <c r="R173" i="4"/>
  <c r="S173" i="4"/>
  <c r="T173" i="4"/>
  <c r="U173" i="4"/>
  <c r="V173" i="4"/>
  <c r="X173" i="4"/>
  <c r="Y173" i="4"/>
  <c r="Z173" i="4"/>
  <c r="AB173" i="4"/>
  <c r="AC173" i="4"/>
  <c r="AD173" i="4"/>
  <c r="AE173" i="4"/>
  <c r="AF173" i="4"/>
  <c r="D174" i="4"/>
  <c r="E174" i="4"/>
  <c r="F174" i="4"/>
  <c r="H174" i="4"/>
  <c r="I174" i="4"/>
  <c r="J174" i="4"/>
  <c r="K174" i="4"/>
  <c r="L174" i="4"/>
  <c r="N174" i="4"/>
  <c r="O174" i="4"/>
  <c r="P174" i="4"/>
  <c r="R174" i="4"/>
  <c r="S174" i="4"/>
  <c r="T174" i="4"/>
  <c r="U174" i="4"/>
  <c r="V174" i="4"/>
  <c r="X174" i="4"/>
  <c r="Y174" i="4"/>
  <c r="Z174" i="4"/>
  <c r="AB174" i="4"/>
  <c r="AC174" i="4"/>
  <c r="AD174" i="4"/>
  <c r="AE174" i="4"/>
  <c r="AF174" i="4"/>
  <c r="D175" i="4"/>
  <c r="E175" i="4"/>
  <c r="F175" i="4"/>
  <c r="H175" i="4"/>
  <c r="I175" i="4"/>
  <c r="J175" i="4"/>
  <c r="K175" i="4"/>
  <c r="L175" i="4"/>
  <c r="N175" i="4"/>
  <c r="O175" i="4"/>
  <c r="P175" i="4"/>
  <c r="R175" i="4"/>
  <c r="S175" i="4"/>
  <c r="T175" i="4"/>
  <c r="U175" i="4"/>
  <c r="V175" i="4"/>
  <c r="X175" i="4"/>
  <c r="Y175" i="4"/>
  <c r="Z175" i="4"/>
  <c r="AB175" i="4"/>
  <c r="AC175" i="4"/>
  <c r="AD175" i="4"/>
  <c r="AE175" i="4"/>
  <c r="AF175" i="4"/>
  <c r="D176" i="4"/>
  <c r="E176" i="4"/>
  <c r="F176" i="4"/>
  <c r="H176" i="4"/>
  <c r="I176" i="4"/>
  <c r="J176" i="4"/>
  <c r="K176" i="4"/>
  <c r="L176" i="4"/>
  <c r="N176" i="4"/>
  <c r="O176" i="4"/>
  <c r="P176" i="4"/>
  <c r="R176" i="4"/>
  <c r="S176" i="4"/>
  <c r="T176" i="4"/>
  <c r="U176" i="4"/>
  <c r="V176" i="4"/>
  <c r="X176" i="4"/>
  <c r="Y176" i="4"/>
  <c r="Z176" i="4"/>
  <c r="AB176" i="4"/>
  <c r="AC176" i="4"/>
  <c r="AD176" i="4"/>
  <c r="AE176" i="4"/>
  <c r="AF176" i="4"/>
  <c r="D177" i="4"/>
  <c r="E177" i="4"/>
  <c r="F177" i="4"/>
  <c r="H177" i="4"/>
  <c r="I177" i="4"/>
  <c r="J177" i="4"/>
  <c r="K177" i="4"/>
  <c r="L177" i="4"/>
  <c r="N177" i="4"/>
  <c r="O177" i="4"/>
  <c r="P177" i="4"/>
  <c r="R177" i="4"/>
  <c r="S177" i="4"/>
  <c r="T177" i="4"/>
  <c r="U177" i="4"/>
  <c r="V177" i="4"/>
  <c r="X177" i="4"/>
  <c r="Y177" i="4"/>
  <c r="Z177" i="4"/>
  <c r="AB177" i="4"/>
  <c r="AC177" i="4"/>
  <c r="AD177" i="4"/>
  <c r="AE177" i="4"/>
  <c r="AF177" i="4"/>
  <c r="D178" i="4"/>
  <c r="E178" i="4"/>
  <c r="F178" i="4"/>
  <c r="H178" i="4"/>
  <c r="I178" i="4"/>
  <c r="J178" i="4"/>
  <c r="K178" i="4"/>
  <c r="L178" i="4"/>
  <c r="N178" i="4"/>
  <c r="O178" i="4"/>
  <c r="P178" i="4"/>
  <c r="R178" i="4"/>
  <c r="S178" i="4"/>
  <c r="T178" i="4"/>
  <c r="U178" i="4"/>
  <c r="V178" i="4"/>
  <c r="X178" i="4"/>
  <c r="Y178" i="4"/>
  <c r="Z178" i="4"/>
  <c r="AB178" i="4"/>
  <c r="AC178" i="4"/>
  <c r="AD178" i="4"/>
  <c r="AE178" i="4"/>
  <c r="AF178" i="4"/>
  <c r="D179" i="4"/>
  <c r="E179" i="4"/>
  <c r="F179" i="4"/>
  <c r="H179" i="4"/>
  <c r="I179" i="4"/>
  <c r="J179" i="4"/>
  <c r="K179" i="4"/>
  <c r="L179" i="4"/>
  <c r="N179" i="4"/>
  <c r="O179" i="4"/>
  <c r="P179" i="4"/>
  <c r="R179" i="4"/>
  <c r="S179" i="4"/>
  <c r="T179" i="4"/>
  <c r="U179" i="4"/>
  <c r="V179" i="4"/>
  <c r="X179" i="4"/>
  <c r="Y179" i="4"/>
  <c r="Z179" i="4"/>
  <c r="AB179" i="4"/>
  <c r="AC179" i="4"/>
  <c r="AD179" i="4"/>
  <c r="AE179" i="4"/>
  <c r="AF179" i="4"/>
  <c r="D180" i="4"/>
  <c r="E180" i="4"/>
  <c r="F180" i="4"/>
  <c r="H180" i="4"/>
  <c r="I180" i="4"/>
  <c r="J180" i="4"/>
  <c r="K180" i="4"/>
  <c r="L180" i="4"/>
  <c r="N180" i="4"/>
  <c r="O180" i="4"/>
  <c r="P180" i="4"/>
  <c r="R180" i="4"/>
  <c r="S180" i="4"/>
  <c r="T180" i="4"/>
  <c r="U180" i="4"/>
  <c r="V180" i="4"/>
  <c r="X180" i="4"/>
  <c r="Y180" i="4"/>
  <c r="Z180" i="4"/>
  <c r="AB180" i="4"/>
  <c r="AC180" i="4"/>
  <c r="AD180" i="4"/>
  <c r="AE180" i="4"/>
  <c r="AF180" i="4"/>
  <c r="D181" i="4"/>
  <c r="E181" i="4"/>
  <c r="F181" i="4"/>
  <c r="H181" i="4"/>
  <c r="I181" i="4"/>
  <c r="J181" i="4"/>
  <c r="K181" i="4"/>
  <c r="L181" i="4"/>
  <c r="N181" i="4"/>
  <c r="O181" i="4"/>
  <c r="P181" i="4"/>
  <c r="R181" i="4"/>
  <c r="S181" i="4"/>
  <c r="T181" i="4"/>
  <c r="U181" i="4"/>
  <c r="V181" i="4"/>
  <c r="X181" i="4"/>
  <c r="Y181" i="4"/>
  <c r="Z181" i="4"/>
  <c r="AB181" i="4"/>
  <c r="AC181" i="4"/>
  <c r="AD181" i="4"/>
  <c r="AE181" i="4"/>
  <c r="AF181" i="4"/>
  <c r="D182" i="4"/>
  <c r="E182" i="4"/>
  <c r="F182" i="4"/>
  <c r="H182" i="4"/>
  <c r="I182" i="4"/>
  <c r="J182" i="4"/>
  <c r="K182" i="4"/>
  <c r="L182" i="4"/>
  <c r="N182" i="4"/>
  <c r="O182" i="4"/>
  <c r="P182" i="4"/>
  <c r="R182" i="4"/>
  <c r="S182" i="4"/>
  <c r="T182" i="4"/>
  <c r="U182" i="4"/>
  <c r="V182" i="4"/>
  <c r="X182" i="4"/>
  <c r="Y182" i="4"/>
  <c r="Z182" i="4"/>
  <c r="AB182" i="4"/>
  <c r="AC182" i="4"/>
  <c r="AD182" i="4"/>
  <c r="AE182" i="4"/>
  <c r="AF182" i="4"/>
  <c r="D183" i="4"/>
  <c r="E183" i="4"/>
  <c r="F183" i="4"/>
  <c r="H183" i="4"/>
  <c r="I183" i="4"/>
  <c r="J183" i="4"/>
  <c r="K183" i="4"/>
  <c r="L183" i="4"/>
  <c r="N183" i="4"/>
  <c r="O183" i="4"/>
  <c r="P183" i="4"/>
  <c r="R183" i="4"/>
  <c r="S183" i="4"/>
  <c r="T183" i="4"/>
  <c r="U183" i="4"/>
  <c r="V183" i="4"/>
  <c r="X183" i="4"/>
  <c r="Y183" i="4"/>
  <c r="Z183" i="4"/>
  <c r="AB183" i="4"/>
  <c r="AC183" i="4"/>
  <c r="AD183" i="4"/>
  <c r="AE183" i="4"/>
  <c r="AF183" i="4"/>
  <c r="D184" i="4"/>
  <c r="E184" i="4"/>
  <c r="F184" i="4"/>
  <c r="H184" i="4"/>
  <c r="I184" i="4"/>
  <c r="J184" i="4"/>
  <c r="K184" i="4"/>
  <c r="L184" i="4"/>
  <c r="N184" i="4"/>
  <c r="O184" i="4"/>
  <c r="P184" i="4"/>
  <c r="R184" i="4"/>
  <c r="S184" i="4"/>
  <c r="T184" i="4"/>
  <c r="U184" i="4"/>
  <c r="V184" i="4"/>
  <c r="X184" i="4"/>
  <c r="Y184" i="4"/>
  <c r="Z184" i="4"/>
  <c r="AB184" i="4"/>
  <c r="AC184" i="4"/>
  <c r="AD184" i="4"/>
  <c r="AE184" i="4"/>
  <c r="AF184" i="4"/>
  <c r="D185" i="4"/>
  <c r="E185" i="4"/>
  <c r="F185" i="4"/>
  <c r="H185" i="4"/>
  <c r="I185" i="4"/>
  <c r="J185" i="4"/>
  <c r="K185" i="4"/>
  <c r="L185" i="4"/>
  <c r="N185" i="4"/>
  <c r="O185" i="4"/>
  <c r="P185" i="4"/>
  <c r="R185" i="4"/>
  <c r="S185" i="4"/>
  <c r="T185" i="4"/>
  <c r="U185" i="4"/>
  <c r="V185" i="4"/>
  <c r="X185" i="4"/>
  <c r="Y185" i="4"/>
  <c r="Z185" i="4"/>
  <c r="AB185" i="4"/>
  <c r="AC185" i="4"/>
  <c r="AD185" i="4"/>
  <c r="AE185" i="4"/>
  <c r="AF185" i="4"/>
  <c r="D186" i="4"/>
  <c r="E186" i="4"/>
  <c r="F186" i="4"/>
  <c r="H186" i="4"/>
  <c r="I186" i="4"/>
  <c r="J186" i="4"/>
  <c r="K186" i="4"/>
  <c r="L186" i="4"/>
  <c r="N186" i="4"/>
  <c r="O186" i="4"/>
  <c r="P186" i="4"/>
  <c r="R186" i="4"/>
  <c r="S186" i="4"/>
  <c r="T186" i="4"/>
  <c r="U186" i="4"/>
  <c r="V186" i="4"/>
  <c r="X186" i="4"/>
  <c r="Y186" i="4"/>
  <c r="Z186" i="4"/>
  <c r="AB186" i="4"/>
  <c r="AC186" i="4"/>
  <c r="AD186" i="4"/>
  <c r="AE186" i="4"/>
  <c r="AF186" i="4"/>
  <c r="D187" i="4"/>
  <c r="E187" i="4"/>
  <c r="F187" i="4"/>
  <c r="H187" i="4"/>
  <c r="I187" i="4"/>
  <c r="J187" i="4"/>
  <c r="K187" i="4"/>
  <c r="L187" i="4"/>
  <c r="N187" i="4"/>
  <c r="O187" i="4"/>
  <c r="P187" i="4"/>
  <c r="R187" i="4"/>
  <c r="S187" i="4"/>
  <c r="T187" i="4"/>
  <c r="U187" i="4"/>
  <c r="V187" i="4"/>
  <c r="X187" i="4"/>
  <c r="Y187" i="4"/>
  <c r="Z187" i="4"/>
  <c r="AB187" i="4"/>
  <c r="AC187" i="4"/>
  <c r="AD187" i="4"/>
  <c r="AE187" i="4"/>
  <c r="AF187" i="4"/>
  <c r="D188" i="4"/>
  <c r="E188" i="4"/>
  <c r="F188" i="4"/>
  <c r="H188" i="4"/>
  <c r="I188" i="4"/>
  <c r="J188" i="4"/>
  <c r="K188" i="4"/>
  <c r="L188" i="4"/>
  <c r="N188" i="4"/>
  <c r="O188" i="4"/>
  <c r="P188" i="4"/>
  <c r="R188" i="4"/>
  <c r="S188" i="4"/>
  <c r="T188" i="4"/>
  <c r="U188" i="4"/>
  <c r="V188" i="4"/>
  <c r="X188" i="4"/>
  <c r="Y188" i="4"/>
  <c r="Z188" i="4"/>
  <c r="AB188" i="4"/>
  <c r="AC188" i="4"/>
  <c r="AD188" i="4"/>
  <c r="AE188" i="4"/>
  <c r="AF188" i="4"/>
  <c r="D189" i="4"/>
  <c r="E189" i="4"/>
  <c r="F189" i="4"/>
  <c r="H189" i="4"/>
  <c r="I189" i="4"/>
  <c r="J189" i="4"/>
  <c r="K189" i="4"/>
  <c r="L189" i="4"/>
  <c r="N189" i="4"/>
  <c r="O189" i="4"/>
  <c r="P189" i="4"/>
  <c r="R189" i="4"/>
  <c r="S189" i="4"/>
  <c r="T189" i="4"/>
  <c r="U189" i="4"/>
  <c r="V189" i="4"/>
  <c r="X189" i="4"/>
  <c r="Y189" i="4"/>
  <c r="Z189" i="4"/>
  <c r="AB189" i="4"/>
  <c r="AC189" i="4"/>
  <c r="AD189" i="4"/>
  <c r="AE189" i="4"/>
  <c r="AF189" i="4"/>
  <c r="D190" i="4"/>
  <c r="E190" i="4"/>
  <c r="F190" i="4"/>
  <c r="H190" i="4"/>
  <c r="I190" i="4"/>
  <c r="J190" i="4"/>
  <c r="K190" i="4"/>
  <c r="L190" i="4"/>
  <c r="N190" i="4"/>
  <c r="O190" i="4"/>
  <c r="P190" i="4"/>
  <c r="R190" i="4"/>
  <c r="S190" i="4"/>
  <c r="T190" i="4"/>
  <c r="U190" i="4"/>
  <c r="V190" i="4"/>
  <c r="X190" i="4"/>
  <c r="Y190" i="4"/>
  <c r="Z190" i="4"/>
  <c r="AB190" i="4"/>
  <c r="AC190" i="4"/>
  <c r="AD190" i="4"/>
  <c r="AE190" i="4"/>
  <c r="AF190" i="4"/>
  <c r="D191" i="4"/>
  <c r="E191" i="4"/>
  <c r="F191" i="4"/>
  <c r="H191" i="4"/>
  <c r="I191" i="4"/>
  <c r="J191" i="4"/>
  <c r="K191" i="4"/>
  <c r="L191" i="4"/>
  <c r="N191" i="4"/>
  <c r="O191" i="4"/>
  <c r="P191" i="4"/>
  <c r="R191" i="4"/>
  <c r="S191" i="4"/>
  <c r="T191" i="4"/>
  <c r="U191" i="4"/>
  <c r="V191" i="4"/>
  <c r="X191" i="4"/>
  <c r="Y191" i="4"/>
  <c r="Z191" i="4"/>
  <c r="AB191" i="4"/>
  <c r="AC191" i="4"/>
  <c r="AD191" i="4"/>
  <c r="AE191" i="4"/>
  <c r="AF191" i="4"/>
  <c r="D192" i="4"/>
  <c r="E192" i="4"/>
  <c r="F192" i="4"/>
  <c r="H192" i="4"/>
  <c r="I192" i="4"/>
  <c r="J192" i="4"/>
  <c r="K192" i="4"/>
  <c r="L192" i="4"/>
  <c r="N192" i="4"/>
  <c r="O192" i="4"/>
  <c r="P192" i="4"/>
  <c r="R192" i="4"/>
  <c r="S192" i="4"/>
  <c r="T192" i="4"/>
  <c r="U192" i="4"/>
  <c r="V192" i="4"/>
  <c r="X192" i="4"/>
  <c r="Y192" i="4"/>
  <c r="Z192" i="4"/>
  <c r="AB192" i="4"/>
  <c r="AC192" i="4"/>
  <c r="AD192" i="4"/>
  <c r="AE192" i="4"/>
  <c r="AF192" i="4"/>
  <c r="D193" i="4"/>
  <c r="E193" i="4"/>
  <c r="F193" i="4"/>
  <c r="H193" i="4"/>
  <c r="I193" i="4"/>
  <c r="J193" i="4"/>
  <c r="K193" i="4"/>
  <c r="L193" i="4"/>
  <c r="N193" i="4"/>
  <c r="O193" i="4"/>
  <c r="P193" i="4"/>
  <c r="R193" i="4"/>
  <c r="S193" i="4"/>
  <c r="T193" i="4"/>
  <c r="U193" i="4"/>
  <c r="V193" i="4"/>
  <c r="X193" i="4"/>
  <c r="Y193" i="4"/>
  <c r="Z193" i="4"/>
  <c r="AB193" i="4"/>
  <c r="AC193" i="4"/>
  <c r="AD193" i="4"/>
  <c r="AE193" i="4"/>
  <c r="AF193" i="4"/>
  <c r="D194" i="4"/>
  <c r="E194" i="4"/>
  <c r="F194" i="4"/>
  <c r="H194" i="4"/>
  <c r="I194" i="4"/>
  <c r="J194" i="4"/>
  <c r="K194" i="4"/>
  <c r="L194" i="4"/>
  <c r="N194" i="4"/>
  <c r="O194" i="4"/>
  <c r="P194" i="4"/>
  <c r="R194" i="4"/>
  <c r="S194" i="4"/>
  <c r="T194" i="4"/>
  <c r="U194" i="4"/>
  <c r="V194" i="4"/>
  <c r="X194" i="4"/>
  <c r="Y194" i="4"/>
  <c r="Z194" i="4"/>
  <c r="AB194" i="4"/>
  <c r="AC194" i="4"/>
  <c r="AD194" i="4"/>
  <c r="AE194" i="4"/>
  <c r="AF194" i="4"/>
  <c r="D195" i="4"/>
  <c r="E195" i="4"/>
  <c r="F195" i="4"/>
  <c r="H195" i="4"/>
  <c r="I195" i="4"/>
  <c r="J195" i="4"/>
  <c r="K195" i="4"/>
  <c r="L195" i="4"/>
  <c r="N195" i="4"/>
  <c r="O195" i="4"/>
  <c r="P195" i="4"/>
  <c r="R195" i="4"/>
  <c r="S195" i="4"/>
  <c r="T195" i="4"/>
  <c r="U195" i="4"/>
  <c r="V195" i="4"/>
  <c r="X195" i="4"/>
  <c r="Y195" i="4"/>
  <c r="Z195" i="4"/>
  <c r="AB195" i="4"/>
  <c r="AC195" i="4"/>
  <c r="AD195" i="4"/>
  <c r="AE195" i="4"/>
  <c r="AF195" i="4"/>
  <c r="D196" i="4"/>
  <c r="E196" i="4"/>
  <c r="F196" i="4"/>
  <c r="H196" i="4"/>
  <c r="I196" i="4"/>
  <c r="J196" i="4"/>
  <c r="K196" i="4"/>
  <c r="L196" i="4"/>
  <c r="N196" i="4"/>
  <c r="O196" i="4"/>
  <c r="P196" i="4"/>
  <c r="R196" i="4"/>
  <c r="S196" i="4"/>
  <c r="T196" i="4"/>
  <c r="U196" i="4"/>
  <c r="V196" i="4"/>
  <c r="X196" i="4"/>
  <c r="Y196" i="4"/>
  <c r="Z196" i="4"/>
  <c r="AB196" i="4"/>
  <c r="AC196" i="4"/>
  <c r="AD196" i="4"/>
  <c r="AE196" i="4"/>
  <c r="AF196" i="4"/>
  <c r="D197" i="4"/>
  <c r="E197" i="4"/>
  <c r="F197" i="4"/>
  <c r="H197" i="4"/>
  <c r="I197" i="4"/>
  <c r="J197" i="4"/>
  <c r="K197" i="4"/>
  <c r="L197" i="4"/>
  <c r="N197" i="4"/>
  <c r="O197" i="4"/>
  <c r="P197" i="4"/>
  <c r="R197" i="4"/>
  <c r="S197" i="4"/>
  <c r="T197" i="4"/>
  <c r="U197" i="4"/>
  <c r="V197" i="4"/>
  <c r="X197" i="4"/>
  <c r="Y197" i="4"/>
  <c r="Z197" i="4"/>
  <c r="AB197" i="4"/>
  <c r="AC197" i="4"/>
  <c r="AD197" i="4"/>
  <c r="AE197" i="4"/>
  <c r="AF197" i="4"/>
  <c r="D198" i="4"/>
  <c r="E198" i="4"/>
  <c r="F198" i="4"/>
  <c r="H198" i="4"/>
  <c r="I198" i="4"/>
  <c r="J198" i="4"/>
  <c r="K198" i="4"/>
  <c r="L198" i="4"/>
  <c r="N198" i="4"/>
  <c r="O198" i="4"/>
  <c r="P198" i="4"/>
  <c r="R198" i="4"/>
  <c r="S198" i="4"/>
  <c r="T198" i="4"/>
  <c r="U198" i="4"/>
  <c r="V198" i="4"/>
  <c r="X198" i="4"/>
  <c r="Y198" i="4"/>
  <c r="Z198" i="4"/>
  <c r="AB198" i="4"/>
  <c r="AC198" i="4"/>
  <c r="AD198" i="4"/>
  <c r="AE198" i="4"/>
  <c r="AF198" i="4"/>
  <c r="D199" i="4"/>
  <c r="E199" i="4"/>
  <c r="F199" i="4"/>
  <c r="H199" i="4"/>
  <c r="I199" i="4"/>
  <c r="J199" i="4"/>
  <c r="K199" i="4"/>
  <c r="L199" i="4"/>
  <c r="N199" i="4"/>
  <c r="O199" i="4"/>
  <c r="P199" i="4"/>
  <c r="R199" i="4"/>
  <c r="S199" i="4"/>
  <c r="T199" i="4"/>
  <c r="U199" i="4"/>
  <c r="V199" i="4"/>
  <c r="X199" i="4"/>
  <c r="Y199" i="4"/>
  <c r="Z199" i="4"/>
  <c r="AB199" i="4"/>
  <c r="AC199" i="4"/>
  <c r="AD199" i="4"/>
  <c r="AE199" i="4"/>
  <c r="AF199" i="4"/>
  <c r="D200" i="4"/>
  <c r="E200" i="4"/>
  <c r="F200" i="4"/>
  <c r="H200" i="4"/>
  <c r="I200" i="4"/>
  <c r="J200" i="4"/>
  <c r="K200" i="4"/>
  <c r="L200" i="4"/>
  <c r="N200" i="4"/>
  <c r="O200" i="4"/>
  <c r="P200" i="4"/>
  <c r="R200" i="4"/>
  <c r="S200" i="4"/>
  <c r="T200" i="4"/>
  <c r="U200" i="4"/>
  <c r="V200" i="4"/>
  <c r="X200" i="4"/>
  <c r="Y200" i="4"/>
  <c r="Z200" i="4"/>
  <c r="AB200" i="4"/>
  <c r="AC200" i="4"/>
  <c r="AD200" i="4"/>
  <c r="AE200" i="4"/>
  <c r="AF200" i="4"/>
  <c r="D201" i="4"/>
  <c r="E201" i="4"/>
  <c r="F201" i="4"/>
  <c r="H201" i="4"/>
  <c r="I201" i="4"/>
  <c r="J201" i="4"/>
  <c r="K201" i="4"/>
  <c r="L201" i="4"/>
  <c r="N201" i="4"/>
  <c r="O201" i="4"/>
  <c r="P201" i="4"/>
  <c r="R201" i="4"/>
  <c r="S201" i="4"/>
  <c r="T201" i="4"/>
  <c r="U201" i="4"/>
  <c r="V201" i="4"/>
  <c r="X201" i="4"/>
  <c r="Y201" i="4"/>
  <c r="Z201" i="4"/>
  <c r="AB201" i="4"/>
  <c r="AC201" i="4"/>
  <c r="AD201" i="4"/>
  <c r="AE201" i="4"/>
  <c r="AF201" i="4"/>
  <c r="D202" i="4"/>
  <c r="E202" i="4"/>
  <c r="F202" i="4"/>
  <c r="H202" i="4"/>
  <c r="I202" i="4"/>
  <c r="J202" i="4"/>
  <c r="K202" i="4"/>
  <c r="L202" i="4"/>
  <c r="N202" i="4"/>
  <c r="O202" i="4"/>
  <c r="P202" i="4"/>
  <c r="R202" i="4"/>
  <c r="S202" i="4"/>
  <c r="T202" i="4"/>
  <c r="U202" i="4"/>
  <c r="V202" i="4"/>
  <c r="X202" i="4"/>
  <c r="Y202" i="4"/>
  <c r="Z202" i="4"/>
  <c r="AB202" i="4"/>
  <c r="AC202" i="4"/>
  <c r="AD202" i="4"/>
  <c r="AE202" i="4"/>
  <c r="AF202" i="4"/>
  <c r="D203" i="4"/>
  <c r="E203" i="4"/>
  <c r="F203" i="4"/>
  <c r="H203" i="4"/>
  <c r="I203" i="4"/>
  <c r="J203" i="4"/>
  <c r="K203" i="4"/>
  <c r="L203" i="4"/>
  <c r="N203" i="4"/>
  <c r="O203" i="4"/>
  <c r="P203" i="4"/>
  <c r="R203" i="4"/>
  <c r="S203" i="4"/>
  <c r="T203" i="4"/>
  <c r="U203" i="4"/>
  <c r="V203" i="4"/>
  <c r="X203" i="4"/>
  <c r="Y203" i="4"/>
  <c r="Z203" i="4"/>
  <c r="AB203" i="4"/>
  <c r="AC203" i="4"/>
  <c r="AD203" i="4"/>
  <c r="AE203" i="4"/>
  <c r="AF203" i="4"/>
  <c r="D204" i="4"/>
  <c r="E204" i="4"/>
  <c r="F204" i="4"/>
  <c r="H204" i="4"/>
  <c r="I204" i="4"/>
  <c r="J204" i="4"/>
  <c r="K204" i="4"/>
  <c r="L204" i="4"/>
  <c r="N204" i="4"/>
  <c r="O204" i="4"/>
  <c r="P204" i="4"/>
  <c r="R204" i="4"/>
  <c r="S204" i="4"/>
  <c r="T204" i="4"/>
  <c r="U204" i="4"/>
  <c r="V204" i="4"/>
  <c r="X204" i="4"/>
  <c r="Y204" i="4"/>
  <c r="Z204" i="4"/>
  <c r="AB204" i="4"/>
  <c r="AC204" i="4"/>
  <c r="AD204" i="4"/>
  <c r="AE204" i="4"/>
  <c r="AF204" i="4"/>
  <c r="D205" i="4"/>
  <c r="E205" i="4"/>
  <c r="F205" i="4"/>
  <c r="H205" i="4"/>
  <c r="I205" i="4"/>
  <c r="J205" i="4"/>
  <c r="K205" i="4"/>
  <c r="L205" i="4"/>
  <c r="N205" i="4"/>
  <c r="O205" i="4"/>
  <c r="P205" i="4"/>
  <c r="R205" i="4"/>
  <c r="S205" i="4"/>
  <c r="T205" i="4"/>
  <c r="U205" i="4"/>
  <c r="V205" i="4"/>
  <c r="X205" i="4"/>
  <c r="Y205" i="4"/>
  <c r="Z205" i="4"/>
  <c r="AB205" i="4"/>
  <c r="AC205" i="4"/>
  <c r="AD205" i="4"/>
  <c r="AE205" i="4"/>
  <c r="AF205" i="4"/>
  <c r="D206" i="4"/>
  <c r="E206" i="4"/>
  <c r="F206" i="4"/>
  <c r="H206" i="4"/>
  <c r="I206" i="4"/>
  <c r="J206" i="4"/>
  <c r="K206" i="4"/>
  <c r="L206" i="4"/>
  <c r="N206" i="4"/>
  <c r="O206" i="4"/>
  <c r="P206" i="4"/>
  <c r="R206" i="4"/>
  <c r="S206" i="4"/>
  <c r="T206" i="4"/>
  <c r="U206" i="4"/>
  <c r="V206" i="4"/>
  <c r="X206" i="4"/>
  <c r="Y206" i="4"/>
  <c r="Z206" i="4"/>
  <c r="AB206" i="4"/>
  <c r="AC206" i="4"/>
  <c r="AD206" i="4"/>
  <c r="AE206" i="4"/>
  <c r="AF206" i="4"/>
  <c r="D207" i="4"/>
  <c r="E207" i="4"/>
  <c r="F207" i="4"/>
  <c r="H207" i="4"/>
  <c r="I207" i="4"/>
  <c r="J207" i="4"/>
  <c r="K207" i="4"/>
  <c r="L207" i="4"/>
  <c r="N207" i="4"/>
  <c r="O207" i="4"/>
  <c r="P207" i="4"/>
  <c r="R207" i="4"/>
  <c r="S207" i="4"/>
  <c r="T207" i="4"/>
  <c r="U207" i="4"/>
  <c r="V207" i="4"/>
  <c r="X207" i="4"/>
  <c r="Y207" i="4"/>
  <c r="Z207" i="4"/>
  <c r="AB207" i="4"/>
  <c r="AC207" i="4"/>
  <c r="AD207" i="4"/>
  <c r="AE207" i="4"/>
  <c r="AF207" i="4"/>
  <c r="D208" i="4"/>
  <c r="E208" i="4"/>
  <c r="F208" i="4"/>
  <c r="H208" i="4"/>
  <c r="I208" i="4"/>
  <c r="J208" i="4"/>
  <c r="K208" i="4"/>
  <c r="L208" i="4"/>
  <c r="N208" i="4"/>
  <c r="O208" i="4"/>
  <c r="P208" i="4"/>
  <c r="R208" i="4"/>
  <c r="S208" i="4"/>
  <c r="T208" i="4"/>
  <c r="U208" i="4"/>
  <c r="V208" i="4"/>
  <c r="X208" i="4"/>
  <c r="Y208" i="4"/>
  <c r="Z208" i="4"/>
  <c r="AB208" i="4"/>
  <c r="AC208" i="4"/>
  <c r="AD208" i="4"/>
  <c r="AE208" i="4"/>
  <c r="AF208" i="4"/>
  <c r="D209" i="4"/>
  <c r="E209" i="4"/>
  <c r="F209" i="4"/>
  <c r="H209" i="4"/>
  <c r="I209" i="4"/>
  <c r="J209" i="4"/>
  <c r="K209" i="4"/>
  <c r="L209" i="4"/>
  <c r="N209" i="4"/>
  <c r="O209" i="4"/>
  <c r="P209" i="4"/>
  <c r="R209" i="4"/>
  <c r="S209" i="4"/>
  <c r="T209" i="4"/>
  <c r="U209" i="4"/>
  <c r="V209" i="4"/>
  <c r="X209" i="4"/>
  <c r="Y209" i="4"/>
  <c r="Z209" i="4"/>
  <c r="AB209" i="4"/>
  <c r="AC209" i="4"/>
  <c r="AD209" i="4"/>
  <c r="AE209" i="4"/>
  <c r="AF209" i="4"/>
  <c r="D210" i="4"/>
  <c r="E210" i="4"/>
  <c r="F210" i="4"/>
  <c r="H210" i="4"/>
  <c r="I210" i="4"/>
  <c r="J210" i="4"/>
  <c r="K210" i="4"/>
  <c r="L210" i="4"/>
  <c r="N210" i="4"/>
  <c r="O210" i="4"/>
  <c r="P210" i="4"/>
  <c r="R210" i="4"/>
  <c r="S210" i="4"/>
  <c r="T210" i="4"/>
  <c r="U210" i="4"/>
  <c r="V210" i="4"/>
  <c r="X210" i="4"/>
  <c r="Y210" i="4"/>
  <c r="Z210" i="4"/>
  <c r="AB210" i="4"/>
  <c r="AC210" i="4"/>
  <c r="AD210" i="4"/>
  <c r="AE210" i="4"/>
  <c r="AF210" i="4"/>
  <c r="D211" i="4"/>
  <c r="E211" i="4"/>
  <c r="F211" i="4"/>
  <c r="H211" i="4"/>
  <c r="I211" i="4"/>
  <c r="J211" i="4"/>
  <c r="K211" i="4"/>
  <c r="L211" i="4"/>
  <c r="N211" i="4"/>
  <c r="O211" i="4"/>
  <c r="P211" i="4"/>
  <c r="R211" i="4"/>
  <c r="S211" i="4"/>
  <c r="T211" i="4"/>
  <c r="U211" i="4"/>
  <c r="V211" i="4"/>
  <c r="X211" i="4"/>
  <c r="Y211" i="4"/>
  <c r="Z211" i="4"/>
  <c r="AB211" i="4"/>
  <c r="AC211" i="4"/>
  <c r="AD211" i="4"/>
  <c r="AE211" i="4"/>
  <c r="AF211" i="4"/>
  <c r="D212" i="4"/>
  <c r="E212" i="4"/>
  <c r="F212" i="4"/>
  <c r="H212" i="4"/>
  <c r="I212" i="4"/>
  <c r="J212" i="4"/>
  <c r="K212" i="4"/>
  <c r="L212" i="4"/>
  <c r="N212" i="4"/>
  <c r="O212" i="4"/>
  <c r="P212" i="4"/>
  <c r="R212" i="4"/>
  <c r="S212" i="4"/>
  <c r="T212" i="4"/>
  <c r="U212" i="4"/>
  <c r="V212" i="4"/>
  <c r="X212" i="4"/>
  <c r="Y212" i="4"/>
  <c r="Z212" i="4"/>
  <c r="AB212" i="4"/>
  <c r="AC212" i="4"/>
  <c r="AD212" i="4"/>
  <c r="AE212" i="4"/>
  <c r="AF212" i="4"/>
  <c r="D213" i="4"/>
  <c r="E213" i="4"/>
  <c r="F213" i="4"/>
  <c r="H213" i="4"/>
  <c r="I213" i="4"/>
  <c r="J213" i="4"/>
  <c r="K213" i="4"/>
  <c r="L213" i="4"/>
  <c r="N213" i="4"/>
  <c r="O213" i="4"/>
  <c r="P213" i="4"/>
  <c r="R213" i="4"/>
  <c r="S213" i="4"/>
  <c r="T213" i="4"/>
  <c r="U213" i="4"/>
  <c r="V213" i="4"/>
  <c r="X213" i="4"/>
  <c r="Y213" i="4"/>
  <c r="Z213" i="4"/>
  <c r="AB213" i="4"/>
  <c r="AC213" i="4"/>
  <c r="AD213" i="4"/>
  <c r="AE213" i="4"/>
  <c r="AF213" i="4"/>
  <c r="D214" i="4"/>
  <c r="E214" i="4"/>
  <c r="F214" i="4"/>
  <c r="H214" i="4"/>
  <c r="I214" i="4"/>
  <c r="J214" i="4"/>
  <c r="K214" i="4"/>
  <c r="L214" i="4"/>
  <c r="N214" i="4"/>
  <c r="O214" i="4"/>
  <c r="P214" i="4"/>
  <c r="R214" i="4"/>
  <c r="S214" i="4"/>
  <c r="T214" i="4"/>
  <c r="U214" i="4"/>
  <c r="V214" i="4"/>
  <c r="X214" i="4"/>
  <c r="Y214" i="4"/>
  <c r="Z214" i="4"/>
  <c r="AB214" i="4"/>
  <c r="AC214" i="4"/>
  <c r="AD214" i="4"/>
  <c r="AE214" i="4"/>
  <c r="AF214" i="4"/>
  <c r="D215" i="4"/>
  <c r="E215" i="4"/>
  <c r="F215" i="4"/>
  <c r="H215" i="4"/>
  <c r="I215" i="4"/>
  <c r="J215" i="4"/>
  <c r="K215" i="4"/>
  <c r="L215" i="4"/>
  <c r="N215" i="4"/>
  <c r="O215" i="4"/>
  <c r="P215" i="4"/>
  <c r="R215" i="4"/>
  <c r="S215" i="4"/>
  <c r="T215" i="4"/>
  <c r="U215" i="4"/>
  <c r="V215" i="4"/>
  <c r="X215" i="4"/>
  <c r="Y215" i="4"/>
  <c r="Z215" i="4"/>
  <c r="AB215" i="4"/>
  <c r="AC215" i="4"/>
  <c r="AD215" i="4"/>
  <c r="AE215" i="4"/>
  <c r="AF215" i="4"/>
  <c r="D216" i="4"/>
  <c r="E216" i="4"/>
  <c r="F216" i="4"/>
  <c r="H216" i="4"/>
  <c r="I216" i="4"/>
  <c r="J216" i="4"/>
  <c r="K216" i="4"/>
  <c r="L216" i="4"/>
  <c r="N216" i="4"/>
  <c r="O216" i="4"/>
  <c r="P216" i="4"/>
  <c r="R216" i="4"/>
  <c r="S216" i="4"/>
  <c r="T216" i="4"/>
  <c r="U216" i="4"/>
  <c r="V216" i="4"/>
  <c r="X216" i="4"/>
  <c r="Y216" i="4"/>
  <c r="Z216" i="4"/>
  <c r="AB216" i="4"/>
  <c r="AC216" i="4"/>
  <c r="AD216" i="4"/>
  <c r="AE216" i="4"/>
  <c r="AF216" i="4"/>
  <c r="D217" i="4"/>
  <c r="E217" i="4"/>
  <c r="F217" i="4"/>
  <c r="H217" i="4"/>
  <c r="I217" i="4"/>
  <c r="J217" i="4"/>
  <c r="K217" i="4"/>
  <c r="L217" i="4"/>
  <c r="N217" i="4"/>
  <c r="O217" i="4"/>
  <c r="P217" i="4"/>
  <c r="R217" i="4"/>
  <c r="S217" i="4"/>
  <c r="T217" i="4"/>
  <c r="U217" i="4"/>
  <c r="V217" i="4"/>
  <c r="AF217" i="4" s="1"/>
  <c r="X217" i="4"/>
  <c r="Y217" i="4"/>
  <c r="Z217" i="4"/>
  <c r="AB217" i="4"/>
  <c r="AC217" i="4"/>
  <c r="AD217" i="4"/>
  <c r="AE217" i="4"/>
  <c r="D8" i="3" l="1"/>
  <c r="E8" i="3"/>
  <c r="F8" i="3"/>
  <c r="G8" i="3"/>
  <c r="H8" i="3"/>
  <c r="I8" i="3"/>
  <c r="K8" i="3"/>
  <c r="L8" i="3"/>
  <c r="M8" i="3"/>
  <c r="N8" i="3"/>
  <c r="O8" i="3"/>
  <c r="D10" i="3"/>
  <c r="E10" i="3"/>
  <c r="F10" i="3"/>
  <c r="G10" i="3"/>
  <c r="H10" i="3"/>
  <c r="I10" i="3"/>
  <c r="K10" i="3"/>
  <c r="L10" i="3"/>
  <c r="M10" i="3"/>
  <c r="N10" i="3"/>
  <c r="O10" i="3"/>
  <c r="D11" i="3"/>
  <c r="E11" i="3"/>
  <c r="F11" i="3"/>
  <c r="G11" i="3"/>
  <c r="H11" i="3"/>
  <c r="I11" i="3"/>
  <c r="K11" i="3"/>
  <c r="L11" i="3"/>
  <c r="M11" i="3"/>
  <c r="N11" i="3"/>
  <c r="O11" i="3"/>
  <c r="D12" i="3"/>
  <c r="E12" i="3"/>
  <c r="F12" i="3"/>
  <c r="G12" i="3"/>
  <c r="H12" i="3"/>
  <c r="I12" i="3"/>
  <c r="K12" i="3"/>
  <c r="L12" i="3"/>
  <c r="M12" i="3"/>
  <c r="N12" i="3"/>
  <c r="O12" i="3"/>
  <c r="D13" i="3"/>
  <c r="E13" i="3"/>
  <c r="F13" i="3"/>
  <c r="G13" i="3"/>
  <c r="H13" i="3"/>
  <c r="I13" i="3"/>
  <c r="K13" i="3"/>
  <c r="L13" i="3"/>
  <c r="M13" i="3"/>
  <c r="N13" i="3"/>
  <c r="O13" i="3"/>
  <c r="D19" i="3"/>
  <c r="D29" i="3" s="1"/>
  <c r="E19" i="3"/>
  <c r="F19" i="3"/>
  <c r="F29" i="3" s="1"/>
  <c r="G19" i="3"/>
  <c r="H19" i="3"/>
  <c r="H29" i="3" s="1"/>
  <c r="I19" i="3"/>
  <c r="K19" i="3"/>
  <c r="K29" i="3" s="1"/>
  <c r="L19" i="3"/>
  <c r="M19" i="3"/>
  <c r="M29" i="3" s="1"/>
  <c r="N19" i="3"/>
  <c r="O19" i="3"/>
  <c r="O29" i="3" s="1"/>
  <c r="D20" i="3"/>
  <c r="E20" i="3"/>
  <c r="E30" i="3" s="1"/>
  <c r="F20" i="3"/>
  <c r="G20" i="3"/>
  <c r="G30" i="3" s="1"/>
  <c r="H20" i="3"/>
  <c r="I20" i="3"/>
  <c r="I30" i="3" s="1"/>
  <c r="K20" i="3"/>
  <c r="L20" i="3"/>
  <c r="L30" i="3" s="1"/>
  <c r="M20" i="3"/>
  <c r="N20" i="3"/>
  <c r="N30" i="3" s="1"/>
  <c r="O20" i="3"/>
  <c r="D21" i="3"/>
  <c r="D31" i="3" s="1"/>
  <c r="E21" i="3"/>
  <c r="F21" i="3"/>
  <c r="F31" i="3" s="1"/>
  <c r="G21" i="3"/>
  <c r="H21" i="3"/>
  <c r="H31" i="3" s="1"/>
  <c r="I21" i="3"/>
  <c r="K21" i="3"/>
  <c r="K31" i="3" s="1"/>
  <c r="L21" i="3"/>
  <c r="M21" i="3"/>
  <c r="M31" i="3" s="1"/>
  <c r="N21" i="3"/>
  <c r="O21" i="3"/>
  <c r="O31" i="3" s="1"/>
  <c r="D22" i="3"/>
  <c r="E22" i="3"/>
  <c r="E32" i="3" s="1"/>
  <c r="F22" i="3"/>
  <c r="G22" i="3"/>
  <c r="G32" i="3" s="1"/>
  <c r="H22" i="3"/>
  <c r="I22" i="3"/>
  <c r="I32" i="3" s="1"/>
  <c r="K22" i="3"/>
  <c r="L22" i="3"/>
  <c r="L32" i="3" s="1"/>
  <c r="M22" i="3"/>
  <c r="N22" i="3"/>
  <c r="N32" i="3" s="1"/>
  <c r="O22" i="3"/>
  <c r="D23" i="3"/>
  <c r="D33" i="3" s="1"/>
  <c r="E23" i="3"/>
  <c r="F23" i="3"/>
  <c r="F33" i="3" s="1"/>
  <c r="G23" i="3"/>
  <c r="H23" i="3"/>
  <c r="H33" i="3" s="1"/>
  <c r="I23" i="3"/>
  <c r="K23" i="3"/>
  <c r="K33" i="3" s="1"/>
  <c r="L23" i="3"/>
  <c r="M23" i="3"/>
  <c r="M33" i="3" s="1"/>
  <c r="N23" i="3"/>
  <c r="O23" i="3"/>
  <c r="O33" i="3" s="1"/>
  <c r="E29" i="3"/>
  <c r="G29" i="3"/>
  <c r="I29" i="3"/>
  <c r="L29" i="3"/>
  <c r="N29" i="3"/>
  <c r="D30" i="3"/>
  <c r="F30" i="3"/>
  <c r="H30" i="3"/>
  <c r="K30" i="3"/>
  <c r="M30" i="3"/>
  <c r="O30" i="3"/>
  <c r="E31" i="3"/>
  <c r="G31" i="3"/>
  <c r="I31" i="3"/>
  <c r="L31" i="3"/>
  <c r="N31" i="3"/>
  <c r="D32" i="3"/>
  <c r="F32" i="3"/>
  <c r="H32" i="3"/>
  <c r="K32" i="3"/>
  <c r="M32" i="3"/>
  <c r="O32" i="3"/>
  <c r="E33" i="3"/>
  <c r="G33" i="3"/>
  <c r="I33" i="3"/>
  <c r="L33" i="3"/>
  <c r="N33" i="3"/>
  <c r="D7" i="2" l="1"/>
  <c r="E7" i="2"/>
  <c r="F7" i="2"/>
  <c r="H7" i="2"/>
  <c r="I7" i="2"/>
  <c r="J7" i="2"/>
  <c r="K7" i="2"/>
  <c r="L7" i="2"/>
  <c r="M7" i="2"/>
  <c r="N7" i="2"/>
  <c r="O7" i="2"/>
  <c r="Q7" i="2"/>
  <c r="AD7" i="2" s="1"/>
  <c r="R7" i="2"/>
  <c r="S7" i="2"/>
  <c r="U7" i="2"/>
  <c r="V7" i="2"/>
  <c r="AI7" i="2" s="1"/>
  <c r="W7" i="2"/>
  <c r="X7" i="2"/>
  <c r="Y7" i="2"/>
  <c r="Z7" i="2"/>
  <c r="AM7" i="2" s="1"/>
  <c r="AA7" i="2"/>
  <c r="AB7" i="2"/>
  <c r="AE7" i="2"/>
  <c r="AJ7" i="2"/>
  <c r="AN7" i="2"/>
  <c r="D8" i="2"/>
  <c r="E8" i="2"/>
  <c r="AE8" i="2" s="1"/>
  <c r="F8" i="2"/>
  <c r="H8" i="2"/>
  <c r="I8" i="2"/>
  <c r="J8" i="2"/>
  <c r="AJ8" i="2" s="1"/>
  <c r="K8" i="2"/>
  <c r="L8" i="2"/>
  <c r="M8" i="2"/>
  <c r="N8" i="2"/>
  <c r="AN8" i="2" s="1"/>
  <c r="O8" i="2"/>
  <c r="Q8" i="2"/>
  <c r="R8" i="2"/>
  <c r="S8" i="2"/>
  <c r="U8" i="2"/>
  <c r="V8" i="2"/>
  <c r="W8" i="2"/>
  <c r="X8" i="2"/>
  <c r="Y8" i="2"/>
  <c r="AL8" i="2" s="1"/>
  <c r="Z8" i="2"/>
  <c r="AA8" i="2"/>
  <c r="AB8" i="2"/>
  <c r="AD8" i="2"/>
  <c r="AH8" i="2"/>
  <c r="AI8" i="2"/>
  <c r="AM8" i="2"/>
  <c r="D9" i="2"/>
  <c r="AD9" i="2" s="1"/>
  <c r="E9" i="2"/>
  <c r="F9" i="2"/>
  <c r="H9" i="2"/>
  <c r="I9" i="2"/>
  <c r="AI9" i="2" s="1"/>
  <c r="J9" i="2"/>
  <c r="K9" i="2"/>
  <c r="L9" i="2"/>
  <c r="M9" i="2"/>
  <c r="AM9" i="2" s="1"/>
  <c r="N9" i="2"/>
  <c r="O9" i="2"/>
  <c r="Q9" i="2"/>
  <c r="R9" i="2"/>
  <c r="AE9" i="2" s="1"/>
  <c r="S9" i="2"/>
  <c r="U9" i="2"/>
  <c r="V9" i="2"/>
  <c r="W9" i="2"/>
  <c r="AJ9" i="2" s="1"/>
  <c r="X9" i="2"/>
  <c r="Y9" i="2"/>
  <c r="Z9" i="2"/>
  <c r="AA9" i="2"/>
  <c r="AN9" i="2" s="1"/>
  <c r="AB9" i="2"/>
  <c r="AO9" i="2" s="1"/>
  <c r="AF9" i="2"/>
  <c r="AH9" i="2"/>
  <c r="AK9" i="2"/>
  <c r="AL9" i="2"/>
  <c r="D10" i="2"/>
  <c r="E10" i="2"/>
  <c r="F10" i="2"/>
  <c r="H10" i="2"/>
  <c r="AH10" i="2" s="1"/>
  <c r="I10" i="2"/>
  <c r="J10" i="2"/>
  <c r="K10" i="2"/>
  <c r="L10" i="2"/>
  <c r="AL10" i="2" s="1"/>
  <c r="M10" i="2"/>
  <c r="N10" i="2"/>
  <c r="O10" i="2"/>
  <c r="Q10" i="2"/>
  <c r="R10" i="2"/>
  <c r="AE10" i="2" s="1"/>
  <c r="S10" i="2"/>
  <c r="U10" i="2"/>
  <c r="V10" i="2"/>
  <c r="W10" i="2"/>
  <c r="AJ10" i="2" s="1"/>
  <c r="X10" i="2"/>
  <c r="Y10" i="2"/>
  <c r="Z10" i="2"/>
  <c r="AA10" i="2"/>
  <c r="AN10" i="2" s="1"/>
  <c r="AB10" i="2"/>
  <c r="AF10" i="2"/>
  <c r="AK10" i="2"/>
  <c r="AO10" i="2"/>
  <c r="D11" i="2"/>
  <c r="E11" i="2"/>
  <c r="F11" i="2"/>
  <c r="AF11" i="2" s="1"/>
  <c r="H11" i="2"/>
  <c r="I11" i="2"/>
  <c r="J11" i="2"/>
  <c r="K11" i="2"/>
  <c r="AK11" i="2" s="1"/>
  <c r="L11" i="2"/>
  <c r="M11" i="2"/>
  <c r="N11" i="2"/>
  <c r="O11" i="2"/>
  <c r="AO11" i="2" s="1"/>
  <c r="Q11" i="2"/>
  <c r="AD11" i="2" s="1"/>
  <c r="R11" i="2"/>
  <c r="S11" i="2"/>
  <c r="U11" i="2"/>
  <c r="V11" i="2"/>
  <c r="W11" i="2"/>
  <c r="X11" i="2"/>
  <c r="Y11" i="2"/>
  <c r="Z11" i="2"/>
  <c r="AM11" i="2" s="1"/>
  <c r="AA11" i="2"/>
  <c r="AB11" i="2"/>
  <c r="AE11" i="2"/>
  <c r="AI11" i="2"/>
  <c r="AJ11" i="2"/>
  <c r="AN11" i="2"/>
  <c r="D13" i="2"/>
  <c r="E13" i="2"/>
  <c r="AE13" i="2" s="1"/>
  <c r="F13" i="2"/>
  <c r="H13" i="2"/>
  <c r="I13" i="2"/>
  <c r="J13" i="2"/>
  <c r="AJ13" i="2" s="1"/>
  <c r="K13" i="2"/>
  <c r="L13" i="2"/>
  <c r="M13" i="2"/>
  <c r="N13" i="2"/>
  <c r="AN13" i="2" s="1"/>
  <c r="O13" i="2"/>
  <c r="Q13" i="2"/>
  <c r="R13" i="2"/>
  <c r="S13" i="2"/>
  <c r="AF13" i="2" s="1"/>
  <c r="U13" i="2"/>
  <c r="V13" i="2"/>
  <c r="W13" i="2"/>
  <c r="X13" i="2"/>
  <c r="AK13" i="2" s="1"/>
  <c r="Y13" i="2"/>
  <c r="Z13" i="2"/>
  <c r="AA13" i="2"/>
  <c r="AB13" i="2"/>
  <c r="AO13" i="2" s="1"/>
  <c r="AD13" i="2"/>
  <c r="AH13" i="2"/>
  <c r="AI13" i="2"/>
  <c r="AL13" i="2"/>
  <c r="AM13" i="2"/>
  <c r="D14" i="2"/>
  <c r="AD14" i="2" s="1"/>
  <c r="E14" i="2"/>
  <c r="F14" i="2"/>
  <c r="H14" i="2"/>
  <c r="I14" i="2"/>
  <c r="AI14" i="2" s="1"/>
  <c r="J14" i="2"/>
  <c r="K14" i="2"/>
  <c r="L14" i="2"/>
  <c r="M14" i="2"/>
  <c r="AM14" i="2" s="1"/>
  <c r="N14" i="2"/>
  <c r="O14" i="2"/>
  <c r="Q14" i="2"/>
  <c r="R14" i="2"/>
  <c r="S14" i="2"/>
  <c r="AF14" i="2" s="1"/>
  <c r="U14" i="2"/>
  <c r="V14" i="2"/>
  <c r="W14" i="2"/>
  <c r="X14" i="2"/>
  <c r="AK14" i="2" s="1"/>
  <c r="Y14" i="2"/>
  <c r="Z14" i="2"/>
  <c r="AA14" i="2"/>
  <c r="AB14" i="2"/>
  <c r="AO14" i="2" s="1"/>
  <c r="AH14" i="2"/>
  <c r="AL14" i="2"/>
  <c r="D15" i="2"/>
  <c r="E15" i="2"/>
  <c r="F15" i="2"/>
  <c r="H15" i="2"/>
  <c r="AH15" i="2" s="1"/>
  <c r="I15" i="2"/>
  <c r="J15" i="2"/>
  <c r="K15" i="2"/>
  <c r="L15" i="2"/>
  <c r="AL15" i="2" s="1"/>
  <c r="M15" i="2"/>
  <c r="N15" i="2"/>
  <c r="O15" i="2"/>
  <c r="Q15" i="2"/>
  <c r="AD15" i="2" s="1"/>
  <c r="R15" i="2"/>
  <c r="S15" i="2"/>
  <c r="U15" i="2"/>
  <c r="V15" i="2"/>
  <c r="AI15" i="2" s="1"/>
  <c r="W15" i="2"/>
  <c r="X15" i="2"/>
  <c r="Y15" i="2"/>
  <c r="Z15" i="2"/>
  <c r="AM15" i="2" s="1"/>
  <c r="AA15" i="2"/>
  <c r="AB15" i="2"/>
  <c r="AE15" i="2"/>
  <c r="AF15" i="2"/>
  <c r="AJ15" i="2"/>
  <c r="AK15" i="2"/>
  <c r="AN15" i="2"/>
  <c r="AO15" i="2"/>
  <c r="D16" i="2"/>
  <c r="E16" i="2"/>
  <c r="F16" i="2"/>
  <c r="AF16" i="2" s="1"/>
  <c r="H16" i="2"/>
  <c r="I16" i="2"/>
  <c r="J16" i="2"/>
  <c r="K16" i="2"/>
  <c r="AK16" i="2" s="1"/>
  <c r="L16" i="2"/>
  <c r="M16" i="2"/>
  <c r="N16" i="2"/>
  <c r="O16" i="2"/>
  <c r="AO16" i="2" s="1"/>
  <c r="Q16" i="2"/>
  <c r="AD16" i="2" s="1"/>
  <c r="R16" i="2"/>
  <c r="S16" i="2"/>
  <c r="U16" i="2"/>
  <c r="V16" i="2"/>
  <c r="AI16" i="2" s="1"/>
  <c r="W16" i="2"/>
  <c r="X16" i="2"/>
  <c r="Y16" i="2"/>
  <c r="Z16" i="2"/>
  <c r="AM16" i="2" s="1"/>
  <c r="AA16" i="2"/>
  <c r="AB16" i="2"/>
  <c r="AE16" i="2"/>
  <c r="AJ16" i="2"/>
  <c r="AN16" i="2"/>
  <c r="D17" i="2"/>
  <c r="E17" i="2"/>
  <c r="AE17" i="2" s="1"/>
  <c r="F17" i="2"/>
  <c r="H17" i="2"/>
  <c r="I17" i="2"/>
  <c r="J17" i="2"/>
  <c r="AJ17" i="2" s="1"/>
  <c r="K17" i="2"/>
  <c r="L17" i="2"/>
  <c r="M17" i="2"/>
  <c r="N17" i="2"/>
  <c r="AN17" i="2" s="1"/>
  <c r="O17" i="2"/>
  <c r="Q17" i="2"/>
  <c r="R17" i="2"/>
  <c r="S17" i="2"/>
  <c r="U17" i="2"/>
  <c r="V17" i="2"/>
  <c r="W17" i="2"/>
  <c r="X17" i="2"/>
  <c r="Y17" i="2"/>
  <c r="AL17" i="2" s="1"/>
  <c r="Z17" i="2"/>
  <c r="AA17" i="2"/>
  <c r="AB17" i="2"/>
  <c r="AD17" i="2"/>
  <c r="AH17" i="2"/>
  <c r="AI17" i="2"/>
  <c r="AM17" i="2"/>
  <c r="D18" i="2"/>
  <c r="AD18" i="2" s="1"/>
  <c r="E18" i="2"/>
  <c r="F18" i="2"/>
  <c r="H18" i="2"/>
  <c r="I18" i="2"/>
  <c r="AI18" i="2" s="1"/>
  <c r="J18" i="2"/>
  <c r="K18" i="2"/>
  <c r="L18" i="2"/>
  <c r="M18" i="2"/>
  <c r="AM18" i="2" s="1"/>
  <c r="N18" i="2"/>
  <c r="O18" i="2"/>
  <c r="Q18" i="2"/>
  <c r="R18" i="2"/>
  <c r="AE18" i="2" s="1"/>
  <c r="S18" i="2"/>
  <c r="U18" i="2"/>
  <c r="V18" i="2"/>
  <c r="W18" i="2"/>
  <c r="AJ18" i="2" s="1"/>
  <c r="X18" i="2"/>
  <c r="Y18" i="2"/>
  <c r="Z18" i="2"/>
  <c r="AA18" i="2"/>
  <c r="AN18" i="2" s="1"/>
  <c r="AB18" i="2"/>
  <c r="AF18" i="2"/>
  <c r="AH18" i="2"/>
  <c r="AK18" i="2"/>
  <c r="AL18" i="2"/>
  <c r="AO18" i="2"/>
  <c r="D19" i="2"/>
  <c r="E19" i="2"/>
  <c r="F19" i="2"/>
  <c r="H19" i="2"/>
  <c r="AH19" i="2" s="1"/>
  <c r="I19" i="2"/>
  <c r="J19" i="2"/>
  <c r="K19" i="2"/>
  <c r="L19" i="2"/>
  <c r="AL19" i="2" s="1"/>
  <c r="M19" i="2"/>
  <c r="N19" i="2"/>
  <c r="O19" i="2"/>
  <c r="Q19" i="2"/>
  <c r="R19" i="2"/>
  <c r="AE19" i="2" s="1"/>
  <c r="S19" i="2"/>
  <c r="U19" i="2"/>
  <c r="V19" i="2"/>
  <c r="W19" i="2"/>
  <c r="X19" i="2"/>
  <c r="Y19" i="2"/>
  <c r="Z19" i="2"/>
  <c r="AA19" i="2"/>
  <c r="AN19" i="2" s="1"/>
  <c r="AB19" i="2"/>
  <c r="AF19" i="2"/>
  <c r="AJ19" i="2"/>
  <c r="AK19" i="2"/>
  <c r="AO19" i="2"/>
  <c r="D20" i="2"/>
  <c r="E20" i="2"/>
  <c r="F20" i="2"/>
  <c r="AF20" i="2" s="1"/>
  <c r="H20" i="2"/>
  <c r="I20" i="2"/>
  <c r="J20" i="2"/>
  <c r="K20" i="2"/>
  <c r="AK20" i="2" s="1"/>
  <c r="L20" i="2"/>
  <c r="M20" i="2"/>
  <c r="N20" i="2"/>
  <c r="O20" i="2"/>
  <c r="AO20" i="2" s="1"/>
  <c r="Q20" i="2"/>
  <c r="AD20" i="2" s="1"/>
  <c r="R20" i="2"/>
  <c r="S20" i="2"/>
  <c r="U20" i="2"/>
  <c r="V20" i="2"/>
  <c r="W20" i="2"/>
  <c r="X20" i="2"/>
  <c r="Y20" i="2"/>
  <c r="Z20" i="2"/>
  <c r="AM20" i="2" s="1"/>
  <c r="AA20" i="2"/>
  <c r="AB20" i="2"/>
  <c r="AE20" i="2"/>
  <c r="AI20" i="2"/>
  <c r="AJ20" i="2"/>
  <c r="AN20" i="2"/>
  <c r="D21" i="2"/>
  <c r="E21" i="2"/>
  <c r="AE21" i="2" s="1"/>
  <c r="F21" i="2"/>
  <c r="H21" i="2"/>
  <c r="I21" i="2"/>
  <c r="J21" i="2"/>
  <c r="AJ21" i="2" s="1"/>
  <c r="K21" i="2"/>
  <c r="L21" i="2"/>
  <c r="M21" i="2"/>
  <c r="N21" i="2"/>
  <c r="O21" i="2"/>
  <c r="Q21" i="2"/>
  <c r="R21" i="2"/>
  <c r="S21" i="2"/>
  <c r="AF21" i="2" s="1"/>
  <c r="U21" i="2"/>
  <c r="V21" i="2"/>
  <c r="W21" i="2"/>
  <c r="X21" i="2"/>
  <c r="AK21" i="2" s="1"/>
  <c r="Y21" i="2"/>
  <c r="Z21" i="2"/>
  <c r="AA21" i="2"/>
  <c r="AB21" i="2"/>
  <c r="AO21" i="2" s="1"/>
  <c r="AD21" i="2"/>
  <c r="AH21" i="2"/>
  <c r="AI21" i="2"/>
  <c r="AL21" i="2"/>
  <c r="AM21" i="2"/>
  <c r="D22" i="2"/>
  <c r="AD22" i="2" s="1"/>
  <c r="E22" i="2"/>
  <c r="F22" i="2"/>
  <c r="H22" i="2"/>
  <c r="I22" i="2"/>
  <c r="J22" i="2"/>
  <c r="K22" i="2"/>
  <c r="L22" i="2"/>
  <c r="M22" i="2"/>
  <c r="N22" i="2"/>
  <c r="O22" i="2"/>
  <c r="Q22" i="2"/>
  <c r="R22" i="2"/>
  <c r="S22" i="2"/>
  <c r="U22" i="2"/>
  <c r="V22" i="2"/>
  <c r="W22" i="2"/>
  <c r="X22" i="2"/>
  <c r="AK22" i="2" s="1"/>
  <c r="Y22" i="2"/>
  <c r="Z22" i="2"/>
  <c r="AA22" i="2"/>
  <c r="AB22" i="2"/>
  <c r="AF22" i="2"/>
  <c r="AH22" i="2"/>
  <c r="AL22" i="2"/>
  <c r="AO22" i="2"/>
  <c r="D23" i="2"/>
  <c r="E23" i="2"/>
  <c r="F23" i="2"/>
  <c r="H23" i="2"/>
  <c r="AH23" i="2" s="1"/>
  <c r="I23" i="2"/>
  <c r="J23" i="2"/>
  <c r="K23" i="2"/>
  <c r="L23" i="2"/>
  <c r="M23" i="2"/>
  <c r="N23" i="2"/>
  <c r="O23" i="2"/>
  <c r="Q23" i="2"/>
  <c r="AD23" i="2" s="1"/>
  <c r="R23" i="2"/>
  <c r="S23" i="2"/>
  <c r="U23" i="2"/>
  <c r="V23" i="2"/>
  <c r="AI23" i="2" s="1"/>
  <c r="W23" i="2"/>
  <c r="X23" i="2"/>
  <c r="Y23" i="2"/>
  <c r="AL23" i="2" s="1"/>
  <c r="Z23" i="2"/>
  <c r="AM23" i="2" s="1"/>
  <c r="AA23" i="2"/>
  <c r="AB23" i="2"/>
  <c r="AE23" i="2"/>
  <c r="AF23" i="2"/>
  <c r="AJ23" i="2"/>
  <c r="AK23" i="2"/>
  <c r="AN23" i="2"/>
  <c r="AO23" i="2"/>
  <c r="D24" i="2"/>
  <c r="E24" i="2"/>
  <c r="F24" i="2"/>
  <c r="AF24" i="2" s="1"/>
  <c r="H24" i="2"/>
  <c r="I24" i="2"/>
  <c r="J24" i="2"/>
  <c r="K24" i="2"/>
  <c r="AK24" i="2" s="1"/>
  <c r="L24" i="2"/>
  <c r="M24" i="2"/>
  <c r="N24" i="2"/>
  <c r="O24" i="2"/>
  <c r="Q24" i="2"/>
  <c r="R24" i="2"/>
  <c r="S24" i="2"/>
  <c r="U24" i="2"/>
  <c r="AH24" i="2" s="1"/>
  <c r="V24" i="2"/>
  <c r="AI24" i="2" s="1"/>
  <c r="W24" i="2"/>
  <c r="X24" i="2"/>
  <c r="Y24" i="2"/>
  <c r="AL24" i="2" s="1"/>
  <c r="Z24" i="2"/>
  <c r="AA24" i="2"/>
  <c r="AB24" i="2"/>
  <c r="AD24" i="2"/>
  <c r="AE24" i="2"/>
  <c r="AJ24" i="2"/>
  <c r="AM24" i="2"/>
  <c r="AN24" i="2"/>
  <c r="D25" i="2"/>
  <c r="E25" i="2"/>
  <c r="AE25" i="2" s="1"/>
  <c r="F25" i="2"/>
  <c r="H25" i="2"/>
  <c r="I25" i="2"/>
  <c r="J25" i="2"/>
  <c r="AJ25" i="2" s="1"/>
  <c r="K25" i="2"/>
  <c r="L25" i="2"/>
  <c r="M25" i="2"/>
  <c r="N25" i="2"/>
  <c r="O25" i="2"/>
  <c r="Q25" i="2"/>
  <c r="R25" i="2"/>
  <c r="S25" i="2"/>
  <c r="U25" i="2"/>
  <c r="AH25" i="2" s="1"/>
  <c r="V25" i="2"/>
  <c r="W25" i="2"/>
  <c r="X25" i="2"/>
  <c r="Y25" i="2"/>
  <c r="AL25" i="2" s="1"/>
  <c r="Z25" i="2"/>
  <c r="AA25" i="2"/>
  <c r="AB25" i="2"/>
  <c r="AD25" i="2"/>
  <c r="AI25" i="2"/>
  <c r="AM25" i="2"/>
  <c r="D26" i="2"/>
  <c r="AD26" i="2" s="1"/>
  <c r="E26" i="2"/>
  <c r="F26" i="2"/>
  <c r="H26" i="2"/>
  <c r="I26" i="2"/>
  <c r="AI26" i="2" s="1"/>
  <c r="J26" i="2"/>
  <c r="K26" i="2"/>
  <c r="L26" i="2"/>
  <c r="M26" i="2"/>
  <c r="N26" i="2"/>
  <c r="O26" i="2"/>
  <c r="Q26" i="2"/>
  <c r="R26" i="2"/>
  <c r="AE26" i="2" s="1"/>
  <c r="S26" i="2"/>
  <c r="U26" i="2"/>
  <c r="V26" i="2"/>
  <c r="W26" i="2"/>
  <c r="AJ26" i="2" s="1"/>
  <c r="X26" i="2"/>
  <c r="Y26" i="2"/>
  <c r="Z26" i="2"/>
  <c r="AA26" i="2"/>
  <c r="AN26" i="2" s="1"/>
  <c r="AB26" i="2"/>
  <c r="AO26" i="2" s="1"/>
  <c r="AF26" i="2"/>
  <c r="AH26" i="2"/>
  <c r="AK26" i="2"/>
  <c r="AL26" i="2"/>
  <c r="D27" i="2"/>
  <c r="E27" i="2"/>
  <c r="F27" i="2"/>
  <c r="H27" i="2"/>
  <c r="AH27" i="2" s="1"/>
  <c r="I27" i="2"/>
  <c r="J27" i="2"/>
  <c r="K27" i="2"/>
  <c r="L27" i="2"/>
  <c r="AL27" i="2" s="1"/>
  <c r="M27" i="2"/>
  <c r="N27" i="2"/>
  <c r="O27" i="2"/>
  <c r="Q27" i="2"/>
  <c r="R27" i="2"/>
  <c r="AE27" i="2" s="1"/>
  <c r="S27" i="2"/>
  <c r="U27" i="2"/>
  <c r="V27" i="2"/>
  <c r="W27" i="2"/>
  <c r="X27" i="2"/>
  <c r="Y27" i="2"/>
  <c r="Z27" i="2"/>
  <c r="AA27" i="2"/>
  <c r="AN27" i="2" s="1"/>
  <c r="AB27" i="2"/>
  <c r="AF27" i="2"/>
  <c r="AJ27" i="2"/>
  <c r="AK27" i="2"/>
  <c r="AO27" i="2"/>
  <c r="D28" i="2"/>
  <c r="E28" i="2"/>
  <c r="F28" i="2"/>
  <c r="AF28" i="2" s="1"/>
  <c r="H28" i="2"/>
  <c r="I28" i="2"/>
  <c r="J28" i="2"/>
  <c r="K28" i="2"/>
  <c r="AK28" i="2" s="1"/>
  <c r="L28" i="2"/>
  <c r="M28" i="2"/>
  <c r="N28" i="2"/>
  <c r="O28" i="2"/>
  <c r="AO28" i="2" s="1"/>
  <c r="Q28" i="2"/>
  <c r="AD28" i="2" s="1"/>
  <c r="R28" i="2"/>
  <c r="S28" i="2"/>
  <c r="U28" i="2"/>
  <c r="V28" i="2"/>
  <c r="W28" i="2"/>
  <c r="X28" i="2"/>
  <c r="Y28" i="2"/>
  <c r="Z28" i="2"/>
  <c r="AM28" i="2" s="1"/>
  <c r="AA28" i="2"/>
  <c r="AB28" i="2"/>
  <c r="AE28" i="2"/>
  <c r="AI28" i="2"/>
  <c r="AJ28" i="2"/>
  <c r="AN28" i="2"/>
  <c r="D29" i="2"/>
  <c r="E29" i="2"/>
  <c r="AE29" i="2" s="1"/>
  <c r="F29" i="2"/>
  <c r="H29" i="2"/>
  <c r="I29" i="2"/>
  <c r="J29" i="2"/>
  <c r="AJ29" i="2" s="1"/>
  <c r="K29" i="2"/>
  <c r="L29" i="2"/>
  <c r="M29" i="2"/>
  <c r="N29" i="2"/>
  <c r="O29" i="2"/>
  <c r="Q29" i="2"/>
  <c r="R29" i="2"/>
  <c r="S29" i="2"/>
  <c r="AF29" i="2" s="1"/>
  <c r="U29" i="2"/>
  <c r="V29" i="2"/>
  <c r="W29" i="2"/>
  <c r="X29" i="2"/>
  <c r="AK29" i="2" s="1"/>
  <c r="Y29" i="2"/>
  <c r="Z29" i="2"/>
  <c r="AA29" i="2"/>
  <c r="AN29" i="2" s="1"/>
  <c r="AB29" i="2"/>
  <c r="AO29" i="2" s="1"/>
  <c r="AD29" i="2"/>
  <c r="AH29" i="2"/>
  <c r="AI29" i="2"/>
  <c r="AL29" i="2"/>
  <c r="AM29" i="2"/>
  <c r="D30" i="2"/>
  <c r="AD30" i="2" s="1"/>
  <c r="E30" i="2"/>
  <c r="F30" i="2"/>
  <c r="H30" i="2"/>
  <c r="I30" i="2"/>
  <c r="AI30" i="2" s="1"/>
  <c r="J30" i="2"/>
  <c r="K30" i="2"/>
  <c r="L30" i="2"/>
  <c r="M30" i="2"/>
  <c r="N30" i="2"/>
  <c r="O30" i="2"/>
  <c r="Q30" i="2"/>
  <c r="R30" i="2"/>
  <c r="S30" i="2"/>
  <c r="AF30" i="2" s="1"/>
  <c r="U30" i="2"/>
  <c r="V30" i="2"/>
  <c r="W30" i="2"/>
  <c r="X30" i="2"/>
  <c r="AK30" i="2" s="1"/>
  <c r="Y30" i="2"/>
  <c r="Z30" i="2"/>
  <c r="AA30" i="2"/>
  <c r="AB30" i="2"/>
  <c r="AH30" i="2"/>
  <c r="AL30" i="2"/>
  <c r="AO30" i="2"/>
  <c r="D31" i="2"/>
  <c r="E31" i="2"/>
  <c r="F31" i="2"/>
  <c r="H31" i="2"/>
  <c r="AH31" i="2" s="1"/>
  <c r="I31" i="2"/>
  <c r="J31" i="2"/>
  <c r="K31" i="2"/>
  <c r="L31" i="2"/>
  <c r="AL31" i="2" s="1"/>
  <c r="M31" i="2"/>
  <c r="N31" i="2"/>
  <c r="O31" i="2"/>
  <c r="Q31" i="2"/>
  <c r="AD31" i="2" s="1"/>
  <c r="R31" i="2"/>
  <c r="S31" i="2"/>
  <c r="U31" i="2"/>
  <c r="V31" i="2"/>
  <c r="AI31" i="2" s="1"/>
  <c r="W31" i="2"/>
  <c r="X31" i="2"/>
  <c r="Y31" i="2"/>
  <c r="Z31" i="2"/>
  <c r="AM31" i="2" s="1"/>
  <c r="AA31" i="2"/>
  <c r="AB31" i="2"/>
  <c r="AE31" i="2"/>
  <c r="AF31" i="2"/>
  <c r="AJ31" i="2"/>
  <c r="AK31" i="2"/>
  <c r="AN31" i="2"/>
  <c r="AO31" i="2"/>
  <c r="D32" i="2"/>
  <c r="E32" i="2"/>
  <c r="F32" i="2"/>
  <c r="AF32" i="2" s="1"/>
  <c r="H32" i="2"/>
  <c r="I32" i="2"/>
  <c r="J32" i="2"/>
  <c r="K32" i="2"/>
  <c r="AK32" i="2" s="1"/>
  <c r="L32" i="2"/>
  <c r="M32" i="2"/>
  <c r="N32" i="2"/>
  <c r="O32" i="2"/>
  <c r="AO32" i="2" s="1"/>
  <c r="Q32" i="2"/>
  <c r="R32" i="2"/>
  <c r="S32" i="2"/>
  <c r="U32" i="2"/>
  <c r="AH32" i="2" s="1"/>
  <c r="V32" i="2"/>
  <c r="AI32" i="2" s="1"/>
  <c r="W32" i="2"/>
  <c r="X32" i="2"/>
  <c r="Y32" i="2"/>
  <c r="AL32" i="2" s="1"/>
  <c r="Z32" i="2"/>
  <c r="AA32" i="2"/>
  <c r="AB32" i="2"/>
  <c r="AD32" i="2"/>
  <c r="AE32" i="2"/>
  <c r="AJ32" i="2"/>
  <c r="AM32" i="2"/>
  <c r="AN32" i="2"/>
  <c r="D33" i="2"/>
  <c r="E33" i="2"/>
  <c r="AE33" i="2" s="1"/>
  <c r="F33" i="2"/>
  <c r="H33" i="2"/>
  <c r="I33" i="2"/>
  <c r="J33" i="2"/>
  <c r="AJ33" i="2" s="1"/>
  <c r="K33" i="2"/>
  <c r="L33" i="2"/>
  <c r="M33" i="2"/>
  <c r="N33" i="2"/>
  <c r="O33" i="2"/>
  <c r="Q33" i="2"/>
  <c r="R33" i="2"/>
  <c r="S33" i="2"/>
  <c r="U33" i="2"/>
  <c r="V33" i="2"/>
  <c r="W33" i="2"/>
  <c r="X33" i="2"/>
  <c r="Y33" i="2"/>
  <c r="AL33" i="2" s="1"/>
  <c r="Z33" i="2"/>
  <c r="AA33" i="2"/>
  <c r="AB33" i="2"/>
  <c r="AD33" i="2"/>
  <c r="AH33" i="2"/>
  <c r="AI33" i="2"/>
  <c r="AM33" i="2"/>
  <c r="D34" i="2"/>
  <c r="AD34" i="2" s="1"/>
  <c r="E34" i="2"/>
  <c r="F34" i="2"/>
  <c r="H34" i="2"/>
  <c r="I34" i="2"/>
  <c r="AI34" i="2" s="1"/>
  <c r="J34" i="2"/>
  <c r="K34" i="2"/>
  <c r="L34" i="2"/>
  <c r="M34" i="2"/>
  <c r="N34" i="2"/>
  <c r="O34" i="2"/>
  <c r="Q34" i="2"/>
  <c r="R34" i="2"/>
  <c r="AE34" i="2" s="1"/>
  <c r="S34" i="2"/>
  <c r="U34" i="2"/>
  <c r="V34" i="2"/>
  <c r="W34" i="2"/>
  <c r="AJ34" i="2" s="1"/>
  <c r="X34" i="2"/>
  <c r="Y34" i="2"/>
  <c r="Z34" i="2"/>
  <c r="AA34" i="2"/>
  <c r="AN34" i="2" s="1"/>
  <c r="AB34" i="2"/>
  <c r="AO34" i="2" s="1"/>
  <c r="AF34" i="2"/>
  <c r="AH34" i="2"/>
  <c r="AK34" i="2"/>
  <c r="AL34" i="2"/>
  <c r="D35" i="2"/>
  <c r="E35" i="2"/>
  <c r="F35" i="2"/>
  <c r="H35" i="2"/>
  <c r="AH35" i="2" s="1"/>
  <c r="I35" i="2"/>
  <c r="J35" i="2"/>
  <c r="K35" i="2"/>
  <c r="L35" i="2"/>
  <c r="AL35" i="2" s="1"/>
  <c r="M35" i="2"/>
  <c r="N35" i="2"/>
  <c r="O35" i="2"/>
  <c r="Q35" i="2"/>
  <c r="R35" i="2"/>
  <c r="AE35" i="2" s="1"/>
  <c r="S35" i="2"/>
  <c r="U35" i="2"/>
  <c r="V35" i="2"/>
  <c r="W35" i="2"/>
  <c r="X35" i="2"/>
  <c r="Y35" i="2"/>
  <c r="Z35" i="2"/>
  <c r="AA35" i="2"/>
  <c r="AN35" i="2" s="1"/>
  <c r="AB35" i="2"/>
  <c r="AF35" i="2"/>
  <c r="AJ35" i="2"/>
  <c r="AK35" i="2"/>
  <c r="AO35" i="2"/>
  <c r="D36" i="2"/>
  <c r="E36" i="2"/>
  <c r="F36" i="2"/>
  <c r="AF36" i="2" s="1"/>
  <c r="H36" i="2"/>
  <c r="I36" i="2"/>
  <c r="J36" i="2"/>
  <c r="K36" i="2"/>
  <c r="AK36" i="2" s="1"/>
  <c r="L36" i="2"/>
  <c r="M36" i="2"/>
  <c r="N36" i="2"/>
  <c r="O36" i="2"/>
  <c r="AO36" i="2" s="1"/>
  <c r="Q36" i="2"/>
  <c r="AD36" i="2" s="1"/>
  <c r="R36" i="2"/>
  <c r="S36" i="2"/>
  <c r="U36" i="2"/>
  <c r="V36" i="2"/>
  <c r="W36" i="2"/>
  <c r="X36" i="2"/>
  <c r="Y36" i="2"/>
  <c r="Z36" i="2"/>
  <c r="AM36" i="2" s="1"/>
  <c r="AA36" i="2"/>
  <c r="AB36" i="2"/>
  <c r="AE36" i="2"/>
  <c r="AI36" i="2"/>
  <c r="AJ36" i="2"/>
  <c r="AN36" i="2"/>
  <c r="D37" i="2"/>
  <c r="E37" i="2"/>
  <c r="AE37" i="2" s="1"/>
  <c r="F37" i="2"/>
  <c r="H37" i="2"/>
  <c r="I37" i="2"/>
  <c r="J37" i="2"/>
  <c r="AJ37" i="2" s="1"/>
  <c r="K37" i="2"/>
  <c r="L37" i="2"/>
  <c r="M37" i="2"/>
  <c r="N37" i="2"/>
  <c r="O37" i="2"/>
  <c r="Q37" i="2"/>
  <c r="R37" i="2"/>
  <c r="S37" i="2"/>
  <c r="AF37" i="2" s="1"/>
  <c r="U37" i="2"/>
  <c r="V37" i="2"/>
  <c r="W37" i="2"/>
  <c r="X37" i="2"/>
  <c r="AK37" i="2" s="1"/>
  <c r="Y37" i="2"/>
  <c r="Z37" i="2"/>
  <c r="AA37" i="2"/>
  <c r="AN37" i="2" s="1"/>
  <c r="AB37" i="2"/>
  <c r="AO37" i="2" s="1"/>
  <c r="AD37" i="2"/>
  <c r="AH37" i="2"/>
  <c r="AI37" i="2"/>
  <c r="AL37" i="2"/>
  <c r="AM37" i="2"/>
  <c r="D38" i="2"/>
  <c r="AD38" i="2" s="1"/>
  <c r="E38" i="2"/>
  <c r="AE38" i="2" s="1"/>
  <c r="F38" i="2"/>
  <c r="H38" i="2"/>
  <c r="I38" i="2"/>
  <c r="AI38" i="2" s="1"/>
  <c r="J38" i="2"/>
  <c r="K38" i="2"/>
  <c r="L38" i="2"/>
  <c r="M38" i="2"/>
  <c r="N38" i="2"/>
  <c r="O38" i="2"/>
  <c r="Q38" i="2"/>
  <c r="R38" i="2"/>
  <c r="S38" i="2"/>
  <c r="AF38" i="2" s="1"/>
  <c r="U38" i="2"/>
  <c r="V38" i="2"/>
  <c r="W38" i="2"/>
  <c r="X38" i="2"/>
  <c r="Y38" i="2"/>
  <c r="Z38" i="2"/>
  <c r="AA38" i="2"/>
  <c r="AB38" i="2"/>
  <c r="AH38" i="2"/>
  <c r="AJ38" i="2"/>
  <c r="AK38" i="2"/>
  <c r="AL38" i="2"/>
  <c r="AM38" i="2"/>
  <c r="AN38" i="2"/>
  <c r="AO38" i="2"/>
  <c r="D39" i="2"/>
  <c r="E39" i="2"/>
  <c r="F39" i="2"/>
  <c r="H39" i="2"/>
  <c r="I39" i="2"/>
  <c r="J39" i="2"/>
  <c r="K39" i="2"/>
  <c r="L39" i="2"/>
  <c r="M39" i="2"/>
  <c r="N39" i="2"/>
  <c r="O39" i="2"/>
  <c r="Q39" i="2"/>
  <c r="R39" i="2"/>
  <c r="S39" i="2"/>
  <c r="U39" i="2"/>
  <c r="AH39" i="2" s="1"/>
  <c r="V39" i="2"/>
  <c r="AI39" i="2" s="1"/>
  <c r="W39" i="2"/>
  <c r="X39" i="2"/>
  <c r="Y39" i="2"/>
  <c r="AL39" i="2" s="1"/>
  <c r="Z39" i="2"/>
  <c r="AA39" i="2"/>
  <c r="AB39" i="2"/>
  <c r="AD39" i="2"/>
  <c r="AE39" i="2"/>
  <c r="AJ39" i="2"/>
  <c r="AM39" i="2"/>
  <c r="AN39" i="2"/>
  <c r="D40" i="2"/>
  <c r="E40" i="2"/>
  <c r="F40" i="2"/>
  <c r="H40" i="2"/>
  <c r="I40" i="2"/>
  <c r="J40" i="2"/>
  <c r="K40" i="2"/>
  <c r="L40" i="2"/>
  <c r="M40" i="2"/>
  <c r="N40" i="2"/>
  <c r="O40" i="2"/>
  <c r="Q40" i="2"/>
  <c r="R40" i="2"/>
  <c r="S40" i="2"/>
  <c r="U40" i="2"/>
  <c r="AH40" i="2" s="1"/>
  <c r="V40" i="2"/>
  <c r="W40" i="2"/>
  <c r="X40" i="2"/>
  <c r="Y40" i="2"/>
  <c r="Z40" i="2"/>
  <c r="AA40" i="2"/>
  <c r="AB40" i="2"/>
  <c r="AD40" i="2"/>
  <c r="AI40" i="2"/>
  <c r="AL40" i="2"/>
  <c r="AM40" i="2"/>
  <c r="D41" i="2"/>
  <c r="E41" i="2"/>
  <c r="F41" i="2"/>
  <c r="H41" i="2"/>
  <c r="I41" i="2"/>
  <c r="J41" i="2"/>
  <c r="K41" i="2"/>
  <c r="L41" i="2"/>
  <c r="M41" i="2"/>
  <c r="N41" i="2"/>
  <c r="O41" i="2"/>
  <c r="Q41" i="2"/>
  <c r="AD41" i="2" s="1"/>
  <c r="R41" i="2"/>
  <c r="AE41" i="2" s="1"/>
  <c r="S41" i="2"/>
  <c r="U41" i="2"/>
  <c r="V41" i="2"/>
  <c r="AI41" i="2" s="1"/>
  <c r="W41" i="2"/>
  <c r="AJ41" i="2" s="1"/>
  <c r="X41" i="2"/>
  <c r="Y41" i="2"/>
  <c r="Z41" i="2"/>
  <c r="AM41" i="2" s="1"/>
  <c r="AA41" i="2"/>
  <c r="AN41" i="2" s="1"/>
  <c r="AB41" i="2"/>
  <c r="AF41" i="2"/>
  <c r="AH41" i="2"/>
  <c r="AK41" i="2"/>
  <c r="AL41" i="2"/>
  <c r="AO41" i="2"/>
  <c r="D42" i="2"/>
  <c r="E42" i="2"/>
  <c r="F42" i="2"/>
  <c r="H42" i="2"/>
  <c r="I42" i="2"/>
  <c r="J42" i="2"/>
  <c r="K42" i="2"/>
  <c r="L42" i="2"/>
  <c r="M42" i="2"/>
  <c r="N42" i="2"/>
  <c r="O42" i="2"/>
  <c r="Q42" i="2"/>
  <c r="AD42" i="2" s="1"/>
  <c r="R42" i="2"/>
  <c r="AE42" i="2" s="1"/>
  <c r="S42" i="2"/>
  <c r="U42" i="2"/>
  <c r="V42" i="2"/>
  <c r="AI42" i="2" s="1"/>
  <c r="W42" i="2"/>
  <c r="X42" i="2"/>
  <c r="Y42" i="2"/>
  <c r="Z42" i="2"/>
  <c r="AM42" i="2" s="1"/>
  <c r="AA42" i="2"/>
  <c r="AN42" i="2" s="1"/>
  <c r="AB42" i="2"/>
  <c r="AF42" i="2"/>
  <c r="AJ42" i="2"/>
  <c r="AK42" i="2"/>
  <c r="AO42" i="2"/>
  <c r="D43" i="2"/>
  <c r="E43" i="2"/>
  <c r="F43" i="2"/>
  <c r="H43" i="2"/>
  <c r="I43" i="2"/>
  <c r="J43" i="2"/>
  <c r="K43" i="2"/>
  <c r="L43" i="2"/>
  <c r="M43" i="2"/>
  <c r="N43" i="2"/>
  <c r="O43" i="2"/>
  <c r="Q43" i="2"/>
  <c r="AD43" i="2" s="1"/>
  <c r="R43" i="2"/>
  <c r="S43" i="2"/>
  <c r="AF43" i="2" s="1"/>
  <c r="U43" i="2"/>
  <c r="V43" i="2"/>
  <c r="W43" i="2"/>
  <c r="X43" i="2"/>
  <c r="AK43" i="2" s="1"/>
  <c r="Y43" i="2"/>
  <c r="Z43" i="2"/>
  <c r="AM43" i="2" s="1"/>
  <c r="AA43" i="2"/>
  <c r="AB43" i="2"/>
  <c r="AO43" i="2" s="1"/>
  <c r="AE43" i="2"/>
  <c r="AI43" i="2"/>
  <c r="AJ43" i="2"/>
  <c r="AN43" i="2"/>
  <c r="D44" i="2"/>
  <c r="E44" i="2"/>
  <c r="F44" i="2"/>
  <c r="H44" i="2"/>
  <c r="I44" i="2"/>
  <c r="J44" i="2"/>
  <c r="K44" i="2"/>
  <c r="L44" i="2"/>
  <c r="M44" i="2"/>
  <c r="N44" i="2"/>
  <c r="O44" i="2"/>
  <c r="Q44" i="2"/>
  <c r="R44" i="2"/>
  <c r="AE44" i="2" s="1"/>
  <c r="S44" i="2"/>
  <c r="AF44" i="2" s="1"/>
  <c r="U44" i="2"/>
  <c r="V44" i="2"/>
  <c r="W44" i="2"/>
  <c r="AJ44" i="2" s="1"/>
  <c r="X44" i="2"/>
  <c r="AK44" i="2" s="1"/>
  <c r="Y44" i="2"/>
  <c r="Z44" i="2"/>
  <c r="AA44" i="2"/>
  <c r="AN44" i="2" s="1"/>
  <c r="AB44" i="2"/>
  <c r="AO44" i="2" s="1"/>
  <c r="AD44" i="2"/>
  <c r="AH44" i="2"/>
  <c r="AI44" i="2"/>
  <c r="AL44" i="2"/>
  <c r="AM44" i="2"/>
  <c r="D45" i="2"/>
  <c r="E45" i="2"/>
  <c r="F45" i="2"/>
  <c r="H45" i="2"/>
  <c r="I45" i="2"/>
  <c r="J45" i="2"/>
  <c r="K45" i="2"/>
  <c r="L45" i="2"/>
  <c r="M45" i="2"/>
  <c r="N45" i="2"/>
  <c r="O45" i="2"/>
  <c r="Q45" i="2"/>
  <c r="R45" i="2"/>
  <c r="AE45" i="2" s="1"/>
  <c r="S45" i="2"/>
  <c r="AF45" i="2" s="1"/>
  <c r="U45" i="2"/>
  <c r="V45" i="2"/>
  <c r="W45" i="2"/>
  <c r="AJ45" i="2" s="1"/>
  <c r="X45" i="2"/>
  <c r="Y45" i="2"/>
  <c r="Z45" i="2"/>
  <c r="AA45" i="2"/>
  <c r="AN45" i="2" s="1"/>
  <c r="AB45" i="2"/>
  <c r="AO45" i="2" s="1"/>
  <c r="AH45" i="2"/>
  <c r="AK45" i="2"/>
  <c r="AL45" i="2"/>
  <c r="D46" i="2"/>
  <c r="E46" i="2"/>
  <c r="F46" i="2"/>
  <c r="H46" i="2"/>
  <c r="I46" i="2"/>
  <c r="J46" i="2"/>
  <c r="K46" i="2"/>
  <c r="L46" i="2"/>
  <c r="M46" i="2"/>
  <c r="N46" i="2"/>
  <c r="O46" i="2"/>
  <c r="Q46" i="2"/>
  <c r="AD46" i="2" s="1"/>
  <c r="R46" i="2"/>
  <c r="S46" i="2"/>
  <c r="U46" i="2"/>
  <c r="AH46" i="2" s="1"/>
  <c r="V46" i="2"/>
  <c r="AI46" i="2" s="1"/>
  <c r="W46" i="2"/>
  <c r="X46" i="2"/>
  <c r="Y46" i="2"/>
  <c r="AL46" i="2" s="1"/>
  <c r="Z46" i="2"/>
  <c r="AM46" i="2" s="1"/>
  <c r="AA46" i="2"/>
  <c r="AB46" i="2"/>
  <c r="AE46" i="2"/>
  <c r="AF46" i="2"/>
  <c r="AJ46" i="2"/>
  <c r="AK46" i="2"/>
  <c r="AN46" i="2"/>
  <c r="AO46" i="2"/>
  <c r="D47" i="2"/>
  <c r="E47" i="2"/>
  <c r="F47" i="2"/>
  <c r="H47" i="2"/>
  <c r="I47" i="2"/>
  <c r="J47" i="2"/>
  <c r="K47" i="2"/>
  <c r="L47" i="2"/>
  <c r="M47" i="2"/>
  <c r="N47" i="2"/>
  <c r="O47" i="2"/>
  <c r="Q47" i="2"/>
  <c r="R47" i="2"/>
  <c r="S47" i="2"/>
  <c r="U47" i="2"/>
  <c r="AH47" i="2" s="1"/>
  <c r="V47" i="2"/>
  <c r="AI47" i="2" s="1"/>
  <c r="W47" i="2"/>
  <c r="X47" i="2"/>
  <c r="Y47" i="2"/>
  <c r="AL47" i="2" s="1"/>
  <c r="Z47" i="2"/>
  <c r="AA47" i="2"/>
  <c r="AB47" i="2"/>
  <c r="AD47" i="2"/>
  <c r="AE47" i="2"/>
  <c r="AJ47" i="2"/>
  <c r="AM47" i="2"/>
  <c r="AN47" i="2"/>
  <c r="D48" i="2"/>
  <c r="E48" i="2"/>
  <c r="F48" i="2"/>
  <c r="H48" i="2"/>
  <c r="I48" i="2"/>
  <c r="J48" i="2"/>
  <c r="K48" i="2"/>
  <c r="L48" i="2"/>
  <c r="M48" i="2"/>
  <c r="N48" i="2"/>
  <c r="O48" i="2"/>
  <c r="Q48" i="2"/>
  <c r="R48" i="2"/>
  <c r="S48" i="2"/>
  <c r="U48" i="2"/>
  <c r="AH48" i="2" s="1"/>
  <c r="V48" i="2"/>
  <c r="W48" i="2"/>
  <c r="X48" i="2"/>
  <c r="Y48" i="2"/>
  <c r="Z48" i="2"/>
  <c r="AA48" i="2"/>
  <c r="AB48" i="2"/>
  <c r="AD48" i="2"/>
  <c r="AI48" i="2"/>
  <c r="AL48" i="2"/>
  <c r="AM48" i="2"/>
  <c r="D49" i="2"/>
  <c r="E49" i="2"/>
  <c r="F49" i="2"/>
  <c r="H49" i="2"/>
  <c r="I49" i="2"/>
  <c r="J49" i="2"/>
  <c r="K49" i="2"/>
  <c r="L49" i="2"/>
  <c r="M49" i="2"/>
  <c r="N49" i="2"/>
  <c r="O49" i="2"/>
  <c r="Q49" i="2"/>
  <c r="AD49" i="2" s="1"/>
  <c r="R49" i="2"/>
  <c r="AE49" i="2" s="1"/>
  <c r="S49" i="2"/>
  <c r="U49" i="2"/>
  <c r="V49" i="2"/>
  <c r="AI49" i="2" s="1"/>
  <c r="W49" i="2"/>
  <c r="AJ49" i="2" s="1"/>
  <c r="X49" i="2"/>
  <c r="Y49" i="2"/>
  <c r="Z49" i="2"/>
  <c r="AM49" i="2" s="1"/>
  <c r="AA49" i="2"/>
  <c r="AN49" i="2" s="1"/>
  <c r="AB49" i="2"/>
  <c r="AF49" i="2"/>
  <c r="AH49" i="2"/>
  <c r="AK49" i="2"/>
  <c r="AL49" i="2"/>
  <c r="AO49" i="2"/>
  <c r="D50" i="2"/>
  <c r="E50" i="2"/>
  <c r="F50" i="2"/>
  <c r="H50" i="2"/>
  <c r="I50" i="2"/>
  <c r="J50" i="2"/>
  <c r="K50" i="2"/>
  <c r="L50" i="2"/>
  <c r="M50" i="2"/>
  <c r="N50" i="2"/>
  <c r="O50" i="2"/>
  <c r="Q50" i="2"/>
  <c r="AD50" i="2" s="1"/>
  <c r="R50" i="2"/>
  <c r="AE50" i="2" s="1"/>
  <c r="S50" i="2"/>
  <c r="U50" i="2"/>
  <c r="V50" i="2"/>
  <c r="AI50" i="2" s="1"/>
  <c r="W50" i="2"/>
  <c r="X50" i="2"/>
  <c r="Y50" i="2"/>
  <c r="Z50" i="2"/>
  <c r="AM50" i="2" s="1"/>
  <c r="AA50" i="2"/>
  <c r="AN50" i="2" s="1"/>
  <c r="AB50" i="2"/>
  <c r="AF50" i="2"/>
  <c r="AJ50" i="2"/>
  <c r="AK50" i="2"/>
  <c r="AO50" i="2"/>
  <c r="D51" i="2"/>
  <c r="E51" i="2"/>
  <c r="F51" i="2"/>
  <c r="H51" i="2"/>
  <c r="I51" i="2"/>
  <c r="J51" i="2"/>
  <c r="K51" i="2"/>
  <c r="L51" i="2"/>
  <c r="M51" i="2"/>
  <c r="N51" i="2"/>
  <c r="O51" i="2"/>
  <c r="Q51" i="2"/>
  <c r="AD51" i="2" s="1"/>
  <c r="R51" i="2"/>
  <c r="S51" i="2"/>
  <c r="AF51" i="2" s="1"/>
  <c r="U51" i="2"/>
  <c r="V51" i="2"/>
  <c r="W51" i="2"/>
  <c r="X51" i="2"/>
  <c r="AK51" i="2" s="1"/>
  <c r="Y51" i="2"/>
  <c r="Z51" i="2"/>
  <c r="AM51" i="2" s="1"/>
  <c r="AA51" i="2"/>
  <c r="AB51" i="2"/>
  <c r="AO51" i="2" s="1"/>
  <c r="AE51" i="2"/>
  <c r="AI51" i="2"/>
  <c r="AJ51" i="2"/>
  <c r="AN51" i="2"/>
  <c r="D52" i="2"/>
  <c r="E52" i="2"/>
  <c r="F52" i="2"/>
  <c r="H52" i="2"/>
  <c r="I52" i="2"/>
  <c r="J52" i="2"/>
  <c r="K52" i="2"/>
  <c r="L52" i="2"/>
  <c r="M52" i="2"/>
  <c r="N52" i="2"/>
  <c r="O52" i="2"/>
  <c r="Q52" i="2"/>
  <c r="R52" i="2"/>
  <c r="AE52" i="2" s="1"/>
  <c r="S52" i="2"/>
  <c r="AF52" i="2" s="1"/>
  <c r="U52" i="2"/>
  <c r="V52" i="2"/>
  <c r="W52" i="2"/>
  <c r="AJ52" i="2" s="1"/>
  <c r="X52" i="2"/>
  <c r="AK52" i="2" s="1"/>
  <c r="Y52" i="2"/>
  <c r="Z52" i="2"/>
  <c r="AA52" i="2"/>
  <c r="AN52" i="2" s="1"/>
  <c r="AB52" i="2"/>
  <c r="AO52" i="2" s="1"/>
  <c r="AD52" i="2"/>
  <c r="AH52" i="2"/>
  <c r="AI52" i="2"/>
  <c r="AL52" i="2"/>
  <c r="AM52" i="2"/>
  <c r="D53" i="2"/>
  <c r="AD53" i="2" s="1"/>
  <c r="E53" i="2"/>
  <c r="F53" i="2"/>
  <c r="H53" i="2"/>
  <c r="I53" i="2"/>
  <c r="AI53" i="2" s="1"/>
  <c r="J53" i="2"/>
  <c r="K53" i="2"/>
  <c r="L53" i="2"/>
  <c r="M53" i="2"/>
  <c r="AM53" i="2" s="1"/>
  <c r="N53" i="2"/>
  <c r="O53" i="2"/>
  <c r="Q53" i="2"/>
  <c r="R53" i="2"/>
  <c r="AE53" i="2" s="1"/>
  <c r="S53" i="2"/>
  <c r="U53" i="2"/>
  <c r="V53" i="2"/>
  <c r="W53" i="2"/>
  <c r="AJ53" i="2" s="1"/>
  <c r="X53" i="2"/>
  <c r="Y53" i="2"/>
  <c r="Z53" i="2"/>
  <c r="AA53" i="2"/>
  <c r="AN53" i="2" s="1"/>
  <c r="AB53" i="2"/>
  <c r="AF53" i="2"/>
  <c r="AH53" i="2"/>
  <c r="AK53" i="2"/>
  <c r="AL53" i="2"/>
  <c r="AO53" i="2"/>
  <c r="D54" i="2"/>
  <c r="E54" i="2"/>
  <c r="F54" i="2"/>
  <c r="H54" i="2"/>
  <c r="AH54" i="2" s="1"/>
  <c r="I54" i="2"/>
  <c r="J54" i="2"/>
  <c r="K54" i="2"/>
  <c r="L54" i="2"/>
  <c r="AL54" i="2" s="1"/>
  <c r="M54" i="2"/>
  <c r="N54" i="2"/>
  <c r="O54" i="2"/>
  <c r="Q54" i="2"/>
  <c r="R54" i="2"/>
  <c r="AE54" i="2" s="1"/>
  <c r="S54" i="2"/>
  <c r="U54" i="2"/>
  <c r="V54" i="2"/>
  <c r="W54" i="2"/>
  <c r="AJ54" i="2" s="1"/>
  <c r="X54" i="2"/>
  <c r="Y54" i="2"/>
  <c r="Z54" i="2"/>
  <c r="AA54" i="2"/>
  <c r="AN54" i="2" s="1"/>
  <c r="AB54" i="2"/>
  <c r="AF54" i="2"/>
  <c r="AK54" i="2"/>
  <c r="AO54" i="2"/>
  <c r="D55" i="2"/>
  <c r="E55" i="2"/>
  <c r="F55" i="2"/>
  <c r="AF55" i="2" s="1"/>
  <c r="H55" i="2"/>
  <c r="I55" i="2"/>
  <c r="J55" i="2"/>
  <c r="K55" i="2"/>
  <c r="AK55" i="2" s="1"/>
  <c r="L55" i="2"/>
  <c r="M55" i="2"/>
  <c r="N55" i="2"/>
  <c r="O55" i="2"/>
  <c r="AO55" i="2" s="1"/>
  <c r="Q55" i="2"/>
  <c r="AD55" i="2" s="1"/>
  <c r="R55" i="2"/>
  <c r="S55" i="2"/>
  <c r="U55" i="2"/>
  <c r="V55" i="2"/>
  <c r="W55" i="2"/>
  <c r="X55" i="2"/>
  <c r="Y55" i="2"/>
  <c r="Z55" i="2"/>
  <c r="AM55" i="2" s="1"/>
  <c r="AA55" i="2"/>
  <c r="AB55" i="2"/>
  <c r="AE55" i="2"/>
  <c r="AI55" i="2"/>
  <c r="AJ55" i="2"/>
  <c r="AN55" i="2"/>
  <c r="D56" i="2"/>
  <c r="E56" i="2"/>
  <c r="AE56" i="2" s="1"/>
  <c r="F56" i="2"/>
  <c r="H56" i="2"/>
  <c r="I56" i="2"/>
  <c r="J56" i="2"/>
  <c r="AJ56" i="2" s="1"/>
  <c r="K56" i="2"/>
  <c r="L56" i="2"/>
  <c r="M56" i="2"/>
  <c r="N56" i="2"/>
  <c r="AN56" i="2" s="1"/>
  <c r="O56" i="2"/>
  <c r="Q56" i="2"/>
  <c r="R56" i="2"/>
  <c r="S56" i="2"/>
  <c r="AF56" i="2" s="1"/>
  <c r="U56" i="2"/>
  <c r="V56" i="2"/>
  <c r="W56" i="2"/>
  <c r="X56" i="2"/>
  <c r="AK56" i="2" s="1"/>
  <c r="Y56" i="2"/>
  <c r="Z56" i="2"/>
  <c r="AA56" i="2"/>
  <c r="AB56" i="2"/>
  <c r="AO56" i="2" s="1"/>
  <c r="AD56" i="2"/>
  <c r="AH56" i="2"/>
  <c r="AI56" i="2"/>
  <c r="AL56" i="2"/>
  <c r="AM56" i="2"/>
  <c r="D57" i="2"/>
  <c r="AD57" i="2" s="1"/>
  <c r="E57" i="2"/>
  <c r="F57" i="2"/>
  <c r="H57" i="2"/>
  <c r="I57" i="2"/>
  <c r="AI57" i="2" s="1"/>
  <c r="J57" i="2"/>
  <c r="K57" i="2"/>
  <c r="L57" i="2"/>
  <c r="M57" i="2"/>
  <c r="AM57" i="2" s="1"/>
  <c r="N57" i="2"/>
  <c r="O57" i="2"/>
  <c r="Q57" i="2"/>
  <c r="R57" i="2"/>
  <c r="S57" i="2"/>
  <c r="U57" i="2"/>
  <c r="V57" i="2"/>
  <c r="W57" i="2"/>
  <c r="X57" i="2"/>
  <c r="AK57" i="2" s="1"/>
  <c r="Y57" i="2"/>
  <c r="Z57" i="2"/>
  <c r="AA57" i="2"/>
  <c r="AB57" i="2"/>
  <c r="AF57" i="2"/>
  <c r="AH57" i="2"/>
  <c r="AL57" i="2"/>
  <c r="AO57" i="2"/>
  <c r="D58" i="2"/>
  <c r="E58" i="2"/>
  <c r="F58" i="2"/>
  <c r="H58" i="2"/>
  <c r="AH58" i="2" s="1"/>
  <c r="I58" i="2"/>
  <c r="J58" i="2"/>
  <c r="K58" i="2"/>
  <c r="L58" i="2"/>
  <c r="AL58" i="2" s="1"/>
  <c r="M58" i="2"/>
  <c r="N58" i="2"/>
  <c r="O58" i="2"/>
  <c r="Q58" i="2"/>
  <c r="AD58" i="2" s="1"/>
  <c r="R58" i="2"/>
  <c r="S58" i="2"/>
  <c r="U58" i="2"/>
  <c r="V58" i="2"/>
  <c r="AI58" i="2" s="1"/>
  <c r="W58" i="2"/>
  <c r="X58" i="2"/>
  <c r="Y58" i="2"/>
  <c r="Z58" i="2"/>
  <c r="AM58" i="2" s="1"/>
  <c r="AA58" i="2"/>
  <c r="AB58" i="2"/>
  <c r="AE58" i="2"/>
  <c r="AF58" i="2"/>
  <c r="AJ58" i="2"/>
  <c r="AK58" i="2"/>
  <c r="AN58" i="2"/>
  <c r="AO58" i="2"/>
  <c r="D59" i="2"/>
  <c r="E59" i="2"/>
  <c r="F59" i="2"/>
  <c r="AF59" i="2" s="1"/>
  <c r="H59" i="2"/>
  <c r="I59" i="2"/>
  <c r="J59" i="2"/>
  <c r="K59" i="2"/>
  <c r="AK59" i="2" s="1"/>
  <c r="L59" i="2"/>
  <c r="M59" i="2"/>
  <c r="N59" i="2"/>
  <c r="O59" i="2"/>
  <c r="AO59" i="2" s="1"/>
  <c r="Q59" i="2"/>
  <c r="AD59" i="2" s="1"/>
  <c r="R59" i="2"/>
  <c r="S59" i="2"/>
  <c r="U59" i="2"/>
  <c r="V59" i="2"/>
  <c r="AI59" i="2" s="1"/>
  <c r="W59" i="2"/>
  <c r="X59" i="2"/>
  <c r="Y59" i="2"/>
  <c r="Z59" i="2"/>
  <c r="AM59" i="2" s="1"/>
  <c r="AA59" i="2"/>
  <c r="AB59" i="2"/>
  <c r="AE59" i="2"/>
  <c r="AJ59" i="2"/>
  <c r="AN59" i="2"/>
  <c r="D60" i="2"/>
  <c r="E60" i="2"/>
  <c r="AE60" i="2" s="1"/>
  <c r="F60" i="2"/>
  <c r="H60" i="2"/>
  <c r="I60" i="2"/>
  <c r="J60" i="2"/>
  <c r="AJ60" i="2" s="1"/>
  <c r="K60" i="2"/>
  <c r="L60" i="2"/>
  <c r="M60" i="2"/>
  <c r="N60" i="2"/>
  <c r="AN60" i="2" s="1"/>
  <c r="O60" i="2"/>
  <c r="Q60" i="2"/>
  <c r="R60" i="2"/>
  <c r="S60" i="2"/>
  <c r="U60" i="2"/>
  <c r="AH60" i="2" s="1"/>
  <c r="V60" i="2"/>
  <c r="W60" i="2"/>
  <c r="X60" i="2"/>
  <c r="Y60" i="2"/>
  <c r="AL60" i="2" s="1"/>
  <c r="Z60" i="2"/>
  <c r="AA60" i="2"/>
  <c r="AB60" i="2"/>
  <c r="AD60" i="2"/>
  <c r="AI60" i="2"/>
  <c r="AM60" i="2"/>
  <c r="D61" i="2"/>
  <c r="AD61" i="2" s="1"/>
  <c r="E61" i="2"/>
  <c r="F61" i="2"/>
  <c r="H61" i="2"/>
  <c r="I61" i="2"/>
  <c r="AI61" i="2" s="1"/>
  <c r="J61" i="2"/>
  <c r="K61" i="2"/>
  <c r="L61" i="2"/>
  <c r="M61" i="2"/>
  <c r="AM61" i="2" s="1"/>
  <c r="N61" i="2"/>
  <c r="O61" i="2"/>
  <c r="Q61" i="2"/>
  <c r="R61" i="2"/>
  <c r="AE61" i="2" s="1"/>
  <c r="S61" i="2"/>
  <c r="U61" i="2"/>
  <c r="V61" i="2"/>
  <c r="W61" i="2"/>
  <c r="AJ61" i="2" s="1"/>
  <c r="X61" i="2"/>
  <c r="Y61" i="2"/>
  <c r="Z61" i="2"/>
  <c r="AA61" i="2"/>
  <c r="AN61" i="2" s="1"/>
  <c r="AB61" i="2"/>
  <c r="AF61" i="2"/>
  <c r="AH61" i="2"/>
  <c r="AK61" i="2"/>
  <c r="AL61" i="2"/>
  <c r="AO61" i="2"/>
  <c r="D62" i="2"/>
  <c r="E62" i="2"/>
  <c r="F62" i="2"/>
  <c r="H62" i="2"/>
  <c r="AH62" i="2" s="1"/>
  <c r="I62" i="2"/>
  <c r="J62" i="2"/>
  <c r="K62" i="2"/>
  <c r="L62" i="2"/>
  <c r="AL62" i="2" s="1"/>
  <c r="M62" i="2"/>
  <c r="N62" i="2"/>
  <c r="O62" i="2"/>
  <c r="Q62" i="2"/>
  <c r="R62" i="2"/>
  <c r="AE62" i="2" s="1"/>
  <c r="S62" i="2"/>
  <c r="U62" i="2"/>
  <c r="V62" i="2"/>
  <c r="W62" i="2"/>
  <c r="AJ62" i="2" s="1"/>
  <c r="X62" i="2"/>
  <c r="Y62" i="2"/>
  <c r="Z62" i="2"/>
  <c r="AA62" i="2"/>
  <c r="AN62" i="2" s="1"/>
  <c r="AB62" i="2"/>
  <c r="AF62" i="2"/>
  <c r="AK62" i="2"/>
  <c r="AO62" i="2"/>
  <c r="D63" i="2"/>
  <c r="E63" i="2"/>
  <c r="F63" i="2"/>
  <c r="AF63" i="2" s="1"/>
  <c r="H63" i="2"/>
  <c r="I63" i="2"/>
  <c r="J63" i="2"/>
  <c r="K63" i="2"/>
  <c r="AK63" i="2" s="1"/>
  <c r="L63" i="2"/>
  <c r="M63" i="2"/>
  <c r="N63" i="2"/>
  <c r="O63" i="2"/>
  <c r="AO63" i="2" s="1"/>
  <c r="Q63" i="2"/>
  <c r="AD63" i="2" s="1"/>
  <c r="R63" i="2"/>
  <c r="S63" i="2"/>
  <c r="U63" i="2"/>
  <c r="V63" i="2"/>
  <c r="W63" i="2"/>
  <c r="X63" i="2"/>
  <c r="Y63" i="2"/>
  <c r="Z63" i="2"/>
  <c r="AM63" i="2" s="1"/>
  <c r="AA63" i="2"/>
  <c r="AB63" i="2"/>
  <c r="AE63" i="2"/>
  <c r="AI63" i="2"/>
  <c r="AJ63" i="2"/>
  <c r="AN63" i="2"/>
  <c r="D64" i="2"/>
  <c r="E64" i="2"/>
  <c r="AE64" i="2" s="1"/>
  <c r="F64" i="2"/>
  <c r="H64" i="2"/>
  <c r="I64" i="2"/>
  <c r="J64" i="2"/>
  <c r="AJ64" i="2" s="1"/>
  <c r="K64" i="2"/>
  <c r="L64" i="2"/>
  <c r="M64" i="2"/>
  <c r="N64" i="2"/>
  <c r="AN64" i="2" s="1"/>
  <c r="O64" i="2"/>
  <c r="Q64" i="2"/>
  <c r="R64" i="2"/>
  <c r="S64" i="2"/>
  <c r="AF64" i="2" s="1"/>
  <c r="U64" i="2"/>
  <c r="V64" i="2"/>
  <c r="W64" i="2"/>
  <c r="X64" i="2"/>
  <c r="AK64" i="2" s="1"/>
  <c r="Y64" i="2"/>
  <c r="Z64" i="2"/>
  <c r="AA64" i="2"/>
  <c r="AB64" i="2"/>
  <c r="AO64" i="2" s="1"/>
  <c r="AD64" i="2"/>
  <c r="AH64" i="2"/>
  <c r="AI64" i="2"/>
  <c r="AL64" i="2"/>
  <c r="AM64" i="2"/>
  <c r="D65" i="2"/>
  <c r="AD65" i="2" s="1"/>
  <c r="E65" i="2"/>
  <c r="F65" i="2"/>
  <c r="H65" i="2"/>
  <c r="I65" i="2"/>
  <c r="AI65" i="2" s="1"/>
  <c r="J65" i="2"/>
  <c r="K65" i="2"/>
  <c r="L65" i="2"/>
  <c r="M65" i="2"/>
  <c r="AM65" i="2" s="1"/>
  <c r="N65" i="2"/>
  <c r="O65" i="2"/>
  <c r="Q65" i="2"/>
  <c r="R65" i="2"/>
  <c r="S65" i="2"/>
  <c r="AF65" i="2" s="1"/>
  <c r="U65" i="2"/>
  <c r="V65" i="2"/>
  <c r="W65" i="2"/>
  <c r="X65" i="2"/>
  <c r="AK65" i="2" s="1"/>
  <c r="Y65" i="2"/>
  <c r="Z65" i="2"/>
  <c r="AA65" i="2"/>
  <c r="AB65" i="2"/>
  <c r="AO65" i="2" s="1"/>
  <c r="AH65" i="2"/>
  <c r="AL65" i="2"/>
  <c r="D66" i="2"/>
  <c r="E66" i="2"/>
  <c r="F66" i="2"/>
  <c r="H66" i="2"/>
  <c r="AH66" i="2" s="1"/>
  <c r="I66" i="2"/>
  <c r="J66" i="2"/>
  <c r="K66" i="2"/>
  <c r="L66" i="2"/>
  <c r="AL66" i="2" s="1"/>
  <c r="M66" i="2"/>
  <c r="N66" i="2"/>
  <c r="O66" i="2"/>
  <c r="Q66" i="2"/>
  <c r="AD66" i="2" s="1"/>
  <c r="R66" i="2"/>
  <c r="S66" i="2"/>
  <c r="U66" i="2"/>
  <c r="V66" i="2"/>
  <c r="AI66" i="2" s="1"/>
  <c r="W66" i="2"/>
  <c r="X66" i="2"/>
  <c r="Y66" i="2"/>
  <c r="Z66" i="2"/>
  <c r="AM66" i="2" s="1"/>
  <c r="AA66" i="2"/>
  <c r="AB66" i="2"/>
  <c r="AE66" i="2"/>
  <c r="AF66" i="2"/>
  <c r="AJ66" i="2"/>
  <c r="AK66" i="2"/>
  <c r="AN66" i="2"/>
  <c r="AO66" i="2"/>
  <c r="D67" i="2"/>
  <c r="E67" i="2"/>
  <c r="F67" i="2"/>
  <c r="AF67" i="2" s="1"/>
  <c r="H67" i="2"/>
  <c r="I67" i="2"/>
  <c r="J67" i="2"/>
  <c r="K67" i="2"/>
  <c r="AK67" i="2" s="1"/>
  <c r="L67" i="2"/>
  <c r="M67" i="2"/>
  <c r="N67" i="2"/>
  <c r="O67" i="2"/>
  <c r="AO67" i="2" s="1"/>
  <c r="Q67" i="2"/>
  <c r="AD67" i="2" s="1"/>
  <c r="R67" i="2"/>
  <c r="S67" i="2"/>
  <c r="U67" i="2"/>
  <c r="V67" i="2"/>
  <c r="AI67" i="2" s="1"/>
  <c r="W67" i="2"/>
  <c r="X67" i="2"/>
  <c r="Y67" i="2"/>
  <c r="Z67" i="2"/>
  <c r="AM67" i="2" s="1"/>
  <c r="AA67" i="2"/>
  <c r="AB67" i="2"/>
  <c r="AE67" i="2"/>
  <c r="AJ67" i="2"/>
  <c r="AN67" i="2"/>
  <c r="D68" i="2"/>
  <c r="E68" i="2"/>
  <c r="AE68" i="2" s="1"/>
  <c r="F68" i="2"/>
  <c r="H68" i="2"/>
  <c r="I68" i="2"/>
  <c r="J68" i="2"/>
  <c r="AJ68" i="2" s="1"/>
  <c r="K68" i="2"/>
  <c r="L68" i="2"/>
  <c r="M68" i="2"/>
  <c r="N68" i="2"/>
  <c r="AN68" i="2" s="1"/>
  <c r="O68" i="2"/>
  <c r="Q68" i="2"/>
  <c r="R68" i="2"/>
  <c r="S68" i="2"/>
  <c r="U68" i="2"/>
  <c r="V68" i="2"/>
  <c r="W68" i="2"/>
  <c r="X68" i="2"/>
  <c r="Y68" i="2"/>
  <c r="AL68" i="2" s="1"/>
  <c r="Z68" i="2"/>
  <c r="AA68" i="2"/>
  <c r="AB68" i="2"/>
  <c r="AD68" i="2"/>
  <c r="AH68" i="2"/>
  <c r="AI68" i="2"/>
  <c r="AM68" i="2"/>
  <c r="D69" i="2"/>
  <c r="AD69" i="2" s="1"/>
  <c r="E69" i="2"/>
  <c r="F69" i="2"/>
  <c r="H69" i="2"/>
  <c r="I69" i="2"/>
  <c r="AI69" i="2" s="1"/>
  <c r="J69" i="2"/>
  <c r="K69" i="2"/>
  <c r="L69" i="2"/>
  <c r="M69" i="2"/>
  <c r="AM69" i="2" s="1"/>
  <c r="N69" i="2"/>
  <c r="O69" i="2"/>
  <c r="Q69" i="2"/>
  <c r="R69" i="2"/>
  <c r="AE69" i="2" s="1"/>
  <c r="S69" i="2"/>
  <c r="U69" i="2"/>
  <c r="V69" i="2"/>
  <c r="W69" i="2"/>
  <c r="AJ69" i="2" s="1"/>
  <c r="X69" i="2"/>
  <c r="Y69" i="2"/>
  <c r="Z69" i="2"/>
  <c r="AA69" i="2"/>
  <c r="AN69" i="2" s="1"/>
  <c r="AB69" i="2"/>
  <c r="AF69" i="2"/>
  <c r="AH69" i="2"/>
  <c r="AK69" i="2"/>
  <c r="AL69" i="2"/>
  <c r="AO69" i="2"/>
  <c r="D70" i="2"/>
  <c r="E70" i="2"/>
  <c r="F70" i="2"/>
  <c r="H70" i="2"/>
  <c r="AH70" i="2" s="1"/>
  <c r="I70" i="2"/>
  <c r="J70" i="2"/>
  <c r="K70" i="2"/>
  <c r="L70" i="2"/>
  <c r="AL70" i="2" s="1"/>
  <c r="M70" i="2"/>
  <c r="N70" i="2"/>
  <c r="O70" i="2"/>
  <c r="Q70" i="2"/>
  <c r="R70" i="2"/>
  <c r="AE70" i="2" s="1"/>
  <c r="S70" i="2"/>
  <c r="U70" i="2"/>
  <c r="V70" i="2"/>
  <c r="W70" i="2"/>
  <c r="X70" i="2"/>
  <c r="Y70" i="2"/>
  <c r="Z70" i="2"/>
  <c r="AA70" i="2"/>
  <c r="AN70" i="2" s="1"/>
  <c r="AB70" i="2"/>
  <c r="AF70" i="2"/>
  <c r="AJ70" i="2"/>
  <c r="AK70" i="2"/>
  <c r="AO70" i="2"/>
  <c r="D71" i="2"/>
  <c r="E71" i="2"/>
  <c r="F71" i="2"/>
  <c r="AF71" i="2" s="1"/>
  <c r="H71" i="2"/>
  <c r="I71" i="2"/>
  <c r="J71" i="2"/>
  <c r="K71" i="2"/>
  <c r="AK71" i="2" s="1"/>
  <c r="L71" i="2"/>
  <c r="M71" i="2"/>
  <c r="N71" i="2"/>
  <c r="O71" i="2"/>
  <c r="AO71" i="2" s="1"/>
  <c r="Q71" i="2"/>
  <c r="AD71" i="2" s="1"/>
  <c r="R71" i="2"/>
  <c r="S71" i="2"/>
  <c r="U71" i="2"/>
  <c r="V71" i="2"/>
  <c r="W71" i="2"/>
  <c r="X71" i="2"/>
  <c r="Y71" i="2"/>
  <c r="Z71" i="2"/>
  <c r="AM71" i="2" s="1"/>
  <c r="AA71" i="2"/>
  <c r="AB71" i="2"/>
  <c r="AE71" i="2"/>
  <c r="AI71" i="2"/>
  <c r="AJ71" i="2"/>
  <c r="AN71" i="2"/>
  <c r="D72" i="2"/>
  <c r="E72" i="2"/>
  <c r="AE72" i="2" s="1"/>
  <c r="F72" i="2"/>
  <c r="H72" i="2"/>
  <c r="I72" i="2"/>
  <c r="J72" i="2"/>
  <c r="AJ72" i="2" s="1"/>
  <c r="K72" i="2"/>
  <c r="L72" i="2"/>
  <c r="M72" i="2"/>
  <c r="N72" i="2"/>
  <c r="AN72" i="2" s="1"/>
  <c r="O72" i="2"/>
  <c r="Q72" i="2"/>
  <c r="R72" i="2"/>
  <c r="S72" i="2"/>
  <c r="AF72" i="2" s="1"/>
  <c r="U72" i="2"/>
  <c r="V72" i="2"/>
  <c r="W72" i="2"/>
  <c r="X72" i="2"/>
  <c r="AK72" i="2" s="1"/>
  <c r="Y72" i="2"/>
  <c r="Z72" i="2"/>
  <c r="AA72" i="2"/>
  <c r="AB72" i="2"/>
  <c r="AO72" i="2" s="1"/>
  <c r="AD72" i="2"/>
  <c r="AH72" i="2"/>
  <c r="AI72" i="2"/>
  <c r="AL72" i="2"/>
  <c r="AM72" i="2"/>
  <c r="D73" i="2"/>
  <c r="AD73" i="2" s="1"/>
  <c r="E73" i="2"/>
  <c r="F73" i="2"/>
  <c r="H73" i="2"/>
  <c r="I73" i="2"/>
  <c r="AI73" i="2" s="1"/>
  <c r="J73" i="2"/>
  <c r="K73" i="2"/>
  <c r="L73" i="2"/>
  <c r="M73" i="2"/>
  <c r="AM73" i="2" s="1"/>
  <c r="N73" i="2"/>
  <c r="O73" i="2"/>
  <c r="Q73" i="2"/>
  <c r="R73" i="2"/>
  <c r="S73" i="2"/>
  <c r="AF73" i="2" s="1"/>
  <c r="U73" i="2"/>
  <c r="V73" i="2"/>
  <c r="W73" i="2"/>
  <c r="X73" i="2"/>
  <c r="AK73" i="2" s="1"/>
  <c r="Y73" i="2"/>
  <c r="Z73" i="2"/>
  <c r="AA73" i="2"/>
  <c r="AB73" i="2"/>
  <c r="AH73" i="2"/>
  <c r="AL73" i="2"/>
  <c r="AO73" i="2"/>
  <c r="D74" i="2"/>
  <c r="E74" i="2"/>
  <c r="F74" i="2"/>
  <c r="H74" i="2"/>
  <c r="AH74" i="2" s="1"/>
  <c r="I74" i="2"/>
  <c r="J74" i="2"/>
  <c r="K74" i="2"/>
  <c r="L74" i="2"/>
  <c r="AL74" i="2" s="1"/>
  <c r="M74" i="2"/>
  <c r="N74" i="2"/>
  <c r="O74" i="2"/>
  <c r="Q74" i="2"/>
  <c r="AD74" i="2" s="1"/>
  <c r="R74" i="2"/>
  <c r="S74" i="2"/>
  <c r="U74" i="2"/>
  <c r="V74" i="2"/>
  <c r="AI74" i="2" s="1"/>
  <c r="W74" i="2"/>
  <c r="X74" i="2"/>
  <c r="Y74" i="2"/>
  <c r="Z74" i="2"/>
  <c r="AM74" i="2" s="1"/>
  <c r="AA74" i="2"/>
  <c r="AB74" i="2"/>
  <c r="AE74" i="2"/>
  <c r="AF74" i="2"/>
  <c r="AJ74" i="2"/>
  <c r="AK74" i="2"/>
  <c r="AN74" i="2"/>
  <c r="AO74" i="2"/>
  <c r="D75" i="2"/>
  <c r="E75" i="2"/>
  <c r="F75" i="2"/>
  <c r="AF75" i="2" s="1"/>
  <c r="H75" i="2"/>
  <c r="I75" i="2"/>
  <c r="J75" i="2"/>
  <c r="K75" i="2"/>
  <c r="AK75" i="2" s="1"/>
  <c r="L75" i="2"/>
  <c r="M75" i="2"/>
  <c r="N75" i="2"/>
  <c r="O75" i="2"/>
  <c r="AO75" i="2" s="1"/>
  <c r="Q75" i="2"/>
  <c r="R75" i="2"/>
  <c r="S75" i="2"/>
  <c r="U75" i="2"/>
  <c r="AH75" i="2" s="1"/>
  <c r="V75" i="2"/>
  <c r="AI75" i="2" s="1"/>
  <c r="W75" i="2"/>
  <c r="X75" i="2"/>
  <c r="Y75" i="2"/>
  <c r="AL75" i="2" s="1"/>
  <c r="Z75" i="2"/>
  <c r="AA75" i="2"/>
  <c r="AB75" i="2"/>
  <c r="AD75" i="2"/>
  <c r="AE75" i="2"/>
  <c r="AJ75" i="2"/>
  <c r="AM75" i="2"/>
  <c r="AN75" i="2"/>
  <c r="D76" i="2"/>
  <c r="E76" i="2"/>
  <c r="AE76" i="2" s="1"/>
  <c r="F76" i="2"/>
  <c r="H76" i="2"/>
  <c r="I76" i="2"/>
  <c r="J76" i="2"/>
  <c r="AJ76" i="2" s="1"/>
  <c r="K76" i="2"/>
  <c r="L76" i="2"/>
  <c r="M76" i="2"/>
  <c r="N76" i="2"/>
  <c r="AN76" i="2" s="1"/>
  <c r="O76" i="2"/>
  <c r="Q76" i="2"/>
  <c r="R76" i="2"/>
  <c r="S76" i="2"/>
  <c r="U76" i="2"/>
  <c r="V76" i="2"/>
  <c r="W76" i="2"/>
  <c r="X76" i="2"/>
  <c r="Y76" i="2"/>
  <c r="AL76" i="2" s="1"/>
  <c r="Z76" i="2"/>
  <c r="AA76" i="2"/>
  <c r="AB76" i="2"/>
  <c r="AD76" i="2"/>
  <c r="AH76" i="2"/>
  <c r="AI76" i="2"/>
  <c r="AM76" i="2"/>
  <c r="D77" i="2"/>
  <c r="AD77" i="2" s="1"/>
  <c r="E77" i="2"/>
  <c r="F77" i="2"/>
  <c r="H77" i="2"/>
  <c r="I77" i="2"/>
  <c r="AI77" i="2" s="1"/>
  <c r="J77" i="2"/>
  <c r="K77" i="2"/>
  <c r="L77" i="2"/>
  <c r="M77" i="2"/>
  <c r="AM77" i="2" s="1"/>
  <c r="N77" i="2"/>
  <c r="O77" i="2"/>
  <c r="Q77" i="2"/>
  <c r="R77" i="2"/>
  <c r="AE77" i="2" s="1"/>
  <c r="S77" i="2"/>
  <c r="U77" i="2"/>
  <c r="V77" i="2"/>
  <c r="W77" i="2"/>
  <c r="AJ77" i="2" s="1"/>
  <c r="X77" i="2"/>
  <c r="Y77" i="2"/>
  <c r="Z77" i="2"/>
  <c r="AA77" i="2"/>
  <c r="AN77" i="2" s="1"/>
  <c r="AB77" i="2"/>
  <c r="AF77" i="2"/>
  <c r="AH77" i="2"/>
  <c r="AK77" i="2"/>
  <c r="AL77" i="2"/>
  <c r="AO77" i="2"/>
  <c r="D78" i="2"/>
  <c r="E78" i="2"/>
  <c r="F78" i="2"/>
  <c r="H78" i="2"/>
  <c r="AH78" i="2" s="1"/>
  <c r="I78" i="2"/>
  <c r="J78" i="2"/>
  <c r="K78" i="2"/>
  <c r="L78" i="2"/>
  <c r="AL78" i="2" s="1"/>
  <c r="M78" i="2"/>
  <c r="N78" i="2"/>
  <c r="O78" i="2"/>
  <c r="Q78" i="2"/>
  <c r="R78" i="2"/>
  <c r="AE78" i="2" s="1"/>
  <c r="S78" i="2"/>
  <c r="U78" i="2"/>
  <c r="V78" i="2"/>
  <c r="W78" i="2"/>
  <c r="X78" i="2"/>
  <c r="Y78" i="2"/>
  <c r="Z78" i="2"/>
  <c r="AA78" i="2"/>
  <c r="AN78" i="2" s="1"/>
  <c r="AB78" i="2"/>
  <c r="AF78" i="2"/>
  <c r="AJ78" i="2"/>
  <c r="AK78" i="2"/>
  <c r="AO78" i="2"/>
  <c r="D79" i="2"/>
  <c r="E79" i="2"/>
  <c r="F79" i="2"/>
  <c r="AF79" i="2" s="1"/>
  <c r="H79" i="2"/>
  <c r="I79" i="2"/>
  <c r="J79" i="2"/>
  <c r="K79" i="2"/>
  <c r="AK79" i="2" s="1"/>
  <c r="L79" i="2"/>
  <c r="M79" i="2"/>
  <c r="N79" i="2"/>
  <c r="O79" i="2"/>
  <c r="AO79" i="2" s="1"/>
  <c r="Q79" i="2"/>
  <c r="AD79" i="2" s="1"/>
  <c r="R79" i="2"/>
  <c r="S79" i="2"/>
  <c r="U79" i="2"/>
  <c r="V79" i="2"/>
  <c r="W79" i="2"/>
  <c r="X79" i="2"/>
  <c r="Y79" i="2"/>
  <c r="Z79" i="2"/>
  <c r="AM79" i="2" s="1"/>
  <c r="AA79" i="2"/>
  <c r="AB79" i="2"/>
  <c r="AE79" i="2"/>
  <c r="AI79" i="2"/>
  <c r="AJ79" i="2"/>
  <c r="AN79" i="2"/>
  <c r="D80" i="2"/>
  <c r="E80" i="2"/>
  <c r="AE80" i="2" s="1"/>
  <c r="F80" i="2"/>
  <c r="H80" i="2"/>
  <c r="I80" i="2"/>
  <c r="J80" i="2"/>
  <c r="AJ80" i="2" s="1"/>
  <c r="K80" i="2"/>
  <c r="L80" i="2"/>
  <c r="M80" i="2"/>
  <c r="N80" i="2"/>
  <c r="AN80" i="2" s="1"/>
  <c r="O80" i="2"/>
  <c r="Q80" i="2"/>
  <c r="R80" i="2"/>
  <c r="S80" i="2"/>
  <c r="AF80" i="2" s="1"/>
  <c r="U80" i="2"/>
  <c r="V80" i="2"/>
  <c r="W80" i="2"/>
  <c r="X80" i="2"/>
  <c r="AK80" i="2" s="1"/>
  <c r="Y80" i="2"/>
  <c r="Z80" i="2"/>
  <c r="AA80" i="2"/>
  <c r="AB80" i="2"/>
  <c r="AO80" i="2" s="1"/>
  <c r="AD80" i="2"/>
  <c r="AH80" i="2"/>
  <c r="AI80" i="2"/>
  <c r="AL80" i="2"/>
  <c r="AM80" i="2"/>
  <c r="D81" i="2"/>
  <c r="AD81" i="2" s="1"/>
  <c r="E81" i="2"/>
  <c r="F81" i="2"/>
  <c r="H81" i="2"/>
  <c r="I81" i="2"/>
  <c r="AI81" i="2" s="1"/>
  <c r="J81" i="2"/>
  <c r="K81" i="2"/>
  <c r="L81" i="2"/>
  <c r="M81" i="2"/>
  <c r="AM81" i="2" s="1"/>
  <c r="N81" i="2"/>
  <c r="O81" i="2"/>
  <c r="Q81" i="2"/>
  <c r="R81" i="2"/>
  <c r="S81" i="2"/>
  <c r="U81" i="2"/>
  <c r="V81" i="2"/>
  <c r="W81" i="2"/>
  <c r="X81" i="2"/>
  <c r="AK81" i="2" s="1"/>
  <c r="Y81" i="2"/>
  <c r="Z81" i="2"/>
  <c r="AA81" i="2"/>
  <c r="AB81" i="2"/>
  <c r="AF81" i="2"/>
  <c r="AH81" i="2"/>
  <c r="AL81" i="2"/>
  <c r="AO81" i="2"/>
  <c r="D82" i="2"/>
  <c r="E82" i="2"/>
  <c r="F82" i="2"/>
  <c r="H82" i="2"/>
  <c r="AH82" i="2" s="1"/>
  <c r="I82" i="2"/>
  <c r="J82" i="2"/>
  <c r="K82" i="2"/>
  <c r="L82" i="2"/>
  <c r="AL82" i="2" s="1"/>
  <c r="M82" i="2"/>
  <c r="N82" i="2"/>
  <c r="O82" i="2"/>
  <c r="Q82" i="2"/>
  <c r="AD82" i="2" s="1"/>
  <c r="R82" i="2"/>
  <c r="S82" i="2"/>
  <c r="U82" i="2"/>
  <c r="V82" i="2"/>
  <c r="AI82" i="2" s="1"/>
  <c r="W82" i="2"/>
  <c r="X82" i="2"/>
  <c r="Y82" i="2"/>
  <c r="Z82" i="2"/>
  <c r="AM82" i="2" s="1"/>
  <c r="AA82" i="2"/>
  <c r="AB82" i="2"/>
  <c r="AE82" i="2"/>
  <c r="AF82" i="2"/>
  <c r="AJ82" i="2"/>
  <c r="AK82" i="2"/>
  <c r="AN82" i="2"/>
  <c r="AO82" i="2"/>
  <c r="D83" i="2"/>
  <c r="E83" i="2"/>
  <c r="F83" i="2"/>
  <c r="AF83" i="2" s="1"/>
  <c r="H83" i="2"/>
  <c r="I83" i="2"/>
  <c r="J83" i="2"/>
  <c r="K83" i="2"/>
  <c r="AK83" i="2" s="1"/>
  <c r="L83" i="2"/>
  <c r="M83" i="2"/>
  <c r="N83" i="2"/>
  <c r="O83" i="2"/>
  <c r="AO83" i="2" s="1"/>
  <c r="Q83" i="2"/>
  <c r="R83" i="2"/>
  <c r="S83" i="2"/>
  <c r="U83" i="2"/>
  <c r="AH83" i="2" s="1"/>
  <c r="V83" i="2"/>
  <c r="AI83" i="2" s="1"/>
  <c r="W83" i="2"/>
  <c r="X83" i="2"/>
  <c r="Y83" i="2"/>
  <c r="AL83" i="2" s="1"/>
  <c r="Z83" i="2"/>
  <c r="AA83" i="2"/>
  <c r="AB83" i="2"/>
  <c r="AD83" i="2"/>
  <c r="AE83" i="2"/>
  <c r="AJ83" i="2"/>
  <c r="AM83" i="2"/>
  <c r="AN83" i="2"/>
  <c r="D84" i="2"/>
  <c r="E84" i="2"/>
  <c r="AE84" i="2" s="1"/>
  <c r="F84" i="2"/>
  <c r="H84" i="2"/>
  <c r="I84" i="2"/>
  <c r="J84" i="2"/>
  <c r="AJ84" i="2" s="1"/>
  <c r="K84" i="2"/>
  <c r="L84" i="2"/>
  <c r="M84" i="2"/>
  <c r="N84" i="2"/>
  <c r="AN84" i="2" s="1"/>
  <c r="O84" i="2"/>
  <c r="Q84" i="2"/>
  <c r="R84" i="2"/>
  <c r="S84" i="2"/>
  <c r="U84" i="2"/>
  <c r="AH84" i="2" s="1"/>
  <c r="V84" i="2"/>
  <c r="W84" i="2"/>
  <c r="X84" i="2"/>
  <c r="Y84" i="2"/>
  <c r="AL84" i="2" s="1"/>
  <c r="Z84" i="2"/>
  <c r="AA84" i="2"/>
  <c r="AB84" i="2"/>
  <c r="AD84" i="2"/>
  <c r="AI84" i="2"/>
  <c r="AM84" i="2"/>
  <c r="D85" i="2"/>
  <c r="AD85" i="2" s="1"/>
  <c r="E85" i="2"/>
  <c r="F85" i="2"/>
  <c r="H85" i="2"/>
  <c r="I85" i="2"/>
  <c r="AI85" i="2" s="1"/>
  <c r="J85" i="2"/>
  <c r="K85" i="2"/>
  <c r="L85" i="2"/>
  <c r="M85" i="2"/>
  <c r="AM85" i="2" s="1"/>
  <c r="N85" i="2"/>
  <c r="O85" i="2"/>
  <c r="Q85" i="2"/>
  <c r="R85" i="2"/>
  <c r="AE85" i="2" s="1"/>
  <c r="S85" i="2"/>
  <c r="U85" i="2"/>
  <c r="V85" i="2"/>
  <c r="W85" i="2"/>
  <c r="AJ85" i="2" s="1"/>
  <c r="X85" i="2"/>
  <c r="Y85" i="2"/>
  <c r="Z85" i="2"/>
  <c r="AA85" i="2"/>
  <c r="AN85" i="2" s="1"/>
  <c r="AB85" i="2"/>
  <c r="AF85" i="2"/>
  <c r="AH85" i="2"/>
  <c r="AK85" i="2"/>
  <c r="AL85" i="2"/>
  <c r="AO85" i="2"/>
  <c r="D86" i="2"/>
  <c r="E86" i="2"/>
  <c r="F86" i="2"/>
  <c r="H86" i="2"/>
  <c r="AH86" i="2" s="1"/>
  <c r="I86" i="2"/>
  <c r="J86" i="2"/>
  <c r="K86" i="2"/>
  <c r="L86" i="2"/>
  <c r="AL86" i="2" s="1"/>
  <c r="M86" i="2"/>
  <c r="N86" i="2"/>
  <c r="O86" i="2"/>
  <c r="Q86" i="2"/>
  <c r="R86" i="2"/>
  <c r="AE86" i="2" s="1"/>
  <c r="S86" i="2"/>
  <c r="U86" i="2"/>
  <c r="V86" i="2"/>
  <c r="W86" i="2"/>
  <c r="AJ86" i="2" s="1"/>
  <c r="X86" i="2"/>
  <c r="Y86" i="2"/>
  <c r="Z86" i="2"/>
  <c r="AA86" i="2"/>
  <c r="AN86" i="2" s="1"/>
  <c r="AB86" i="2"/>
  <c r="AF86" i="2"/>
  <c r="AK86" i="2"/>
  <c r="AO86" i="2"/>
  <c r="D87" i="2"/>
  <c r="E87" i="2"/>
  <c r="F87" i="2"/>
  <c r="AF87" i="2" s="1"/>
  <c r="H87" i="2"/>
  <c r="I87" i="2"/>
  <c r="J87" i="2"/>
  <c r="K87" i="2"/>
  <c r="AK87" i="2" s="1"/>
  <c r="L87" i="2"/>
  <c r="M87" i="2"/>
  <c r="N87" i="2"/>
  <c r="O87" i="2"/>
  <c r="AO87" i="2" s="1"/>
  <c r="Q87" i="2"/>
  <c r="AD87" i="2" s="1"/>
  <c r="R87" i="2"/>
  <c r="S87" i="2"/>
  <c r="U87" i="2"/>
  <c r="V87" i="2"/>
  <c r="W87" i="2"/>
  <c r="X87" i="2"/>
  <c r="Y87" i="2"/>
  <c r="Z87" i="2"/>
  <c r="AM87" i="2" s="1"/>
  <c r="AA87" i="2"/>
  <c r="AB87" i="2"/>
  <c r="AE87" i="2"/>
  <c r="AI87" i="2"/>
  <c r="AJ87" i="2"/>
  <c r="AN87" i="2"/>
  <c r="D88" i="2"/>
  <c r="E88" i="2"/>
  <c r="AE88" i="2" s="1"/>
  <c r="F88" i="2"/>
  <c r="H88" i="2"/>
  <c r="I88" i="2"/>
  <c r="J88" i="2"/>
  <c r="AJ88" i="2" s="1"/>
  <c r="K88" i="2"/>
  <c r="L88" i="2"/>
  <c r="M88" i="2"/>
  <c r="N88" i="2"/>
  <c r="AN88" i="2" s="1"/>
  <c r="O88" i="2"/>
  <c r="Q88" i="2"/>
  <c r="R88" i="2"/>
  <c r="S88" i="2"/>
  <c r="AF88" i="2" s="1"/>
  <c r="U88" i="2"/>
  <c r="V88" i="2"/>
  <c r="W88" i="2"/>
  <c r="X88" i="2"/>
  <c r="AK88" i="2" s="1"/>
  <c r="Y88" i="2"/>
  <c r="Z88" i="2"/>
  <c r="AA88" i="2"/>
  <c r="AB88" i="2"/>
  <c r="AO88" i="2" s="1"/>
  <c r="AD88" i="2"/>
  <c r="AH88" i="2"/>
  <c r="AI88" i="2"/>
  <c r="AL88" i="2"/>
  <c r="AM88" i="2"/>
  <c r="D89" i="2"/>
  <c r="AD89" i="2" s="1"/>
  <c r="E89" i="2"/>
  <c r="F89" i="2"/>
  <c r="H89" i="2"/>
  <c r="I89" i="2"/>
  <c r="AI89" i="2" s="1"/>
  <c r="J89" i="2"/>
  <c r="K89" i="2"/>
  <c r="L89" i="2"/>
  <c r="M89" i="2"/>
  <c r="AM89" i="2" s="1"/>
  <c r="N89" i="2"/>
  <c r="O89" i="2"/>
  <c r="Q89" i="2"/>
  <c r="R89" i="2"/>
  <c r="S89" i="2"/>
  <c r="U89" i="2"/>
  <c r="V89" i="2"/>
  <c r="W89" i="2"/>
  <c r="X89" i="2"/>
  <c r="AK89" i="2" s="1"/>
  <c r="Y89" i="2"/>
  <c r="Z89" i="2"/>
  <c r="AA89" i="2"/>
  <c r="AB89" i="2"/>
  <c r="AF89" i="2"/>
  <c r="AH89" i="2"/>
  <c r="AL89" i="2"/>
  <c r="AO89" i="2"/>
  <c r="D90" i="2"/>
  <c r="E90" i="2"/>
  <c r="F90" i="2"/>
  <c r="H90" i="2"/>
  <c r="AH90" i="2" s="1"/>
  <c r="I90" i="2"/>
  <c r="J90" i="2"/>
  <c r="K90" i="2"/>
  <c r="L90" i="2"/>
  <c r="AL90" i="2" s="1"/>
  <c r="M90" i="2"/>
  <c r="N90" i="2"/>
  <c r="O90" i="2"/>
  <c r="Q90" i="2"/>
  <c r="AD90" i="2" s="1"/>
  <c r="R90" i="2"/>
  <c r="S90" i="2"/>
  <c r="U90" i="2"/>
  <c r="V90" i="2"/>
  <c r="AI90" i="2" s="1"/>
  <c r="W90" i="2"/>
  <c r="X90" i="2"/>
  <c r="Y90" i="2"/>
  <c r="Z90" i="2"/>
  <c r="AM90" i="2" s="1"/>
  <c r="AA90" i="2"/>
  <c r="AB90" i="2"/>
  <c r="AE90" i="2"/>
  <c r="AF90" i="2"/>
  <c r="AJ90" i="2"/>
  <c r="AK90" i="2"/>
  <c r="AN90" i="2"/>
  <c r="AO90" i="2"/>
  <c r="D91" i="2"/>
  <c r="E91" i="2"/>
  <c r="F91" i="2"/>
  <c r="AF91" i="2" s="1"/>
  <c r="H91" i="2"/>
  <c r="I91" i="2"/>
  <c r="J91" i="2"/>
  <c r="K91" i="2"/>
  <c r="AK91" i="2" s="1"/>
  <c r="L91" i="2"/>
  <c r="M91" i="2"/>
  <c r="N91" i="2"/>
  <c r="O91" i="2"/>
  <c r="AO91" i="2" s="1"/>
  <c r="Q91" i="2"/>
  <c r="AD91" i="2" s="1"/>
  <c r="R91" i="2"/>
  <c r="S91" i="2"/>
  <c r="U91" i="2"/>
  <c r="V91" i="2"/>
  <c r="AI91" i="2" s="1"/>
  <c r="W91" i="2"/>
  <c r="X91" i="2"/>
  <c r="Y91" i="2"/>
  <c r="Z91" i="2"/>
  <c r="AM91" i="2" s="1"/>
  <c r="AA91" i="2"/>
  <c r="AB91" i="2"/>
  <c r="AE91" i="2"/>
  <c r="AJ91" i="2"/>
  <c r="AN91" i="2"/>
  <c r="D92" i="2"/>
  <c r="E92" i="2"/>
  <c r="AE92" i="2" s="1"/>
  <c r="F92" i="2"/>
  <c r="H92" i="2"/>
  <c r="I92" i="2"/>
  <c r="J92" i="2"/>
  <c r="AJ92" i="2" s="1"/>
  <c r="K92" i="2"/>
  <c r="L92" i="2"/>
  <c r="M92" i="2"/>
  <c r="N92" i="2"/>
  <c r="AN92" i="2" s="1"/>
  <c r="O92" i="2"/>
  <c r="Q92" i="2"/>
  <c r="R92" i="2"/>
  <c r="S92" i="2"/>
  <c r="U92" i="2"/>
  <c r="V92" i="2"/>
  <c r="W92" i="2"/>
  <c r="X92" i="2"/>
  <c r="Y92" i="2"/>
  <c r="AL92" i="2" s="1"/>
  <c r="Z92" i="2"/>
  <c r="AA92" i="2"/>
  <c r="AB92" i="2"/>
  <c r="AD92" i="2"/>
  <c r="AH92" i="2"/>
  <c r="AI92" i="2"/>
  <c r="AM92" i="2"/>
  <c r="D93" i="2"/>
  <c r="AD93" i="2" s="1"/>
  <c r="E93" i="2"/>
  <c r="F93" i="2"/>
  <c r="H93" i="2"/>
  <c r="I93" i="2"/>
  <c r="AI93" i="2" s="1"/>
  <c r="J93" i="2"/>
  <c r="K93" i="2"/>
  <c r="L93" i="2"/>
  <c r="M93" i="2"/>
  <c r="AM93" i="2" s="1"/>
  <c r="N93" i="2"/>
  <c r="O93" i="2"/>
  <c r="Q93" i="2"/>
  <c r="R93" i="2"/>
  <c r="AE93" i="2" s="1"/>
  <c r="S93" i="2"/>
  <c r="U93" i="2"/>
  <c r="V93" i="2"/>
  <c r="W93" i="2"/>
  <c r="AJ93" i="2" s="1"/>
  <c r="X93" i="2"/>
  <c r="Y93" i="2"/>
  <c r="Z93" i="2"/>
  <c r="AA93" i="2"/>
  <c r="AN93" i="2" s="1"/>
  <c r="AB93" i="2"/>
  <c r="AF93" i="2"/>
  <c r="AH93" i="2"/>
  <c r="AK93" i="2"/>
  <c r="AL93" i="2"/>
  <c r="AO93" i="2"/>
  <c r="D94" i="2"/>
  <c r="E94" i="2"/>
  <c r="F94" i="2"/>
  <c r="H94" i="2"/>
  <c r="I94" i="2"/>
  <c r="J94" i="2"/>
  <c r="K94" i="2"/>
  <c r="L94" i="2"/>
  <c r="M94" i="2"/>
  <c r="N94" i="2"/>
  <c r="O94" i="2"/>
  <c r="Q94" i="2"/>
  <c r="R94" i="2"/>
  <c r="AE94" i="2" s="1"/>
  <c r="S94" i="2"/>
  <c r="AF94" i="2" s="1"/>
  <c r="U94" i="2"/>
  <c r="V94" i="2"/>
  <c r="W94" i="2"/>
  <c r="AJ94" i="2" s="1"/>
  <c r="X94" i="2"/>
  <c r="AK94" i="2" s="1"/>
  <c r="Y94" i="2"/>
  <c r="Z94" i="2"/>
  <c r="AA94" i="2"/>
  <c r="AN94" i="2" s="1"/>
  <c r="AB94" i="2"/>
  <c r="AO94" i="2" s="1"/>
  <c r="AH94" i="2"/>
  <c r="AL94" i="2"/>
  <c r="D95" i="2"/>
  <c r="E95" i="2"/>
  <c r="F95" i="2"/>
  <c r="AF95" i="2" s="1"/>
  <c r="H95" i="2"/>
  <c r="I95" i="2"/>
  <c r="J95" i="2"/>
  <c r="K95" i="2"/>
  <c r="L95" i="2"/>
  <c r="M95" i="2"/>
  <c r="N95" i="2"/>
  <c r="O95" i="2"/>
  <c r="AO95" i="2" s="1"/>
  <c r="Q95" i="2"/>
  <c r="R95" i="2"/>
  <c r="S95" i="2"/>
  <c r="U95" i="2"/>
  <c r="AH95" i="2" s="1"/>
  <c r="V95" i="2"/>
  <c r="AI95" i="2" s="1"/>
  <c r="W95" i="2"/>
  <c r="X95" i="2"/>
  <c r="Y95" i="2"/>
  <c r="AL95" i="2" s="1"/>
  <c r="Z95" i="2"/>
  <c r="AM95" i="2" s="1"/>
  <c r="AA95" i="2"/>
  <c r="AB95" i="2"/>
  <c r="AD95" i="2"/>
  <c r="AE95" i="2"/>
  <c r="AJ95" i="2"/>
  <c r="AK95" i="2"/>
  <c r="AN95" i="2"/>
  <c r="D96" i="2"/>
  <c r="E96" i="2"/>
  <c r="F96" i="2"/>
  <c r="H96" i="2"/>
  <c r="I96" i="2"/>
  <c r="J96" i="2"/>
  <c r="K96" i="2"/>
  <c r="L96" i="2"/>
  <c r="M96" i="2"/>
  <c r="N96" i="2"/>
  <c r="O96" i="2"/>
  <c r="Q96" i="2"/>
  <c r="AD96" i="2" s="1"/>
  <c r="R96" i="2"/>
  <c r="S96" i="2"/>
  <c r="U96" i="2"/>
  <c r="V96" i="2"/>
  <c r="AI96" i="2" s="1"/>
  <c r="W96" i="2"/>
  <c r="X96" i="2"/>
  <c r="Y96" i="2"/>
  <c r="Z96" i="2"/>
  <c r="AA96" i="2"/>
  <c r="AB96" i="2"/>
  <c r="AE96" i="2"/>
  <c r="AH96" i="2"/>
  <c r="AJ96" i="2"/>
  <c r="AL96" i="2"/>
  <c r="AM96" i="2"/>
  <c r="AN96" i="2"/>
  <c r="D97" i="2"/>
  <c r="E97" i="2"/>
  <c r="F97" i="2"/>
  <c r="H97" i="2"/>
  <c r="I97" i="2"/>
  <c r="J97" i="2"/>
  <c r="K97" i="2"/>
  <c r="L97" i="2"/>
  <c r="M97" i="2"/>
  <c r="N97" i="2"/>
  <c r="O97" i="2"/>
  <c r="Q97" i="2"/>
  <c r="R97" i="2"/>
  <c r="S97" i="2"/>
  <c r="AF97" i="2" s="1"/>
  <c r="U97" i="2"/>
  <c r="AH97" i="2" s="1"/>
  <c r="V97" i="2"/>
  <c r="W97" i="2"/>
  <c r="X97" i="2"/>
  <c r="AK97" i="2" s="1"/>
  <c r="Y97" i="2"/>
  <c r="AL97" i="2" s="1"/>
  <c r="Z97" i="2"/>
  <c r="AA97" i="2"/>
  <c r="AB97" i="2"/>
  <c r="AO97" i="2" s="1"/>
  <c r="AD97" i="2"/>
  <c r="AI97" i="2"/>
  <c r="AM97" i="2"/>
  <c r="D98" i="2"/>
  <c r="E98" i="2"/>
  <c r="F98" i="2"/>
  <c r="H98" i="2"/>
  <c r="I98" i="2"/>
  <c r="J98" i="2"/>
  <c r="K98" i="2"/>
  <c r="L98" i="2"/>
  <c r="M98" i="2"/>
  <c r="N98" i="2"/>
  <c r="O98" i="2"/>
  <c r="Q98" i="2"/>
  <c r="AD98" i="2" s="1"/>
  <c r="R98" i="2"/>
  <c r="AE98" i="2" s="1"/>
  <c r="S98" i="2"/>
  <c r="U98" i="2"/>
  <c r="V98" i="2"/>
  <c r="AI98" i="2" s="1"/>
  <c r="W98" i="2"/>
  <c r="AJ98" i="2" s="1"/>
  <c r="X98" i="2"/>
  <c r="Y98" i="2"/>
  <c r="Z98" i="2"/>
  <c r="AM98" i="2" s="1"/>
  <c r="AA98" i="2"/>
  <c r="AB98" i="2"/>
  <c r="AF98" i="2"/>
  <c r="AH98" i="2"/>
  <c r="AK98" i="2"/>
  <c r="AL98" i="2"/>
  <c r="AN98" i="2"/>
  <c r="AO98" i="2"/>
  <c r="D99" i="2"/>
  <c r="E99" i="2"/>
  <c r="F99" i="2"/>
  <c r="AF99" i="2" s="1"/>
  <c r="H99" i="2"/>
  <c r="I99" i="2"/>
  <c r="J99" i="2"/>
  <c r="K99" i="2"/>
  <c r="AK99" i="2" s="1"/>
  <c r="L99" i="2"/>
  <c r="M99" i="2"/>
  <c r="N99" i="2"/>
  <c r="O99" i="2"/>
  <c r="AO99" i="2" s="1"/>
  <c r="Q99" i="2"/>
  <c r="R99" i="2"/>
  <c r="AE99" i="2" s="1"/>
  <c r="S99" i="2"/>
  <c r="U99" i="2"/>
  <c r="AH99" i="2" s="1"/>
  <c r="V99" i="2"/>
  <c r="W99" i="2"/>
  <c r="X99" i="2"/>
  <c r="Y99" i="2"/>
  <c r="AL99" i="2" s="1"/>
  <c r="Z99" i="2"/>
  <c r="AA99" i="2"/>
  <c r="AB99" i="2"/>
  <c r="AD99" i="2"/>
  <c r="AI99" i="2"/>
  <c r="AJ99" i="2"/>
  <c r="AM99" i="2"/>
  <c r="AN99" i="2"/>
  <c r="D100" i="2"/>
  <c r="E100" i="2"/>
  <c r="F100" i="2"/>
  <c r="H100" i="2"/>
  <c r="I100" i="2"/>
  <c r="J100" i="2"/>
  <c r="K100" i="2"/>
  <c r="L100" i="2"/>
  <c r="M100" i="2"/>
  <c r="N100" i="2"/>
  <c r="O100" i="2"/>
  <c r="Q100" i="2"/>
  <c r="R100" i="2"/>
  <c r="S100" i="2"/>
  <c r="U100" i="2"/>
  <c r="AH100" i="2" s="1"/>
  <c r="V100" i="2"/>
  <c r="AI100" i="2" s="1"/>
  <c r="W100" i="2"/>
  <c r="X100" i="2"/>
  <c r="Y100" i="2"/>
  <c r="AL100" i="2" s="1"/>
  <c r="Z100" i="2"/>
  <c r="AM100" i="2" s="1"/>
  <c r="AA100" i="2"/>
  <c r="AB100" i="2"/>
  <c r="AD100" i="2"/>
  <c r="AE100" i="2"/>
  <c r="AJ100" i="2"/>
  <c r="AN100" i="2"/>
  <c r="D101" i="2"/>
  <c r="AD101" i="2" s="1"/>
  <c r="E101" i="2"/>
  <c r="F101" i="2"/>
  <c r="H101" i="2"/>
  <c r="I101" i="2"/>
  <c r="J101" i="2"/>
  <c r="K101" i="2"/>
  <c r="L101" i="2"/>
  <c r="M101" i="2"/>
  <c r="AM101" i="2" s="1"/>
  <c r="N101" i="2"/>
  <c r="O101" i="2"/>
  <c r="Q101" i="2"/>
  <c r="R101" i="2"/>
  <c r="AE101" i="2" s="1"/>
  <c r="S101" i="2"/>
  <c r="AF101" i="2" s="1"/>
  <c r="U101" i="2"/>
  <c r="V101" i="2"/>
  <c r="W101" i="2"/>
  <c r="AJ101" i="2" s="1"/>
  <c r="X101" i="2"/>
  <c r="AK101" i="2" s="1"/>
  <c r="Y101" i="2"/>
  <c r="Z101" i="2"/>
  <c r="AA101" i="2"/>
  <c r="AN101" i="2" s="1"/>
  <c r="AB101" i="2"/>
  <c r="AH101" i="2"/>
  <c r="AI101" i="2"/>
  <c r="AL101" i="2"/>
  <c r="AO101" i="2"/>
  <c r="D102" i="2"/>
  <c r="E102" i="2"/>
  <c r="F102" i="2"/>
  <c r="H102" i="2"/>
  <c r="AH102" i="2" s="1"/>
  <c r="I102" i="2"/>
  <c r="J102" i="2"/>
  <c r="K102" i="2"/>
  <c r="L102" i="2"/>
  <c r="AL102" i="2" s="1"/>
  <c r="M102" i="2"/>
  <c r="N102" i="2"/>
  <c r="O102" i="2"/>
  <c r="Q102" i="2"/>
  <c r="AD102" i="2" s="1"/>
  <c r="R102" i="2"/>
  <c r="S102" i="2"/>
  <c r="U102" i="2"/>
  <c r="V102" i="2"/>
  <c r="AI102" i="2" s="1"/>
  <c r="W102" i="2"/>
  <c r="X102" i="2"/>
  <c r="Y102" i="2"/>
  <c r="Z102" i="2"/>
  <c r="AM102" i="2" s="1"/>
  <c r="AA102" i="2"/>
  <c r="AB102" i="2"/>
  <c r="AE102" i="2"/>
  <c r="AF102" i="2"/>
  <c r="AJ102" i="2"/>
  <c r="AK102" i="2"/>
  <c r="AN102" i="2"/>
  <c r="AO102" i="2"/>
  <c r="D103" i="2"/>
  <c r="E103" i="2"/>
  <c r="F103" i="2"/>
  <c r="H103" i="2"/>
  <c r="I103" i="2"/>
  <c r="J103" i="2"/>
  <c r="K103" i="2"/>
  <c r="L103" i="2"/>
  <c r="M103" i="2"/>
  <c r="N103" i="2"/>
  <c r="O103" i="2"/>
  <c r="Q103" i="2"/>
  <c r="AD103" i="2" s="1"/>
  <c r="R103" i="2"/>
  <c r="S103" i="2"/>
  <c r="U103" i="2"/>
  <c r="V103" i="2"/>
  <c r="AI103" i="2" s="1"/>
  <c r="W103" i="2"/>
  <c r="X103" i="2"/>
  <c r="Y103" i="2"/>
  <c r="Z103" i="2"/>
  <c r="AM103" i="2" s="1"/>
  <c r="AA103" i="2"/>
  <c r="AB103" i="2"/>
  <c r="AE103" i="2"/>
  <c r="AF103" i="2"/>
  <c r="AJ103" i="2"/>
  <c r="AK103" i="2"/>
  <c r="AN103" i="2"/>
  <c r="AO103" i="2"/>
  <c r="D104" i="2"/>
  <c r="E104" i="2"/>
  <c r="F104" i="2"/>
  <c r="H104" i="2"/>
  <c r="I104" i="2"/>
  <c r="J104" i="2"/>
  <c r="K104" i="2"/>
  <c r="L104" i="2"/>
  <c r="M104" i="2"/>
  <c r="N104" i="2"/>
  <c r="O104" i="2"/>
  <c r="Q104" i="2"/>
  <c r="AD104" i="2" s="1"/>
  <c r="R104" i="2"/>
  <c r="S104" i="2"/>
  <c r="U104" i="2"/>
  <c r="V104" i="2"/>
  <c r="AI104" i="2" s="1"/>
  <c r="W104" i="2"/>
  <c r="X104" i="2"/>
  <c r="Y104" i="2"/>
  <c r="Z104" i="2"/>
  <c r="AM104" i="2" s="1"/>
  <c r="AA104" i="2"/>
  <c r="AB104" i="2"/>
  <c r="AE104" i="2"/>
  <c r="AJ104" i="2"/>
  <c r="AN104" i="2"/>
  <c r="D105" i="2"/>
  <c r="E105" i="2"/>
  <c r="F105" i="2"/>
  <c r="H105" i="2"/>
  <c r="I105" i="2"/>
  <c r="J105" i="2"/>
  <c r="K105" i="2"/>
  <c r="L105" i="2"/>
  <c r="M105" i="2"/>
  <c r="N105" i="2"/>
  <c r="O105" i="2"/>
  <c r="Q105" i="2"/>
  <c r="R105" i="2"/>
  <c r="AE105" i="2" s="1"/>
  <c r="S105" i="2"/>
  <c r="U105" i="2"/>
  <c r="AH105" i="2" s="1"/>
  <c r="V105" i="2"/>
  <c r="W105" i="2"/>
  <c r="AJ105" i="2" s="1"/>
  <c r="X105" i="2"/>
  <c r="Y105" i="2"/>
  <c r="AL105" i="2" s="1"/>
  <c r="Z105" i="2"/>
  <c r="AA105" i="2"/>
  <c r="AN105" i="2" s="1"/>
  <c r="AB105" i="2"/>
  <c r="AD105" i="2"/>
  <c r="AI105" i="2"/>
  <c r="AM105" i="2"/>
  <c r="D106" i="2"/>
  <c r="E106" i="2"/>
  <c r="F106" i="2"/>
  <c r="H106" i="2"/>
  <c r="I106" i="2"/>
  <c r="J106" i="2"/>
  <c r="K106" i="2"/>
  <c r="L106" i="2"/>
  <c r="M106" i="2"/>
  <c r="N106" i="2"/>
  <c r="O106" i="2"/>
  <c r="Q106" i="2"/>
  <c r="R106" i="2"/>
  <c r="AE106" i="2" s="1"/>
  <c r="S106" i="2"/>
  <c r="AF106" i="2" s="1"/>
  <c r="U106" i="2"/>
  <c r="V106" i="2"/>
  <c r="W106" i="2"/>
  <c r="AJ106" i="2" s="1"/>
  <c r="X106" i="2"/>
  <c r="Y106" i="2"/>
  <c r="Z106" i="2"/>
  <c r="AA106" i="2"/>
  <c r="AN106" i="2" s="1"/>
  <c r="AB106" i="2"/>
  <c r="AO106" i="2" s="1"/>
  <c r="AH106" i="2"/>
  <c r="AK106" i="2"/>
  <c r="AL106" i="2"/>
  <c r="D107" i="2"/>
  <c r="E107" i="2"/>
  <c r="F107" i="2"/>
  <c r="H107" i="2"/>
  <c r="I107" i="2"/>
  <c r="J107" i="2"/>
  <c r="K107" i="2"/>
  <c r="L107" i="2"/>
  <c r="M107" i="2"/>
  <c r="N107" i="2"/>
  <c r="O107" i="2"/>
  <c r="Q107" i="2"/>
  <c r="R107" i="2"/>
  <c r="AE107" i="2" s="1"/>
  <c r="S107" i="2"/>
  <c r="U107" i="2"/>
  <c r="AH107" i="2" s="1"/>
  <c r="V107" i="2"/>
  <c r="W107" i="2"/>
  <c r="X107" i="2"/>
  <c r="Y107" i="2"/>
  <c r="AL107" i="2" s="1"/>
  <c r="Z107" i="2"/>
  <c r="AA107" i="2"/>
  <c r="AN107" i="2" s="1"/>
  <c r="AB107" i="2"/>
  <c r="AF107" i="2"/>
  <c r="AJ107" i="2"/>
  <c r="AK107" i="2"/>
  <c r="AO107" i="2"/>
  <c r="D108" i="2"/>
  <c r="E108" i="2"/>
  <c r="F108" i="2"/>
  <c r="H108" i="2"/>
  <c r="I108" i="2"/>
  <c r="J108" i="2"/>
  <c r="K108" i="2"/>
  <c r="L108" i="2"/>
  <c r="M108" i="2"/>
  <c r="N108" i="2"/>
  <c r="O108" i="2"/>
  <c r="Q108" i="2"/>
  <c r="R108" i="2"/>
  <c r="S108" i="2"/>
  <c r="AF108" i="2" s="1"/>
  <c r="U108" i="2"/>
  <c r="AH108" i="2" s="1"/>
  <c r="V108" i="2"/>
  <c r="W108" i="2"/>
  <c r="X108" i="2"/>
  <c r="AK108" i="2" s="1"/>
  <c r="Y108" i="2"/>
  <c r="AL108" i="2" s="1"/>
  <c r="Z108" i="2"/>
  <c r="AA108" i="2"/>
  <c r="AB108" i="2"/>
  <c r="AO108" i="2" s="1"/>
  <c r="AD108" i="2"/>
  <c r="AE108" i="2"/>
  <c r="AI108" i="2"/>
  <c r="AJ108" i="2"/>
  <c r="AM108" i="2"/>
  <c r="AN108" i="2"/>
  <c r="D109" i="2"/>
  <c r="E109" i="2"/>
  <c r="F109" i="2"/>
  <c r="H109" i="2"/>
  <c r="I109" i="2"/>
  <c r="J109" i="2"/>
  <c r="K109" i="2"/>
  <c r="L109" i="2"/>
  <c r="M109" i="2"/>
  <c r="N109" i="2"/>
  <c r="O109" i="2"/>
  <c r="Q109" i="2"/>
  <c r="R109" i="2"/>
  <c r="S109" i="2"/>
  <c r="AF109" i="2" s="1"/>
  <c r="U109" i="2"/>
  <c r="AH109" i="2" s="1"/>
  <c r="V109" i="2"/>
  <c r="W109" i="2"/>
  <c r="X109" i="2"/>
  <c r="AK109" i="2" s="1"/>
  <c r="Y109" i="2"/>
  <c r="Z109" i="2"/>
  <c r="AA109" i="2"/>
  <c r="AB109" i="2"/>
  <c r="AO109" i="2" s="1"/>
  <c r="AD109" i="2"/>
  <c r="AI109" i="2"/>
  <c r="AL109" i="2"/>
  <c r="AM109" i="2"/>
  <c r="D110" i="2"/>
  <c r="E110" i="2"/>
  <c r="F110" i="2"/>
  <c r="H110" i="2"/>
  <c r="I110" i="2"/>
  <c r="J110" i="2"/>
  <c r="K110" i="2"/>
  <c r="L110" i="2"/>
  <c r="M110" i="2"/>
  <c r="N110" i="2"/>
  <c r="O110" i="2"/>
  <c r="Q110" i="2"/>
  <c r="AD110" i="2" s="1"/>
  <c r="R110" i="2"/>
  <c r="S110" i="2"/>
  <c r="U110" i="2"/>
  <c r="V110" i="2"/>
  <c r="AI110" i="2" s="1"/>
  <c r="W110" i="2"/>
  <c r="X110" i="2"/>
  <c r="AK110" i="2" s="1"/>
  <c r="Y110" i="2"/>
  <c r="Z110" i="2"/>
  <c r="AM110" i="2" s="1"/>
  <c r="AA110" i="2"/>
  <c r="AB110" i="2"/>
  <c r="AF110" i="2"/>
  <c r="AH110" i="2"/>
  <c r="AL110" i="2"/>
  <c r="AO110" i="2"/>
  <c r="D111" i="2"/>
  <c r="E111" i="2"/>
  <c r="F111" i="2"/>
  <c r="H111" i="2"/>
  <c r="I111" i="2"/>
  <c r="J111" i="2"/>
  <c r="K111" i="2"/>
  <c r="L111" i="2"/>
  <c r="M111" i="2"/>
  <c r="N111" i="2"/>
  <c r="O111" i="2"/>
  <c r="Q111" i="2"/>
  <c r="AD111" i="2" s="1"/>
  <c r="R111" i="2"/>
  <c r="S111" i="2"/>
  <c r="U111" i="2"/>
  <c r="V111" i="2"/>
  <c r="AI111" i="2" s="1"/>
  <c r="W111" i="2"/>
  <c r="X111" i="2"/>
  <c r="Y111" i="2"/>
  <c r="Z111" i="2"/>
  <c r="AM111" i="2" s="1"/>
  <c r="AA111" i="2"/>
  <c r="AB111" i="2"/>
  <c r="AE111" i="2"/>
  <c r="AF111" i="2"/>
  <c r="AJ111" i="2"/>
  <c r="AK111" i="2"/>
  <c r="AN111" i="2"/>
  <c r="AO111" i="2"/>
  <c r="D112" i="2"/>
  <c r="E112" i="2"/>
  <c r="F112" i="2"/>
  <c r="H112" i="2"/>
  <c r="I112" i="2"/>
  <c r="J112" i="2"/>
  <c r="K112" i="2"/>
  <c r="L112" i="2"/>
  <c r="M112" i="2"/>
  <c r="N112" i="2"/>
  <c r="O112" i="2"/>
  <c r="Q112" i="2"/>
  <c r="AD112" i="2" s="1"/>
  <c r="R112" i="2"/>
  <c r="S112" i="2"/>
  <c r="U112" i="2"/>
  <c r="V112" i="2"/>
  <c r="AI112" i="2" s="1"/>
  <c r="W112" i="2"/>
  <c r="X112" i="2"/>
  <c r="Y112" i="2"/>
  <c r="Z112" i="2"/>
  <c r="AA112" i="2"/>
  <c r="AB112" i="2"/>
  <c r="AE112" i="2"/>
  <c r="AJ112" i="2"/>
  <c r="AM112" i="2"/>
  <c r="AN112" i="2"/>
  <c r="D113" i="2"/>
  <c r="E113" i="2"/>
  <c r="F113" i="2"/>
  <c r="H113" i="2"/>
  <c r="I113" i="2"/>
  <c r="J113" i="2"/>
  <c r="K113" i="2"/>
  <c r="L113" i="2"/>
  <c r="M113" i="2"/>
  <c r="N113" i="2"/>
  <c r="O113" i="2"/>
  <c r="Q113" i="2"/>
  <c r="R113" i="2"/>
  <c r="AE113" i="2" s="1"/>
  <c r="S113" i="2"/>
  <c r="U113" i="2"/>
  <c r="AH113" i="2" s="1"/>
  <c r="V113" i="2"/>
  <c r="W113" i="2"/>
  <c r="AJ113" i="2" s="1"/>
  <c r="X113" i="2"/>
  <c r="Y113" i="2"/>
  <c r="AL113" i="2" s="1"/>
  <c r="Z113" i="2"/>
  <c r="AA113" i="2"/>
  <c r="AN113" i="2" s="1"/>
  <c r="AB113" i="2"/>
  <c r="AD113" i="2"/>
  <c r="AI113" i="2"/>
  <c r="AM113" i="2"/>
  <c r="D114" i="2"/>
  <c r="E114" i="2"/>
  <c r="F114" i="2"/>
  <c r="H114" i="2"/>
  <c r="I114" i="2"/>
  <c r="J114" i="2"/>
  <c r="K114" i="2"/>
  <c r="L114" i="2"/>
  <c r="M114" i="2"/>
  <c r="N114" i="2"/>
  <c r="O114" i="2"/>
  <c r="Q114" i="2"/>
  <c r="R114" i="2"/>
  <c r="AE114" i="2" s="1"/>
  <c r="S114" i="2"/>
  <c r="AF114" i="2" s="1"/>
  <c r="U114" i="2"/>
  <c r="V114" i="2"/>
  <c r="W114" i="2"/>
  <c r="AJ114" i="2" s="1"/>
  <c r="X114" i="2"/>
  <c r="Y114" i="2"/>
  <c r="Z114" i="2"/>
  <c r="AA114" i="2"/>
  <c r="AN114" i="2" s="1"/>
  <c r="AB114" i="2"/>
  <c r="AO114" i="2" s="1"/>
  <c r="AH114" i="2"/>
  <c r="AK114" i="2"/>
  <c r="AL114" i="2"/>
  <c r="D115" i="2"/>
  <c r="E115" i="2"/>
  <c r="F115" i="2"/>
  <c r="H115" i="2"/>
  <c r="I115" i="2"/>
  <c r="J115" i="2"/>
  <c r="K115" i="2"/>
  <c r="L115" i="2"/>
  <c r="M115" i="2"/>
  <c r="N115" i="2"/>
  <c r="O115" i="2"/>
  <c r="Q115" i="2"/>
  <c r="R115" i="2"/>
  <c r="AE115" i="2" s="1"/>
  <c r="S115" i="2"/>
  <c r="U115" i="2"/>
  <c r="AH115" i="2" s="1"/>
  <c r="V115" i="2"/>
  <c r="W115" i="2"/>
  <c r="X115" i="2"/>
  <c r="Y115" i="2"/>
  <c r="AL115" i="2" s="1"/>
  <c r="Z115" i="2"/>
  <c r="AA115" i="2"/>
  <c r="AN115" i="2" s="1"/>
  <c r="AB115" i="2"/>
  <c r="AF115" i="2"/>
  <c r="AJ115" i="2"/>
  <c r="AK115" i="2"/>
  <c r="AO115" i="2"/>
  <c r="D116" i="2"/>
  <c r="E116" i="2"/>
  <c r="F116" i="2"/>
  <c r="H116" i="2"/>
  <c r="I116" i="2"/>
  <c r="J116" i="2"/>
  <c r="K116" i="2"/>
  <c r="L116" i="2"/>
  <c r="M116" i="2"/>
  <c r="N116" i="2"/>
  <c r="O116" i="2"/>
  <c r="Q116" i="2"/>
  <c r="R116" i="2"/>
  <c r="S116" i="2"/>
  <c r="AF116" i="2" s="1"/>
  <c r="U116" i="2"/>
  <c r="AH116" i="2" s="1"/>
  <c r="V116" i="2"/>
  <c r="W116" i="2"/>
  <c r="X116" i="2"/>
  <c r="AK116" i="2" s="1"/>
  <c r="Y116" i="2"/>
  <c r="AL116" i="2" s="1"/>
  <c r="Z116" i="2"/>
  <c r="AA116" i="2"/>
  <c r="AB116" i="2"/>
  <c r="AO116" i="2" s="1"/>
  <c r="AD116" i="2"/>
  <c r="AE116" i="2"/>
  <c r="AI116" i="2"/>
  <c r="AJ116" i="2"/>
  <c r="AM116" i="2"/>
  <c r="AN116" i="2"/>
  <c r="D117" i="2"/>
  <c r="E117" i="2"/>
  <c r="F117" i="2"/>
  <c r="H117" i="2"/>
  <c r="I117" i="2"/>
  <c r="J117" i="2"/>
  <c r="K117" i="2"/>
  <c r="L117" i="2"/>
  <c r="M117" i="2"/>
  <c r="N117" i="2"/>
  <c r="O117" i="2"/>
  <c r="Q117" i="2"/>
  <c r="R117" i="2"/>
  <c r="S117" i="2"/>
  <c r="AF117" i="2" s="1"/>
  <c r="U117" i="2"/>
  <c r="AH117" i="2" s="1"/>
  <c r="V117" i="2"/>
  <c r="W117" i="2"/>
  <c r="X117" i="2"/>
  <c r="AK117" i="2" s="1"/>
  <c r="Y117" i="2"/>
  <c r="Z117" i="2"/>
  <c r="AA117" i="2"/>
  <c r="AB117" i="2"/>
  <c r="AO117" i="2" s="1"/>
  <c r="AD117" i="2"/>
  <c r="AI117" i="2"/>
  <c r="AL117" i="2"/>
  <c r="AM117" i="2"/>
  <c r="D118" i="2"/>
  <c r="E118" i="2"/>
  <c r="F118" i="2"/>
  <c r="H118" i="2"/>
  <c r="I118" i="2"/>
  <c r="J118" i="2"/>
  <c r="K118" i="2"/>
  <c r="L118" i="2"/>
  <c r="M118" i="2"/>
  <c r="N118" i="2"/>
  <c r="O118" i="2"/>
  <c r="Q118" i="2"/>
  <c r="AD118" i="2" s="1"/>
  <c r="R118" i="2"/>
  <c r="S118" i="2"/>
  <c r="U118" i="2"/>
  <c r="V118" i="2"/>
  <c r="AI118" i="2" s="1"/>
  <c r="W118" i="2"/>
  <c r="X118" i="2"/>
  <c r="AK118" i="2" s="1"/>
  <c r="Y118" i="2"/>
  <c r="Z118" i="2"/>
  <c r="AM118" i="2" s="1"/>
  <c r="AA118" i="2"/>
  <c r="AB118" i="2"/>
  <c r="AF118" i="2"/>
  <c r="AH118" i="2"/>
  <c r="AL118" i="2"/>
  <c r="AO118" i="2"/>
  <c r="D119" i="2"/>
  <c r="E119" i="2"/>
  <c r="F119" i="2"/>
  <c r="H119" i="2"/>
  <c r="I119" i="2"/>
  <c r="J119" i="2"/>
  <c r="K119" i="2"/>
  <c r="L119" i="2"/>
  <c r="M119" i="2"/>
  <c r="N119" i="2"/>
  <c r="O119" i="2"/>
  <c r="Q119" i="2"/>
  <c r="AD119" i="2" s="1"/>
  <c r="R119" i="2"/>
  <c r="S119" i="2"/>
  <c r="U119" i="2"/>
  <c r="V119" i="2"/>
  <c r="AI119" i="2" s="1"/>
  <c r="W119" i="2"/>
  <c r="X119" i="2"/>
  <c r="Y119" i="2"/>
  <c r="Z119" i="2"/>
  <c r="AM119" i="2" s="1"/>
  <c r="AA119" i="2"/>
  <c r="AB119" i="2"/>
  <c r="AE119" i="2"/>
  <c r="AF119" i="2"/>
  <c r="AJ119" i="2"/>
  <c r="AK119" i="2"/>
  <c r="AN119" i="2"/>
  <c r="AO119" i="2"/>
  <c r="D120" i="2"/>
  <c r="E120" i="2"/>
  <c r="F120" i="2"/>
  <c r="H120" i="2"/>
  <c r="I120" i="2"/>
  <c r="J120" i="2"/>
  <c r="K120" i="2"/>
  <c r="L120" i="2"/>
  <c r="M120" i="2"/>
  <c r="N120" i="2"/>
  <c r="O120" i="2"/>
  <c r="Q120" i="2"/>
  <c r="AD120" i="2" s="1"/>
  <c r="R120" i="2"/>
  <c r="S120" i="2"/>
  <c r="U120" i="2"/>
  <c r="V120" i="2"/>
  <c r="AI120" i="2" s="1"/>
  <c r="W120" i="2"/>
  <c r="X120" i="2"/>
  <c r="Y120" i="2"/>
  <c r="Z120" i="2"/>
  <c r="AA120" i="2"/>
  <c r="AB120" i="2"/>
  <c r="AE120" i="2"/>
  <c r="AJ120" i="2"/>
  <c r="AM120" i="2"/>
  <c r="AN120" i="2"/>
  <c r="D121" i="2"/>
  <c r="E121" i="2"/>
  <c r="F121" i="2"/>
  <c r="H121" i="2"/>
  <c r="I121" i="2"/>
  <c r="J121" i="2"/>
  <c r="K121" i="2"/>
  <c r="L121" i="2"/>
  <c r="M121" i="2"/>
  <c r="N121" i="2"/>
  <c r="O121" i="2"/>
  <c r="Q121" i="2"/>
  <c r="R121" i="2"/>
  <c r="AE121" i="2" s="1"/>
  <c r="S121" i="2"/>
  <c r="U121" i="2"/>
  <c r="AH121" i="2" s="1"/>
  <c r="V121" i="2"/>
  <c r="W121" i="2"/>
  <c r="AJ121" i="2" s="1"/>
  <c r="X121" i="2"/>
  <c r="Y121" i="2"/>
  <c r="AL121" i="2" s="1"/>
  <c r="Z121" i="2"/>
  <c r="AA121" i="2"/>
  <c r="AN121" i="2" s="1"/>
  <c r="AB121" i="2"/>
  <c r="AD121" i="2"/>
  <c r="AI121" i="2"/>
  <c r="AM121" i="2"/>
  <c r="D122" i="2"/>
  <c r="E122" i="2"/>
  <c r="F122" i="2"/>
  <c r="H122" i="2"/>
  <c r="I122" i="2"/>
  <c r="J122" i="2"/>
  <c r="K122" i="2"/>
  <c r="L122" i="2"/>
  <c r="M122" i="2"/>
  <c r="N122" i="2"/>
  <c r="O122" i="2"/>
  <c r="Q122" i="2"/>
  <c r="R122" i="2"/>
  <c r="AE122" i="2" s="1"/>
  <c r="S122" i="2"/>
  <c r="AF122" i="2" s="1"/>
  <c r="U122" i="2"/>
  <c r="V122" i="2"/>
  <c r="W122" i="2"/>
  <c r="AJ122" i="2" s="1"/>
  <c r="X122" i="2"/>
  <c r="Y122" i="2"/>
  <c r="Z122" i="2"/>
  <c r="AA122" i="2"/>
  <c r="AN122" i="2" s="1"/>
  <c r="AB122" i="2"/>
  <c r="AO122" i="2" s="1"/>
  <c r="AH122" i="2"/>
  <c r="AK122" i="2"/>
  <c r="AL122" i="2"/>
  <c r="D123" i="2"/>
  <c r="E123" i="2"/>
  <c r="F123" i="2"/>
  <c r="H123" i="2"/>
  <c r="I123" i="2"/>
  <c r="J123" i="2"/>
  <c r="K123" i="2"/>
  <c r="L123" i="2"/>
  <c r="M123" i="2"/>
  <c r="N123" i="2"/>
  <c r="O123" i="2"/>
  <c r="Q123" i="2"/>
  <c r="R123" i="2"/>
  <c r="AE123" i="2" s="1"/>
  <c r="S123" i="2"/>
  <c r="U123" i="2"/>
  <c r="AH123" i="2" s="1"/>
  <c r="V123" i="2"/>
  <c r="W123" i="2"/>
  <c r="X123" i="2"/>
  <c r="Y123" i="2"/>
  <c r="AL123" i="2" s="1"/>
  <c r="Z123" i="2"/>
  <c r="AA123" i="2"/>
  <c r="AN123" i="2" s="1"/>
  <c r="AB123" i="2"/>
  <c r="AF123" i="2"/>
  <c r="AJ123" i="2"/>
  <c r="AK123" i="2"/>
  <c r="AO123" i="2"/>
  <c r="D124" i="2"/>
  <c r="E124" i="2"/>
  <c r="F124" i="2"/>
  <c r="H124" i="2"/>
  <c r="I124" i="2"/>
  <c r="J124" i="2"/>
  <c r="K124" i="2"/>
  <c r="L124" i="2"/>
  <c r="M124" i="2"/>
  <c r="N124" i="2"/>
  <c r="O124" i="2"/>
  <c r="Q124" i="2"/>
  <c r="R124" i="2"/>
  <c r="S124" i="2"/>
  <c r="AF124" i="2" s="1"/>
  <c r="U124" i="2"/>
  <c r="AH124" i="2" s="1"/>
  <c r="V124" i="2"/>
  <c r="W124" i="2"/>
  <c r="X124" i="2"/>
  <c r="AK124" i="2" s="1"/>
  <c r="Y124" i="2"/>
  <c r="AL124" i="2" s="1"/>
  <c r="Z124" i="2"/>
  <c r="AA124" i="2"/>
  <c r="AB124" i="2"/>
  <c r="AO124" i="2" s="1"/>
  <c r="AD124" i="2"/>
  <c r="AE124" i="2"/>
  <c r="AI124" i="2"/>
  <c r="AJ124" i="2"/>
  <c r="AM124" i="2"/>
  <c r="AN124" i="2"/>
  <c r="D125" i="2"/>
  <c r="E125" i="2"/>
  <c r="F125" i="2"/>
  <c r="H125" i="2"/>
  <c r="I125" i="2"/>
  <c r="J125" i="2"/>
  <c r="K125" i="2"/>
  <c r="L125" i="2"/>
  <c r="M125" i="2"/>
  <c r="N125" i="2"/>
  <c r="O125" i="2"/>
  <c r="Q125" i="2"/>
  <c r="R125" i="2"/>
  <c r="S125" i="2"/>
  <c r="AF125" i="2" s="1"/>
  <c r="U125" i="2"/>
  <c r="V125" i="2"/>
  <c r="W125" i="2"/>
  <c r="X125" i="2"/>
  <c r="AK125" i="2" s="1"/>
  <c r="Y125" i="2"/>
  <c r="AL125" i="2" s="1"/>
  <c r="Z125" i="2"/>
  <c r="AA125" i="2"/>
  <c r="AB125" i="2"/>
  <c r="AO125" i="2" s="1"/>
  <c r="AD125" i="2"/>
  <c r="AH125" i="2"/>
  <c r="AI125" i="2"/>
  <c r="AM125" i="2"/>
  <c r="D126" i="2"/>
  <c r="E126" i="2"/>
  <c r="F126" i="2"/>
  <c r="H126" i="2"/>
  <c r="AH126" i="2" s="1"/>
  <c r="I126" i="2"/>
  <c r="J126" i="2"/>
  <c r="K126" i="2"/>
  <c r="L126" i="2"/>
  <c r="M126" i="2"/>
  <c r="N126" i="2"/>
  <c r="O126" i="2"/>
  <c r="Q126" i="2"/>
  <c r="AD126" i="2" s="1"/>
  <c r="R126" i="2"/>
  <c r="S126" i="2"/>
  <c r="U126" i="2"/>
  <c r="V126" i="2"/>
  <c r="AI126" i="2" s="1"/>
  <c r="W126" i="2"/>
  <c r="AJ126" i="2" s="1"/>
  <c r="X126" i="2"/>
  <c r="Y126" i="2"/>
  <c r="Z126" i="2"/>
  <c r="AM126" i="2" s="1"/>
  <c r="AA126" i="2"/>
  <c r="AB126" i="2"/>
  <c r="AE126" i="2"/>
  <c r="AF126" i="2"/>
  <c r="AK126" i="2"/>
  <c r="AL126" i="2"/>
  <c r="AN126" i="2"/>
  <c r="AO126" i="2"/>
  <c r="D127" i="2"/>
  <c r="AD127" i="2" s="1"/>
  <c r="E127" i="2"/>
  <c r="F127" i="2"/>
  <c r="H127" i="2"/>
  <c r="I127" i="2"/>
  <c r="AI127" i="2" s="1"/>
  <c r="J127" i="2"/>
  <c r="K127" i="2"/>
  <c r="AK127" i="2" s="1"/>
  <c r="L127" i="2"/>
  <c r="M127" i="2"/>
  <c r="N127" i="2"/>
  <c r="O127" i="2"/>
  <c r="Q127" i="2"/>
  <c r="R127" i="2"/>
  <c r="AE127" i="2" s="1"/>
  <c r="S127" i="2"/>
  <c r="U127" i="2"/>
  <c r="AH127" i="2" s="1"/>
  <c r="V127" i="2"/>
  <c r="W127" i="2"/>
  <c r="AJ127" i="2" s="1"/>
  <c r="X127" i="2"/>
  <c r="Y127" i="2"/>
  <c r="AL127" i="2" s="1"/>
  <c r="Z127" i="2"/>
  <c r="AA127" i="2"/>
  <c r="AB127" i="2"/>
  <c r="AF127" i="2"/>
  <c r="AM127" i="2"/>
  <c r="AN127" i="2"/>
  <c r="AO127" i="2"/>
  <c r="D128" i="2"/>
  <c r="E128" i="2"/>
  <c r="AE128" i="2" s="1"/>
  <c r="F128" i="2"/>
  <c r="H128" i="2"/>
  <c r="I128" i="2"/>
  <c r="J128" i="2"/>
  <c r="AJ128" i="2" s="1"/>
  <c r="K128" i="2"/>
  <c r="L128" i="2"/>
  <c r="M128" i="2"/>
  <c r="N128" i="2"/>
  <c r="O128" i="2"/>
  <c r="Q128" i="2"/>
  <c r="R128" i="2"/>
  <c r="S128" i="2"/>
  <c r="U128" i="2"/>
  <c r="AH128" i="2" s="1"/>
  <c r="V128" i="2"/>
  <c r="W128" i="2"/>
  <c r="X128" i="2"/>
  <c r="Y128" i="2"/>
  <c r="AL128" i="2" s="1"/>
  <c r="Z128" i="2"/>
  <c r="AM128" i="2" s="1"/>
  <c r="AA128" i="2"/>
  <c r="AB128" i="2"/>
  <c r="AD128" i="2"/>
  <c r="AI128" i="2"/>
  <c r="AN128" i="2"/>
  <c r="D129" i="2"/>
  <c r="AD129" i="2" s="1"/>
  <c r="E129" i="2"/>
  <c r="F129" i="2"/>
  <c r="H129" i="2"/>
  <c r="I129" i="2"/>
  <c r="AI129" i="2" s="1"/>
  <c r="J129" i="2"/>
  <c r="K129" i="2"/>
  <c r="L129" i="2"/>
  <c r="M129" i="2"/>
  <c r="N129" i="2"/>
  <c r="O129" i="2"/>
  <c r="Q129" i="2"/>
  <c r="R129" i="2"/>
  <c r="AE129" i="2" s="1"/>
  <c r="S129" i="2"/>
  <c r="U129" i="2"/>
  <c r="V129" i="2"/>
  <c r="W129" i="2"/>
  <c r="AJ129" i="2" s="1"/>
  <c r="X129" i="2"/>
  <c r="AK129" i="2" s="1"/>
  <c r="Y129" i="2"/>
  <c r="Z129" i="2"/>
  <c r="AA129" i="2"/>
  <c r="AN129" i="2" s="1"/>
  <c r="AB129" i="2"/>
  <c r="AF129" i="2"/>
  <c r="AH129" i="2"/>
  <c r="AL129" i="2"/>
  <c r="AM129" i="2"/>
  <c r="AO129" i="2"/>
  <c r="D130" i="2"/>
  <c r="E130" i="2"/>
  <c r="F130" i="2"/>
  <c r="H130" i="2"/>
  <c r="AH130" i="2" s="1"/>
  <c r="I130" i="2"/>
  <c r="J130" i="2"/>
  <c r="AJ130" i="2" s="1"/>
  <c r="K130" i="2"/>
  <c r="L130" i="2"/>
  <c r="M130" i="2"/>
  <c r="N130" i="2"/>
  <c r="AN130" i="2" s="1"/>
  <c r="O130" i="2"/>
  <c r="Q130" i="2"/>
  <c r="AD130" i="2" s="1"/>
  <c r="R130" i="2"/>
  <c r="S130" i="2"/>
  <c r="AF130" i="2" s="1"/>
  <c r="U130" i="2"/>
  <c r="V130" i="2"/>
  <c r="AI130" i="2" s="1"/>
  <c r="W130" i="2"/>
  <c r="X130" i="2"/>
  <c r="AK130" i="2" s="1"/>
  <c r="Y130" i="2"/>
  <c r="Z130" i="2"/>
  <c r="AM130" i="2" s="1"/>
  <c r="AA130" i="2"/>
  <c r="AB130" i="2"/>
  <c r="AE130" i="2"/>
  <c r="AL130" i="2"/>
  <c r="AO130" i="2"/>
  <c r="D131" i="2"/>
  <c r="E131" i="2"/>
  <c r="F131" i="2"/>
  <c r="H131" i="2"/>
  <c r="I131" i="2"/>
  <c r="J131" i="2"/>
  <c r="K131" i="2"/>
  <c r="L131" i="2"/>
  <c r="M131" i="2"/>
  <c r="N131" i="2"/>
  <c r="O131" i="2"/>
  <c r="Q131" i="2"/>
  <c r="AD131" i="2" s="1"/>
  <c r="R131" i="2"/>
  <c r="S131" i="2"/>
  <c r="U131" i="2"/>
  <c r="V131" i="2"/>
  <c r="AI131" i="2" s="1"/>
  <c r="W131" i="2"/>
  <c r="AJ131" i="2" s="1"/>
  <c r="X131" i="2"/>
  <c r="Y131" i="2"/>
  <c r="Z131" i="2"/>
  <c r="AM131" i="2" s="1"/>
  <c r="AA131" i="2"/>
  <c r="AN131" i="2" s="1"/>
  <c r="AB131" i="2"/>
  <c r="AE131" i="2"/>
  <c r="AF131" i="2"/>
  <c r="AK131" i="2"/>
  <c r="AO131" i="2"/>
  <c r="D132" i="2"/>
  <c r="E132" i="2"/>
  <c r="AE132" i="2" s="1"/>
  <c r="F132" i="2"/>
  <c r="H132" i="2"/>
  <c r="I132" i="2"/>
  <c r="J132" i="2"/>
  <c r="AJ132" i="2" s="1"/>
  <c r="K132" i="2"/>
  <c r="L132" i="2"/>
  <c r="M132" i="2"/>
  <c r="N132" i="2"/>
  <c r="O132" i="2"/>
  <c r="Q132" i="2"/>
  <c r="R132" i="2"/>
  <c r="S132" i="2"/>
  <c r="AF132" i="2" s="1"/>
  <c r="U132" i="2"/>
  <c r="V132" i="2"/>
  <c r="W132" i="2"/>
  <c r="X132" i="2"/>
  <c r="AK132" i="2" s="1"/>
  <c r="Y132" i="2"/>
  <c r="AL132" i="2" s="1"/>
  <c r="Z132" i="2"/>
  <c r="AA132" i="2"/>
  <c r="AB132" i="2"/>
  <c r="AO132" i="2" s="1"/>
  <c r="AD132" i="2"/>
  <c r="AH132" i="2"/>
  <c r="AI132" i="2"/>
  <c r="AM132" i="2"/>
  <c r="AN132" i="2"/>
  <c r="D133" i="2"/>
  <c r="E133" i="2"/>
  <c r="F133" i="2"/>
  <c r="H133" i="2"/>
  <c r="I133" i="2"/>
  <c r="AI133" i="2" s="1"/>
  <c r="J133" i="2"/>
  <c r="K133" i="2"/>
  <c r="L133" i="2"/>
  <c r="M133" i="2"/>
  <c r="N133" i="2"/>
  <c r="O133" i="2"/>
  <c r="AO133" i="2" s="1"/>
  <c r="Q133" i="2"/>
  <c r="R133" i="2"/>
  <c r="AE133" i="2" s="1"/>
  <c r="S133" i="2"/>
  <c r="U133" i="2"/>
  <c r="AH133" i="2" s="1"/>
  <c r="V133" i="2"/>
  <c r="W133" i="2"/>
  <c r="AJ133" i="2" s="1"/>
  <c r="X133" i="2"/>
  <c r="Y133" i="2"/>
  <c r="Z133" i="2"/>
  <c r="AA133" i="2"/>
  <c r="AN133" i="2" s="1"/>
  <c r="AB133" i="2"/>
  <c r="AD133" i="2"/>
  <c r="AF133" i="2"/>
  <c r="AK133" i="2"/>
  <c r="AL133" i="2"/>
  <c r="AM133" i="2"/>
  <c r="D134" i="2"/>
  <c r="E134" i="2"/>
  <c r="F134" i="2"/>
  <c r="H134" i="2"/>
  <c r="I134" i="2"/>
  <c r="J134" i="2"/>
  <c r="K134" i="2"/>
  <c r="L134" i="2"/>
  <c r="M134" i="2"/>
  <c r="N134" i="2"/>
  <c r="O134" i="2"/>
  <c r="Q134" i="2"/>
  <c r="R134" i="2"/>
  <c r="S134" i="2"/>
  <c r="AF134" i="2" s="1"/>
  <c r="U134" i="2"/>
  <c r="V134" i="2"/>
  <c r="W134" i="2"/>
  <c r="AJ134" i="2" s="1"/>
  <c r="X134" i="2"/>
  <c r="AK134" i="2" s="1"/>
  <c r="Y134" i="2"/>
  <c r="Z134" i="2"/>
  <c r="AA134" i="2"/>
  <c r="AB134" i="2"/>
  <c r="AH134" i="2"/>
  <c r="AL134" i="2"/>
  <c r="AN134" i="2"/>
  <c r="AO134" i="2"/>
  <c r="D135" i="2"/>
  <c r="E135" i="2"/>
  <c r="F135" i="2"/>
  <c r="AF135" i="2" s="1"/>
  <c r="H135" i="2"/>
  <c r="I135" i="2"/>
  <c r="J135" i="2"/>
  <c r="K135" i="2"/>
  <c r="AK135" i="2" s="1"/>
  <c r="L135" i="2"/>
  <c r="M135" i="2"/>
  <c r="N135" i="2"/>
  <c r="O135" i="2"/>
  <c r="Q135" i="2"/>
  <c r="AD135" i="2" s="1"/>
  <c r="R135" i="2"/>
  <c r="S135" i="2"/>
  <c r="U135" i="2"/>
  <c r="V135" i="2"/>
  <c r="AI135" i="2" s="1"/>
  <c r="W135" i="2"/>
  <c r="X135" i="2"/>
  <c r="Y135" i="2"/>
  <c r="Z135" i="2"/>
  <c r="AM135" i="2" s="1"/>
  <c r="AA135" i="2"/>
  <c r="AN135" i="2" s="1"/>
  <c r="AB135" i="2"/>
  <c r="AE135" i="2"/>
  <c r="AJ135" i="2"/>
  <c r="AO135" i="2"/>
  <c r="D136" i="2"/>
  <c r="E136" i="2"/>
  <c r="F136" i="2"/>
  <c r="H136" i="2"/>
  <c r="I136" i="2"/>
  <c r="J136" i="2"/>
  <c r="AJ136" i="2" s="1"/>
  <c r="K136" i="2"/>
  <c r="L136" i="2"/>
  <c r="M136" i="2"/>
  <c r="N136" i="2"/>
  <c r="O136" i="2"/>
  <c r="Q136" i="2"/>
  <c r="AD136" i="2" s="1"/>
  <c r="R136" i="2"/>
  <c r="S136" i="2"/>
  <c r="AF136" i="2" s="1"/>
  <c r="U136" i="2"/>
  <c r="V136" i="2"/>
  <c r="AI136" i="2" s="1"/>
  <c r="W136" i="2"/>
  <c r="X136" i="2"/>
  <c r="AK136" i="2" s="1"/>
  <c r="Y136" i="2"/>
  <c r="Z136" i="2"/>
  <c r="AM136" i="2" s="1"/>
  <c r="AA136" i="2"/>
  <c r="AB136" i="2"/>
  <c r="AO136" i="2" s="1"/>
  <c r="AE136" i="2"/>
  <c r="AH136" i="2"/>
  <c r="AL136" i="2"/>
  <c r="AN136" i="2"/>
  <c r="D137" i="2"/>
  <c r="E137" i="2"/>
  <c r="F137" i="2"/>
  <c r="H137" i="2"/>
  <c r="I137" i="2"/>
  <c r="J137" i="2"/>
  <c r="K137" i="2"/>
  <c r="L137" i="2"/>
  <c r="M137" i="2"/>
  <c r="N137" i="2"/>
  <c r="O137" i="2"/>
  <c r="Q137" i="2"/>
  <c r="R137" i="2"/>
  <c r="S137" i="2"/>
  <c r="AF137" i="2" s="1"/>
  <c r="U137" i="2"/>
  <c r="AH137" i="2" s="1"/>
  <c r="V137" i="2"/>
  <c r="W137" i="2"/>
  <c r="X137" i="2"/>
  <c r="AK137" i="2" s="1"/>
  <c r="Y137" i="2"/>
  <c r="AL137" i="2" s="1"/>
  <c r="Z137" i="2"/>
  <c r="AA137" i="2"/>
  <c r="AB137" i="2"/>
  <c r="AO137" i="2" s="1"/>
  <c r="AD137" i="2"/>
  <c r="AI137" i="2"/>
  <c r="AM137" i="2"/>
  <c r="D138" i="2"/>
  <c r="E138" i="2"/>
  <c r="F138" i="2"/>
  <c r="H138" i="2"/>
  <c r="I138" i="2"/>
  <c r="J138" i="2"/>
  <c r="K138" i="2"/>
  <c r="L138" i="2"/>
  <c r="M138" i="2"/>
  <c r="N138" i="2"/>
  <c r="O138" i="2"/>
  <c r="Q138" i="2"/>
  <c r="AD138" i="2" s="1"/>
  <c r="R138" i="2"/>
  <c r="AE138" i="2" s="1"/>
  <c r="S138" i="2"/>
  <c r="U138" i="2"/>
  <c r="V138" i="2"/>
  <c r="AI138" i="2" s="1"/>
  <c r="W138" i="2"/>
  <c r="AJ138" i="2" s="1"/>
  <c r="X138" i="2"/>
  <c r="AK138" i="2" s="1"/>
  <c r="Y138" i="2"/>
  <c r="Z138" i="2"/>
  <c r="AM138" i="2" s="1"/>
  <c r="AA138" i="2"/>
  <c r="AB138" i="2"/>
  <c r="AF138" i="2"/>
  <c r="AH138" i="2"/>
  <c r="AL138" i="2"/>
  <c r="AN138" i="2"/>
  <c r="AO138" i="2"/>
  <c r="D139" i="2"/>
  <c r="E139" i="2"/>
  <c r="F139" i="2"/>
  <c r="AF139" i="2" s="1"/>
  <c r="H139" i="2"/>
  <c r="I139" i="2"/>
  <c r="J139" i="2"/>
  <c r="K139" i="2"/>
  <c r="AK139" i="2" s="1"/>
  <c r="L139" i="2"/>
  <c r="M139" i="2"/>
  <c r="N139" i="2"/>
  <c r="O139" i="2"/>
  <c r="Q139" i="2"/>
  <c r="R139" i="2"/>
  <c r="S139" i="2"/>
  <c r="U139" i="2"/>
  <c r="AH139" i="2" s="1"/>
  <c r="V139" i="2"/>
  <c r="W139" i="2"/>
  <c r="X139" i="2"/>
  <c r="Y139" i="2"/>
  <c r="AL139" i="2" s="1"/>
  <c r="Z139" i="2"/>
  <c r="AM139" i="2" s="1"/>
  <c r="AA139" i="2"/>
  <c r="AB139" i="2"/>
  <c r="AD139" i="2"/>
  <c r="AE139" i="2"/>
  <c r="AI139" i="2"/>
  <c r="AJ139" i="2"/>
  <c r="AN139" i="2"/>
  <c r="AO139" i="2"/>
  <c r="D140" i="2"/>
  <c r="E140" i="2"/>
  <c r="F140" i="2"/>
  <c r="H140" i="2"/>
  <c r="I140" i="2"/>
  <c r="J140" i="2"/>
  <c r="K140" i="2"/>
  <c r="L140" i="2"/>
  <c r="M140" i="2"/>
  <c r="N140" i="2"/>
  <c r="O140" i="2"/>
  <c r="Q140" i="2"/>
  <c r="AD140" i="2" s="1"/>
  <c r="R140" i="2"/>
  <c r="S140" i="2"/>
  <c r="U140" i="2"/>
  <c r="V140" i="2"/>
  <c r="AI140" i="2" s="1"/>
  <c r="W140" i="2"/>
  <c r="X140" i="2"/>
  <c r="Y140" i="2"/>
  <c r="AL140" i="2" s="1"/>
  <c r="Z140" i="2"/>
  <c r="AM140" i="2" s="1"/>
  <c r="AA140" i="2"/>
  <c r="AB140" i="2"/>
  <c r="AE140" i="2"/>
  <c r="AJ140" i="2"/>
  <c r="AN140" i="2"/>
  <c r="D141" i="2"/>
  <c r="AD141" i="2" s="1"/>
  <c r="E141" i="2"/>
  <c r="F141" i="2"/>
  <c r="H141" i="2"/>
  <c r="I141" i="2"/>
  <c r="AI141" i="2" s="1"/>
  <c r="J141" i="2"/>
  <c r="K141" i="2"/>
  <c r="L141" i="2"/>
  <c r="M141" i="2"/>
  <c r="N141" i="2"/>
  <c r="O141" i="2"/>
  <c r="Q141" i="2"/>
  <c r="R141" i="2"/>
  <c r="AE141" i="2" s="1"/>
  <c r="S141" i="2"/>
  <c r="AF141" i="2" s="1"/>
  <c r="U141" i="2"/>
  <c r="V141" i="2"/>
  <c r="W141" i="2"/>
  <c r="AJ141" i="2" s="1"/>
  <c r="X141" i="2"/>
  <c r="AK141" i="2" s="1"/>
  <c r="Y141" i="2"/>
  <c r="AL141" i="2" s="1"/>
  <c r="Z141" i="2"/>
  <c r="AA141" i="2"/>
  <c r="AN141" i="2" s="1"/>
  <c r="AB141" i="2"/>
  <c r="AO141" i="2" s="1"/>
  <c r="AH141" i="2"/>
  <c r="AM141" i="2"/>
  <c r="D142" i="2"/>
  <c r="E142" i="2"/>
  <c r="AE142" i="2" s="1"/>
  <c r="F142" i="2"/>
  <c r="H142" i="2"/>
  <c r="I142" i="2"/>
  <c r="J142" i="2"/>
  <c r="AJ142" i="2" s="1"/>
  <c r="K142" i="2"/>
  <c r="L142" i="2"/>
  <c r="M142" i="2"/>
  <c r="N142" i="2"/>
  <c r="AN142" i="2" s="1"/>
  <c r="O142" i="2"/>
  <c r="Q142" i="2"/>
  <c r="R142" i="2"/>
  <c r="S142" i="2"/>
  <c r="U142" i="2"/>
  <c r="AH142" i="2" s="1"/>
  <c r="V142" i="2"/>
  <c r="W142" i="2"/>
  <c r="X142" i="2"/>
  <c r="Y142" i="2"/>
  <c r="AL142" i="2" s="1"/>
  <c r="Z142" i="2"/>
  <c r="AA142" i="2"/>
  <c r="AB142" i="2"/>
  <c r="AD142" i="2"/>
  <c r="AI142" i="2"/>
  <c r="AM142" i="2"/>
  <c r="D143" i="2"/>
  <c r="AD143" i="2" s="1"/>
  <c r="E143" i="2"/>
  <c r="F143" i="2"/>
  <c r="H143" i="2"/>
  <c r="I143" i="2"/>
  <c r="AI143" i="2" s="1"/>
  <c r="J143" i="2"/>
  <c r="K143" i="2"/>
  <c r="L143" i="2"/>
  <c r="M143" i="2"/>
  <c r="AM143" i="2" s="1"/>
  <c r="N143" i="2"/>
  <c r="O143" i="2"/>
  <c r="Q143" i="2"/>
  <c r="R143" i="2"/>
  <c r="AE143" i="2" s="1"/>
  <c r="S143" i="2"/>
  <c r="U143" i="2"/>
  <c r="V143" i="2"/>
  <c r="W143" i="2"/>
  <c r="AJ143" i="2" s="1"/>
  <c r="X143" i="2"/>
  <c r="Y143" i="2"/>
  <c r="Z143" i="2"/>
  <c r="AA143" i="2"/>
  <c r="AN143" i="2" s="1"/>
  <c r="AB143" i="2"/>
  <c r="AF143" i="2"/>
  <c r="AH143" i="2"/>
  <c r="AK143" i="2"/>
  <c r="AL143" i="2"/>
  <c r="AO143" i="2"/>
  <c r="D144" i="2"/>
  <c r="E144" i="2"/>
  <c r="F144" i="2"/>
  <c r="H144" i="2"/>
  <c r="AH144" i="2" s="1"/>
  <c r="I144" i="2"/>
  <c r="J144" i="2"/>
  <c r="K144" i="2"/>
  <c r="L144" i="2"/>
  <c r="AL144" i="2" s="1"/>
  <c r="M144" i="2"/>
  <c r="N144" i="2"/>
  <c r="O144" i="2"/>
  <c r="Q144" i="2"/>
  <c r="R144" i="2"/>
  <c r="AE144" i="2" s="1"/>
  <c r="S144" i="2"/>
  <c r="U144" i="2"/>
  <c r="V144" i="2"/>
  <c r="W144" i="2"/>
  <c r="X144" i="2"/>
  <c r="Y144" i="2"/>
  <c r="Z144" i="2"/>
  <c r="AA144" i="2"/>
  <c r="AN144" i="2" s="1"/>
  <c r="AB144" i="2"/>
  <c r="AF144" i="2"/>
  <c r="AJ144" i="2"/>
  <c r="AK144" i="2"/>
  <c r="AO144" i="2"/>
  <c r="D145" i="2"/>
  <c r="E145" i="2"/>
  <c r="F145" i="2"/>
  <c r="AF145" i="2" s="1"/>
  <c r="H145" i="2"/>
  <c r="I145" i="2"/>
  <c r="J145" i="2"/>
  <c r="K145" i="2"/>
  <c r="AK145" i="2" s="1"/>
  <c r="L145" i="2"/>
  <c r="M145" i="2"/>
  <c r="N145" i="2"/>
  <c r="O145" i="2"/>
  <c r="AO145" i="2" s="1"/>
  <c r="Q145" i="2"/>
  <c r="AD145" i="2" s="1"/>
  <c r="R145" i="2"/>
  <c r="S145" i="2"/>
  <c r="U145" i="2"/>
  <c r="V145" i="2"/>
  <c r="W145" i="2"/>
  <c r="X145" i="2"/>
  <c r="Y145" i="2"/>
  <c r="Z145" i="2"/>
  <c r="AM145" i="2" s="1"/>
  <c r="AA145" i="2"/>
  <c r="AB145" i="2"/>
  <c r="AE145" i="2"/>
  <c r="AI145" i="2"/>
  <c r="AJ145" i="2"/>
  <c r="AN145" i="2"/>
  <c r="D146" i="2"/>
  <c r="E146" i="2"/>
  <c r="AE146" i="2" s="1"/>
  <c r="F146" i="2"/>
  <c r="H146" i="2"/>
  <c r="I146" i="2"/>
  <c r="J146" i="2"/>
  <c r="AJ146" i="2" s="1"/>
  <c r="K146" i="2"/>
  <c r="L146" i="2"/>
  <c r="M146" i="2"/>
  <c r="N146" i="2"/>
  <c r="AN146" i="2" s="1"/>
  <c r="O146" i="2"/>
  <c r="Q146" i="2"/>
  <c r="R146" i="2"/>
  <c r="S146" i="2"/>
  <c r="AF146" i="2" s="1"/>
  <c r="U146" i="2"/>
  <c r="V146" i="2"/>
  <c r="W146" i="2"/>
  <c r="X146" i="2"/>
  <c r="AK146" i="2" s="1"/>
  <c r="Y146" i="2"/>
  <c r="AL146" i="2" s="1"/>
  <c r="Z146" i="2"/>
  <c r="AA146" i="2"/>
  <c r="AB146" i="2"/>
  <c r="AO146" i="2" s="1"/>
  <c r="AD146" i="2"/>
  <c r="AH146" i="2"/>
  <c r="AI146" i="2"/>
  <c r="AM146" i="2"/>
  <c r="D147" i="2"/>
  <c r="AD147" i="2" s="1"/>
  <c r="E147" i="2"/>
  <c r="F147" i="2"/>
  <c r="H147" i="2"/>
  <c r="I147" i="2"/>
  <c r="AI147" i="2" s="1"/>
  <c r="J147" i="2"/>
  <c r="K147" i="2"/>
  <c r="L147" i="2"/>
  <c r="M147" i="2"/>
  <c r="AM147" i="2" s="1"/>
  <c r="N147" i="2"/>
  <c r="O147" i="2"/>
  <c r="Q147" i="2"/>
  <c r="R147" i="2"/>
  <c r="S147" i="2"/>
  <c r="AF147" i="2" s="1"/>
  <c r="U147" i="2"/>
  <c r="V147" i="2"/>
  <c r="W147" i="2"/>
  <c r="X147" i="2"/>
  <c r="AK147" i="2" s="1"/>
  <c r="Y147" i="2"/>
  <c r="Z147" i="2"/>
  <c r="AA147" i="2"/>
  <c r="AB147" i="2"/>
  <c r="AO147" i="2" s="1"/>
  <c r="AH147" i="2"/>
  <c r="AL147" i="2"/>
  <c r="D148" i="2"/>
  <c r="E148" i="2"/>
  <c r="F148" i="2"/>
  <c r="H148" i="2"/>
  <c r="AH148" i="2" s="1"/>
  <c r="I148" i="2"/>
  <c r="J148" i="2"/>
  <c r="K148" i="2"/>
  <c r="L148" i="2"/>
  <c r="AL148" i="2" s="1"/>
  <c r="M148" i="2"/>
  <c r="N148" i="2"/>
  <c r="O148" i="2"/>
  <c r="Q148" i="2"/>
  <c r="AD148" i="2" s="1"/>
  <c r="R148" i="2"/>
  <c r="S148" i="2"/>
  <c r="U148" i="2"/>
  <c r="V148" i="2"/>
  <c r="AI148" i="2" s="1"/>
  <c r="W148" i="2"/>
  <c r="X148" i="2"/>
  <c r="Y148" i="2"/>
  <c r="Z148" i="2"/>
  <c r="AM148" i="2" s="1"/>
  <c r="AA148" i="2"/>
  <c r="AB148" i="2"/>
  <c r="AE148" i="2"/>
  <c r="AF148" i="2"/>
  <c r="AJ148" i="2"/>
  <c r="AK148" i="2"/>
  <c r="AN148" i="2"/>
  <c r="AO148" i="2"/>
  <c r="D149" i="2"/>
  <c r="E149" i="2"/>
  <c r="F149" i="2"/>
  <c r="AF149" i="2" s="1"/>
  <c r="H149" i="2"/>
  <c r="I149" i="2"/>
  <c r="J149" i="2"/>
  <c r="K149" i="2"/>
  <c r="AK149" i="2" s="1"/>
  <c r="L149" i="2"/>
  <c r="M149" i="2"/>
  <c r="N149" i="2"/>
  <c r="O149" i="2"/>
  <c r="AO149" i="2" s="1"/>
  <c r="Q149" i="2"/>
  <c r="R149" i="2"/>
  <c r="S149" i="2"/>
  <c r="U149" i="2"/>
  <c r="AH149" i="2" s="1"/>
  <c r="V149" i="2"/>
  <c r="AI149" i="2" s="1"/>
  <c r="W149" i="2"/>
  <c r="X149" i="2"/>
  <c r="Y149" i="2"/>
  <c r="AL149" i="2" s="1"/>
  <c r="Z149" i="2"/>
  <c r="AA149" i="2"/>
  <c r="AB149" i="2"/>
  <c r="AD149" i="2"/>
  <c r="AE149" i="2"/>
  <c r="AJ149" i="2"/>
  <c r="AM149" i="2"/>
  <c r="AN149" i="2"/>
  <c r="D150" i="2"/>
  <c r="E150" i="2"/>
  <c r="AE150" i="2" s="1"/>
  <c r="F150" i="2"/>
  <c r="H150" i="2"/>
  <c r="I150" i="2"/>
  <c r="J150" i="2"/>
  <c r="AJ150" i="2" s="1"/>
  <c r="K150" i="2"/>
  <c r="L150" i="2"/>
  <c r="M150" i="2"/>
  <c r="N150" i="2"/>
  <c r="AN150" i="2" s="1"/>
  <c r="O150" i="2"/>
  <c r="Q150" i="2"/>
  <c r="R150" i="2"/>
  <c r="S150" i="2"/>
  <c r="U150" i="2"/>
  <c r="AH150" i="2" s="1"/>
  <c r="V150" i="2"/>
  <c r="W150" i="2"/>
  <c r="X150" i="2"/>
  <c r="Y150" i="2"/>
  <c r="AL150" i="2" s="1"/>
  <c r="Z150" i="2"/>
  <c r="AA150" i="2"/>
  <c r="AB150" i="2"/>
  <c r="AD150" i="2"/>
  <c r="AI150" i="2"/>
  <c r="AM150" i="2"/>
  <c r="D151" i="2"/>
  <c r="AD151" i="2" s="1"/>
  <c r="E151" i="2"/>
  <c r="F151" i="2"/>
  <c r="H151" i="2"/>
  <c r="I151" i="2"/>
  <c r="AI151" i="2" s="1"/>
  <c r="J151" i="2"/>
  <c r="K151" i="2"/>
  <c r="L151" i="2"/>
  <c r="M151" i="2"/>
  <c r="AM151" i="2" s="1"/>
  <c r="N151" i="2"/>
  <c r="O151" i="2"/>
  <c r="Q151" i="2"/>
  <c r="R151" i="2"/>
  <c r="AE151" i="2" s="1"/>
  <c r="S151" i="2"/>
  <c r="U151" i="2"/>
  <c r="V151" i="2"/>
  <c r="W151" i="2"/>
  <c r="AJ151" i="2" s="1"/>
  <c r="X151" i="2"/>
  <c r="Y151" i="2"/>
  <c r="Z151" i="2"/>
  <c r="AA151" i="2"/>
  <c r="AN151" i="2" s="1"/>
  <c r="AB151" i="2"/>
  <c r="AF151" i="2"/>
  <c r="AH151" i="2"/>
  <c r="AK151" i="2"/>
  <c r="AL151" i="2"/>
  <c r="AO151" i="2"/>
  <c r="D152" i="2"/>
  <c r="E152" i="2"/>
  <c r="F152" i="2"/>
  <c r="H152" i="2"/>
  <c r="AH152" i="2" s="1"/>
  <c r="I152" i="2"/>
  <c r="J152" i="2"/>
  <c r="K152" i="2"/>
  <c r="L152" i="2"/>
  <c r="AL152" i="2" s="1"/>
  <c r="M152" i="2"/>
  <c r="N152" i="2"/>
  <c r="O152" i="2"/>
  <c r="Q152" i="2"/>
  <c r="R152" i="2"/>
  <c r="AE152" i="2" s="1"/>
  <c r="S152" i="2"/>
  <c r="U152" i="2"/>
  <c r="V152" i="2"/>
  <c r="W152" i="2"/>
  <c r="X152" i="2"/>
  <c r="Y152" i="2"/>
  <c r="Z152" i="2"/>
  <c r="AA152" i="2"/>
  <c r="AN152" i="2" s="1"/>
  <c r="AB152" i="2"/>
  <c r="AF152" i="2"/>
  <c r="AJ152" i="2"/>
  <c r="AK152" i="2"/>
  <c r="AO152" i="2"/>
  <c r="D153" i="2"/>
  <c r="E153" i="2"/>
  <c r="F153" i="2"/>
  <c r="AF153" i="2" s="1"/>
  <c r="H153" i="2"/>
  <c r="I153" i="2"/>
  <c r="J153" i="2"/>
  <c r="K153" i="2"/>
  <c r="AK153" i="2" s="1"/>
  <c r="L153" i="2"/>
  <c r="M153" i="2"/>
  <c r="N153" i="2"/>
  <c r="O153" i="2"/>
  <c r="AO153" i="2" s="1"/>
  <c r="Q153" i="2"/>
  <c r="AD153" i="2" s="1"/>
  <c r="R153" i="2"/>
  <c r="S153" i="2"/>
  <c r="U153" i="2"/>
  <c r="V153" i="2"/>
  <c r="W153" i="2"/>
  <c r="X153" i="2"/>
  <c r="Y153" i="2"/>
  <c r="Z153" i="2"/>
  <c r="AM153" i="2" s="1"/>
  <c r="AA153" i="2"/>
  <c r="AB153" i="2"/>
  <c r="AE153" i="2"/>
  <c r="AI153" i="2"/>
  <c r="AJ153" i="2"/>
  <c r="AN153" i="2"/>
  <c r="D154" i="2"/>
  <c r="E154" i="2"/>
  <c r="AE154" i="2" s="1"/>
  <c r="F154" i="2"/>
  <c r="H154" i="2"/>
  <c r="I154" i="2"/>
  <c r="J154" i="2"/>
  <c r="AJ154" i="2" s="1"/>
  <c r="K154" i="2"/>
  <c r="L154" i="2"/>
  <c r="M154" i="2"/>
  <c r="N154" i="2"/>
  <c r="AN154" i="2" s="1"/>
  <c r="O154" i="2"/>
  <c r="Q154" i="2"/>
  <c r="R154" i="2"/>
  <c r="S154" i="2"/>
  <c r="AF154" i="2" s="1"/>
  <c r="U154" i="2"/>
  <c r="V154" i="2"/>
  <c r="W154" i="2"/>
  <c r="X154" i="2"/>
  <c r="AK154" i="2" s="1"/>
  <c r="Y154" i="2"/>
  <c r="AL154" i="2" s="1"/>
  <c r="Z154" i="2"/>
  <c r="AA154" i="2"/>
  <c r="AB154" i="2"/>
  <c r="AO154" i="2" s="1"/>
  <c r="AD154" i="2"/>
  <c r="AH154" i="2"/>
  <c r="AI154" i="2"/>
  <c r="AM154" i="2"/>
  <c r="D155" i="2"/>
  <c r="AD155" i="2" s="1"/>
  <c r="E155" i="2"/>
  <c r="F155" i="2"/>
  <c r="H155" i="2"/>
  <c r="I155" i="2"/>
  <c r="AI155" i="2" s="1"/>
  <c r="J155" i="2"/>
  <c r="K155" i="2"/>
  <c r="L155" i="2"/>
  <c r="M155" i="2"/>
  <c r="AM155" i="2" s="1"/>
  <c r="N155" i="2"/>
  <c r="O155" i="2"/>
  <c r="Q155" i="2"/>
  <c r="R155" i="2"/>
  <c r="S155" i="2"/>
  <c r="AF155" i="2" s="1"/>
  <c r="U155" i="2"/>
  <c r="V155" i="2"/>
  <c r="W155" i="2"/>
  <c r="X155" i="2"/>
  <c r="AK155" i="2" s="1"/>
  <c r="Y155" i="2"/>
  <c r="Z155" i="2"/>
  <c r="AA155" i="2"/>
  <c r="AB155" i="2"/>
  <c r="AO155" i="2" s="1"/>
  <c r="AH155" i="2"/>
  <c r="AL155" i="2"/>
  <c r="D156" i="2"/>
  <c r="E156" i="2"/>
  <c r="F156" i="2"/>
  <c r="H156" i="2"/>
  <c r="AH156" i="2" s="1"/>
  <c r="I156" i="2"/>
  <c r="J156" i="2"/>
  <c r="K156" i="2"/>
  <c r="L156" i="2"/>
  <c r="AL156" i="2" s="1"/>
  <c r="M156" i="2"/>
  <c r="N156" i="2"/>
  <c r="O156" i="2"/>
  <c r="Q156" i="2"/>
  <c r="AD156" i="2" s="1"/>
  <c r="R156" i="2"/>
  <c r="S156" i="2"/>
  <c r="U156" i="2"/>
  <c r="V156" i="2"/>
  <c r="AI156" i="2" s="1"/>
  <c r="W156" i="2"/>
  <c r="X156" i="2"/>
  <c r="Y156" i="2"/>
  <c r="Z156" i="2"/>
  <c r="AM156" i="2" s="1"/>
  <c r="AA156" i="2"/>
  <c r="AB156" i="2"/>
  <c r="AE156" i="2"/>
  <c r="AF156" i="2"/>
  <c r="AJ156" i="2"/>
  <c r="AK156" i="2"/>
  <c r="AN156" i="2"/>
  <c r="AO156" i="2"/>
  <c r="D157" i="2"/>
  <c r="E157" i="2"/>
  <c r="F157" i="2"/>
  <c r="AF157" i="2" s="1"/>
  <c r="H157" i="2"/>
  <c r="I157" i="2"/>
  <c r="J157" i="2"/>
  <c r="K157" i="2"/>
  <c r="AK157" i="2" s="1"/>
  <c r="L157" i="2"/>
  <c r="M157" i="2"/>
  <c r="N157" i="2"/>
  <c r="O157" i="2"/>
  <c r="AO157" i="2" s="1"/>
  <c r="Q157" i="2"/>
  <c r="R157" i="2"/>
  <c r="S157" i="2"/>
  <c r="U157" i="2"/>
  <c r="AH157" i="2" s="1"/>
  <c r="V157" i="2"/>
  <c r="AI157" i="2" s="1"/>
  <c r="W157" i="2"/>
  <c r="X157" i="2"/>
  <c r="Y157" i="2"/>
  <c r="AL157" i="2" s="1"/>
  <c r="Z157" i="2"/>
  <c r="AA157" i="2"/>
  <c r="AB157" i="2"/>
  <c r="AD157" i="2"/>
  <c r="AE157" i="2"/>
  <c r="AJ157" i="2"/>
  <c r="AM157" i="2"/>
  <c r="AN157" i="2"/>
  <c r="D158" i="2"/>
  <c r="E158" i="2"/>
  <c r="AE158" i="2" s="1"/>
  <c r="F158" i="2"/>
  <c r="H158" i="2"/>
  <c r="I158" i="2"/>
  <c r="J158" i="2"/>
  <c r="AJ158" i="2" s="1"/>
  <c r="K158" i="2"/>
  <c r="L158" i="2"/>
  <c r="M158" i="2"/>
  <c r="N158" i="2"/>
  <c r="AN158" i="2" s="1"/>
  <c r="O158" i="2"/>
  <c r="Q158" i="2"/>
  <c r="R158" i="2"/>
  <c r="S158" i="2"/>
  <c r="U158" i="2"/>
  <c r="AH158" i="2" s="1"/>
  <c r="V158" i="2"/>
  <c r="W158" i="2"/>
  <c r="X158" i="2"/>
  <c r="Y158" i="2"/>
  <c r="AL158" i="2" s="1"/>
  <c r="Z158" i="2"/>
  <c r="AA158" i="2"/>
  <c r="AB158" i="2"/>
  <c r="AD158" i="2"/>
  <c r="AI158" i="2"/>
  <c r="AM158" i="2"/>
  <c r="D159" i="2"/>
  <c r="AD159" i="2" s="1"/>
  <c r="E159" i="2"/>
  <c r="F159" i="2"/>
  <c r="H159" i="2"/>
  <c r="I159" i="2"/>
  <c r="AI159" i="2" s="1"/>
  <c r="J159" i="2"/>
  <c r="K159" i="2"/>
  <c r="L159" i="2"/>
  <c r="M159" i="2"/>
  <c r="AM159" i="2" s="1"/>
  <c r="N159" i="2"/>
  <c r="O159" i="2"/>
  <c r="Q159" i="2"/>
  <c r="R159" i="2"/>
  <c r="AE159" i="2" s="1"/>
  <c r="S159" i="2"/>
  <c r="U159" i="2"/>
  <c r="V159" i="2"/>
  <c r="W159" i="2"/>
  <c r="AJ159" i="2" s="1"/>
  <c r="X159" i="2"/>
  <c r="Y159" i="2"/>
  <c r="Z159" i="2"/>
  <c r="AA159" i="2"/>
  <c r="AN159" i="2" s="1"/>
  <c r="AB159" i="2"/>
  <c r="AF159" i="2"/>
  <c r="AH159" i="2"/>
  <c r="AK159" i="2"/>
  <c r="AL159" i="2"/>
  <c r="AO159" i="2"/>
  <c r="D160" i="2"/>
  <c r="E160" i="2"/>
  <c r="F160" i="2"/>
  <c r="H160" i="2"/>
  <c r="AH160" i="2" s="1"/>
  <c r="I160" i="2"/>
  <c r="J160" i="2"/>
  <c r="K160" i="2"/>
  <c r="L160" i="2"/>
  <c r="AL160" i="2" s="1"/>
  <c r="M160" i="2"/>
  <c r="N160" i="2"/>
  <c r="O160" i="2"/>
  <c r="Q160" i="2"/>
  <c r="R160" i="2"/>
  <c r="AE160" i="2" s="1"/>
  <c r="S160" i="2"/>
  <c r="U160" i="2"/>
  <c r="V160" i="2"/>
  <c r="W160" i="2"/>
  <c r="X160" i="2"/>
  <c r="Y160" i="2"/>
  <c r="Z160" i="2"/>
  <c r="AA160" i="2"/>
  <c r="AN160" i="2" s="1"/>
  <c r="AB160" i="2"/>
  <c r="AF160" i="2"/>
  <c r="AJ160" i="2"/>
  <c r="AK160" i="2"/>
  <c r="AO160" i="2"/>
  <c r="D161" i="2"/>
  <c r="E161" i="2"/>
  <c r="F161" i="2"/>
  <c r="AF161" i="2" s="1"/>
  <c r="H161" i="2"/>
  <c r="I161" i="2"/>
  <c r="J161" i="2"/>
  <c r="K161" i="2"/>
  <c r="AK161" i="2" s="1"/>
  <c r="L161" i="2"/>
  <c r="M161" i="2"/>
  <c r="N161" i="2"/>
  <c r="O161" i="2"/>
  <c r="AO161" i="2" s="1"/>
  <c r="Q161" i="2"/>
  <c r="AD161" i="2" s="1"/>
  <c r="R161" i="2"/>
  <c r="S161" i="2"/>
  <c r="U161" i="2"/>
  <c r="V161" i="2"/>
  <c r="W161" i="2"/>
  <c r="X161" i="2"/>
  <c r="Y161" i="2"/>
  <c r="Z161" i="2"/>
  <c r="AM161" i="2" s="1"/>
  <c r="AA161" i="2"/>
  <c r="AB161" i="2"/>
  <c r="AE161" i="2"/>
  <c r="AI161" i="2"/>
  <c r="AJ161" i="2"/>
  <c r="AN161" i="2"/>
  <c r="D162" i="2"/>
  <c r="E162" i="2"/>
  <c r="AE162" i="2" s="1"/>
  <c r="F162" i="2"/>
  <c r="H162" i="2"/>
  <c r="I162" i="2"/>
  <c r="J162" i="2"/>
  <c r="AJ162" i="2" s="1"/>
  <c r="K162" i="2"/>
  <c r="L162" i="2"/>
  <c r="M162" i="2"/>
  <c r="N162" i="2"/>
  <c r="AN162" i="2" s="1"/>
  <c r="O162" i="2"/>
  <c r="Q162" i="2"/>
  <c r="R162" i="2"/>
  <c r="S162" i="2"/>
  <c r="AF162" i="2" s="1"/>
  <c r="U162" i="2"/>
  <c r="V162" i="2"/>
  <c r="W162" i="2"/>
  <c r="X162" i="2"/>
  <c r="AK162" i="2" s="1"/>
  <c r="Y162" i="2"/>
  <c r="Z162" i="2"/>
  <c r="AA162" i="2"/>
  <c r="AB162" i="2"/>
  <c r="AO162" i="2" s="1"/>
  <c r="AD162" i="2"/>
  <c r="AH162" i="2"/>
  <c r="AI162" i="2"/>
  <c r="AL162" i="2"/>
  <c r="AM162" i="2"/>
  <c r="D163" i="2"/>
  <c r="AD163" i="2" s="1"/>
  <c r="E163" i="2"/>
  <c r="F163" i="2"/>
  <c r="H163" i="2"/>
  <c r="I163" i="2"/>
  <c r="AI163" i="2" s="1"/>
  <c r="J163" i="2"/>
  <c r="K163" i="2"/>
  <c r="L163" i="2"/>
  <c r="M163" i="2"/>
  <c r="AM163" i="2" s="1"/>
  <c r="N163" i="2"/>
  <c r="O163" i="2"/>
  <c r="Q163" i="2"/>
  <c r="R163" i="2"/>
  <c r="S163" i="2"/>
  <c r="AF163" i="2" s="1"/>
  <c r="U163" i="2"/>
  <c r="V163" i="2"/>
  <c r="W163" i="2"/>
  <c r="X163" i="2"/>
  <c r="AK163" i="2" s="1"/>
  <c r="Y163" i="2"/>
  <c r="Z163" i="2"/>
  <c r="AA163" i="2"/>
  <c r="AB163" i="2"/>
  <c r="AO163" i="2" s="1"/>
  <c r="AH163" i="2"/>
  <c r="AL163" i="2"/>
  <c r="D164" i="2"/>
  <c r="E164" i="2"/>
  <c r="F164" i="2"/>
  <c r="H164" i="2"/>
  <c r="AH164" i="2" s="1"/>
  <c r="I164" i="2"/>
  <c r="J164" i="2"/>
  <c r="K164" i="2"/>
  <c r="L164" i="2"/>
  <c r="AL164" i="2" s="1"/>
  <c r="M164" i="2"/>
  <c r="N164" i="2"/>
  <c r="O164" i="2"/>
  <c r="Q164" i="2"/>
  <c r="AD164" i="2" s="1"/>
  <c r="R164" i="2"/>
  <c r="S164" i="2"/>
  <c r="U164" i="2"/>
  <c r="V164" i="2"/>
  <c r="AI164" i="2" s="1"/>
  <c r="W164" i="2"/>
  <c r="X164" i="2"/>
  <c r="Y164" i="2"/>
  <c r="Z164" i="2"/>
  <c r="AM164" i="2" s="1"/>
  <c r="AA164" i="2"/>
  <c r="AB164" i="2"/>
  <c r="AE164" i="2"/>
  <c r="AF164" i="2"/>
  <c r="AJ164" i="2"/>
  <c r="AK164" i="2"/>
  <c r="AN164" i="2"/>
  <c r="AO164" i="2"/>
  <c r="D165" i="2"/>
  <c r="E165" i="2"/>
  <c r="F165" i="2"/>
  <c r="AF165" i="2" s="1"/>
  <c r="H165" i="2"/>
  <c r="I165" i="2"/>
  <c r="J165" i="2"/>
  <c r="K165" i="2"/>
  <c r="AK165" i="2" s="1"/>
  <c r="L165" i="2"/>
  <c r="M165" i="2"/>
  <c r="N165" i="2"/>
  <c r="O165" i="2"/>
  <c r="AO165" i="2" s="1"/>
  <c r="Q165" i="2"/>
  <c r="R165" i="2"/>
  <c r="S165" i="2"/>
  <c r="U165" i="2"/>
  <c r="AH165" i="2" s="1"/>
  <c r="V165" i="2"/>
  <c r="AI165" i="2" s="1"/>
  <c r="W165" i="2"/>
  <c r="X165" i="2"/>
  <c r="Y165" i="2"/>
  <c r="AL165" i="2" s="1"/>
  <c r="Z165" i="2"/>
  <c r="AA165" i="2"/>
  <c r="AB165" i="2"/>
  <c r="AD165" i="2"/>
  <c r="AE165" i="2"/>
  <c r="AJ165" i="2"/>
  <c r="AM165" i="2"/>
  <c r="AN165" i="2"/>
  <c r="D166" i="2"/>
  <c r="E166" i="2"/>
  <c r="AE166" i="2" s="1"/>
  <c r="F166" i="2"/>
  <c r="H166" i="2"/>
  <c r="I166" i="2"/>
  <c r="J166" i="2"/>
  <c r="AJ166" i="2" s="1"/>
  <c r="K166" i="2"/>
  <c r="L166" i="2"/>
  <c r="M166" i="2"/>
  <c r="N166" i="2"/>
  <c r="AN166" i="2" s="1"/>
  <c r="O166" i="2"/>
  <c r="Q166" i="2"/>
  <c r="R166" i="2"/>
  <c r="S166" i="2"/>
  <c r="U166" i="2"/>
  <c r="AH166" i="2" s="1"/>
  <c r="V166" i="2"/>
  <c r="W166" i="2"/>
  <c r="X166" i="2"/>
  <c r="Y166" i="2"/>
  <c r="AL166" i="2" s="1"/>
  <c r="Z166" i="2"/>
  <c r="AA166" i="2"/>
  <c r="AB166" i="2"/>
  <c r="AD166" i="2"/>
  <c r="AI166" i="2"/>
  <c r="AM166" i="2"/>
  <c r="D167" i="2"/>
  <c r="AD167" i="2" s="1"/>
  <c r="E167" i="2"/>
  <c r="F167" i="2"/>
  <c r="H167" i="2"/>
  <c r="I167" i="2"/>
  <c r="AI167" i="2" s="1"/>
  <c r="J167" i="2"/>
  <c r="K167" i="2"/>
  <c r="L167" i="2"/>
  <c r="M167" i="2"/>
  <c r="AM167" i="2" s="1"/>
  <c r="N167" i="2"/>
  <c r="O167" i="2"/>
  <c r="Q167" i="2"/>
  <c r="R167" i="2"/>
  <c r="AE167" i="2" s="1"/>
  <c r="S167" i="2"/>
  <c r="U167" i="2"/>
  <c r="V167" i="2"/>
  <c r="W167" i="2"/>
  <c r="AJ167" i="2" s="1"/>
  <c r="X167" i="2"/>
  <c r="Y167" i="2"/>
  <c r="Z167" i="2"/>
  <c r="AA167" i="2"/>
  <c r="AN167" i="2" s="1"/>
  <c r="AB167" i="2"/>
  <c r="AF167" i="2"/>
  <c r="AH167" i="2"/>
  <c r="AK167" i="2"/>
  <c r="AL167" i="2"/>
  <c r="AO167" i="2"/>
  <c r="D168" i="2"/>
  <c r="E168" i="2"/>
  <c r="F168" i="2"/>
  <c r="H168" i="2"/>
  <c r="AH168" i="2" s="1"/>
  <c r="I168" i="2"/>
  <c r="J168" i="2"/>
  <c r="K168" i="2"/>
  <c r="L168" i="2"/>
  <c r="AL168" i="2" s="1"/>
  <c r="M168" i="2"/>
  <c r="N168" i="2"/>
  <c r="O168" i="2"/>
  <c r="Q168" i="2"/>
  <c r="R168" i="2"/>
  <c r="AE168" i="2" s="1"/>
  <c r="S168" i="2"/>
  <c r="U168" i="2"/>
  <c r="V168" i="2"/>
  <c r="W168" i="2"/>
  <c r="X168" i="2"/>
  <c r="Y168" i="2"/>
  <c r="Z168" i="2"/>
  <c r="AA168" i="2"/>
  <c r="AN168" i="2" s="1"/>
  <c r="AB168" i="2"/>
  <c r="AF168" i="2"/>
  <c r="AJ168" i="2"/>
  <c r="AK168" i="2"/>
  <c r="AO168" i="2"/>
  <c r="D169" i="2"/>
  <c r="E169" i="2"/>
  <c r="F169" i="2"/>
  <c r="AF169" i="2" s="1"/>
  <c r="H169" i="2"/>
  <c r="I169" i="2"/>
  <c r="J169" i="2"/>
  <c r="K169" i="2"/>
  <c r="AK169" i="2" s="1"/>
  <c r="L169" i="2"/>
  <c r="M169" i="2"/>
  <c r="N169" i="2"/>
  <c r="O169" i="2"/>
  <c r="AO169" i="2" s="1"/>
  <c r="Q169" i="2"/>
  <c r="AD169" i="2" s="1"/>
  <c r="R169" i="2"/>
  <c r="S169" i="2"/>
  <c r="U169" i="2"/>
  <c r="V169" i="2"/>
  <c r="W169" i="2"/>
  <c r="X169" i="2"/>
  <c r="Y169" i="2"/>
  <c r="Z169" i="2"/>
  <c r="AM169" i="2" s="1"/>
  <c r="AA169" i="2"/>
  <c r="AB169" i="2"/>
  <c r="AE169" i="2"/>
  <c r="AI169" i="2"/>
  <c r="AJ169" i="2"/>
  <c r="AN169" i="2"/>
  <c r="D170" i="2"/>
  <c r="E170" i="2"/>
  <c r="AE170" i="2" s="1"/>
  <c r="F170" i="2"/>
  <c r="H170" i="2"/>
  <c r="I170" i="2"/>
  <c r="J170" i="2"/>
  <c r="AJ170" i="2" s="1"/>
  <c r="K170" i="2"/>
  <c r="L170" i="2"/>
  <c r="M170" i="2"/>
  <c r="N170" i="2"/>
  <c r="AN170" i="2" s="1"/>
  <c r="O170" i="2"/>
  <c r="Q170" i="2"/>
  <c r="R170" i="2"/>
  <c r="S170" i="2"/>
  <c r="AF170" i="2" s="1"/>
  <c r="U170" i="2"/>
  <c r="V170" i="2"/>
  <c r="W170" i="2"/>
  <c r="X170" i="2"/>
  <c r="AK170" i="2" s="1"/>
  <c r="Y170" i="2"/>
  <c r="Z170" i="2"/>
  <c r="AA170" i="2"/>
  <c r="AB170" i="2"/>
  <c r="AO170" i="2" s="1"/>
  <c r="AD170" i="2"/>
  <c r="AH170" i="2"/>
  <c r="AI170" i="2"/>
  <c r="AL170" i="2"/>
  <c r="AM170" i="2"/>
  <c r="D171" i="2"/>
  <c r="AD171" i="2" s="1"/>
  <c r="E171" i="2"/>
  <c r="F171" i="2"/>
  <c r="H171" i="2"/>
  <c r="I171" i="2"/>
  <c r="AI171" i="2" s="1"/>
  <c r="J171" i="2"/>
  <c r="K171" i="2"/>
  <c r="L171" i="2"/>
  <c r="M171" i="2"/>
  <c r="AM171" i="2" s="1"/>
  <c r="N171" i="2"/>
  <c r="O171" i="2"/>
  <c r="Q171" i="2"/>
  <c r="R171" i="2"/>
  <c r="S171" i="2"/>
  <c r="AF171" i="2" s="1"/>
  <c r="U171" i="2"/>
  <c r="V171" i="2"/>
  <c r="W171" i="2"/>
  <c r="X171" i="2"/>
  <c r="AK171" i="2" s="1"/>
  <c r="Y171" i="2"/>
  <c r="Z171" i="2"/>
  <c r="AA171" i="2"/>
  <c r="AB171" i="2"/>
  <c r="AO171" i="2" s="1"/>
  <c r="AH171" i="2"/>
  <c r="AL171" i="2"/>
  <c r="D172" i="2"/>
  <c r="E172" i="2"/>
  <c r="F172" i="2"/>
  <c r="H172" i="2"/>
  <c r="AH172" i="2" s="1"/>
  <c r="I172" i="2"/>
  <c r="J172" i="2"/>
  <c r="K172" i="2"/>
  <c r="L172" i="2"/>
  <c r="AL172" i="2" s="1"/>
  <c r="M172" i="2"/>
  <c r="N172" i="2"/>
  <c r="O172" i="2"/>
  <c r="Q172" i="2"/>
  <c r="AD172" i="2" s="1"/>
  <c r="R172" i="2"/>
  <c r="S172" i="2"/>
  <c r="U172" i="2"/>
  <c r="V172" i="2"/>
  <c r="AI172" i="2" s="1"/>
  <c r="W172" i="2"/>
  <c r="X172" i="2"/>
  <c r="Y172" i="2"/>
  <c r="Z172" i="2"/>
  <c r="AM172" i="2" s="1"/>
  <c r="AA172" i="2"/>
  <c r="AB172" i="2"/>
  <c r="AE172" i="2"/>
  <c r="AF172" i="2"/>
  <c r="AJ172" i="2"/>
  <c r="AK172" i="2"/>
  <c r="AN172" i="2"/>
  <c r="AO172" i="2"/>
  <c r="D173" i="2"/>
  <c r="E173" i="2"/>
  <c r="F173" i="2"/>
  <c r="AF173" i="2" s="1"/>
  <c r="H173" i="2"/>
  <c r="I173" i="2"/>
  <c r="J173" i="2"/>
  <c r="K173" i="2"/>
  <c r="AK173" i="2" s="1"/>
  <c r="L173" i="2"/>
  <c r="M173" i="2"/>
  <c r="N173" i="2"/>
  <c r="O173" i="2"/>
  <c r="AO173" i="2" s="1"/>
  <c r="Q173" i="2"/>
  <c r="R173" i="2"/>
  <c r="S173" i="2"/>
  <c r="U173" i="2"/>
  <c r="AH173" i="2" s="1"/>
  <c r="V173" i="2"/>
  <c r="AI173" i="2" s="1"/>
  <c r="W173" i="2"/>
  <c r="X173" i="2"/>
  <c r="Y173" i="2"/>
  <c r="AL173" i="2" s="1"/>
  <c r="Z173" i="2"/>
  <c r="AA173" i="2"/>
  <c r="AB173" i="2"/>
  <c r="AD173" i="2"/>
  <c r="AE173" i="2"/>
  <c r="AJ173" i="2"/>
  <c r="AM173" i="2"/>
  <c r="AN173" i="2"/>
  <c r="D174" i="2"/>
  <c r="E174" i="2"/>
  <c r="AE174" i="2" s="1"/>
  <c r="F174" i="2"/>
  <c r="H174" i="2"/>
  <c r="I174" i="2"/>
  <c r="J174" i="2"/>
  <c r="AJ174" i="2" s="1"/>
  <c r="K174" i="2"/>
  <c r="L174" i="2"/>
  <c r="M174" i="2"/>
  <c r="N174" i="2"/>
  <c r="AN174" i="2" s="1"/>
  <c r="O174" i="2"/>
  <c r="Q174" i="2"/>
  <c r="R174" i="2"/>
  <c r="S174" i="2"/>
  <c r="U174" i="2"/>
  <c r="AH174" i="2" s="1"/>
  <c r="V174" i="2"/>
  <c r="W174" i="2"/>
  <c r="X174" i="2"/>
  <c r="Y174" i="2"/>
  <c r="AL174" i="2" s="1"/>
  <c r="Z174" i="2"/>
  <c r="AA174" i="2"/>
  <c r="AB174" i="2"/>
  <c r="AD174" i="2"/>
  <c r="AI174" i="2"/>
  <c r="AM174" i="2"/>
  <c r="D175" i="2"/>
  <c r="AD175" i="2" s="1"/>
  <c r="E175" i="2"/>
  <c r="F175" i="2"/>
  <c r="H175" i="2"/>
  <c r="I175" i="2"/>
  <c r="AI175" i="2" s="1"/>
  <c r="J175" i="2"/>
  <c r="K175" i="2"/>
  <c r="L175" i="2"/>
  <c r="M175" i="2"/>
  <c r="AM175" i="2" s="1"/>
  <c r="N175" i="2"/>
  <c r="O175" i="2"/>
  <c r="Q175" i="2"/>
  <c r="R175" i="2"/>
  <c r="AE175" i="2" s="1"/>
  <c r="S175" i="2"/>
  <c r="U175" i="2"/>
  <c r="V175" i="2"/>
  <c r="W175" i="2"/>
  <c r="AJ175" i="2" s="1"/>
  <c r="X175" i="2"/>
  <c r="Y175" i="2"/>
  <c r="Z175" i="2"/>
  <c r="AA175" i="2"/>
  <c r="AN175" i="2" s="1"/>
  <c r="AB175" i="2"/>
  <c r="AF175" i="2"/>
  <c r="AH175" i="2"/>
  <c r="AK175" i="2"/>
  <c r="AL175" i="2"/>
  <c r="AO175" i="2"/>
  <c r="D176" i="2"/>
  <c r="E176" i="2"/>
  <c r="F176" i="2"/>
  <c r="H176" i="2"/>
  <c r="AH176" i="2" s="1"/>
  <c r="I176" i="2"/>
  <c r="J176" i="2"/>
  <c r="K176" i="2"/>
  <c r="L176" i="2"/>
  <c r="AL176" i="2" s="1"/>
  <c r="M176" i="2"/>
  <c r="N176" i="2"/>
  <c r="O176" i="2"/>
  <c r="Q176" i="2"/>
  <c r="R176" i="2"/>
  <c r="AE176" i="2" s="1"/>
  <c r="S176" i="2"/>
  <c r="U176" i="2"/>
  <c r="V176" i="2"/>
  <c r="W176" i="2"/>
  <c r="X176" i="2"/>
  <c r="Y176" i="2"/>
  <c r="Z176" i="2"/>
  <c r="AA176" i="2"/>
  <c r="AN176" i="2" s="1"/>
  <c r="AB176" i="2"/>
  <c r="AF176" i="2"/>
  <c r="AJ176" i="2"/>
  <c r="AK176" i="2"/>
  <c r="AO176" i="2"/>
  <c r="D177" i="2"/>
  <c r="E177" i="2"/>
  <c r="F177" i="2"/>
  <c r="AF177" i="2" s="1"/>
  <c r="H177" i="2"/>
  <c r="I177" i="2"/>
  <c r="J177" i="2"/>
  <c r="K177" i="2"/>
  <c r="AK177" i="2" s="1"/>
  <c r="L177" i="2"/>
  <c r="M177" i="2"/>
  <c r="N177" i="2"/>
  <c r="O177" i="2"/>
  <c r="AO177" i="2" s="1"/>
  <c r="Q177" i="2"/>
  <c r="AD177" i="2" s="1"/>
  <c r="R177" i="2"/>
  <c r="S177" i="2"/>
  <c r="U177" i="2"/>
  <c r="V177" i="2"/>
  <c r="W177" i="2"/>
  <c r="X177" i="2"/>
  <c r="Y177" i="2"/>
  <c r="Z177" i="2"/>
  <c r="AM177" i="2" s="1"/>
  <c r="AA177" i="2"/>
  <c r="AB177" i="2"/>
  <c r="AE177" i="2"/>
  <c r="AI177" i="2"/>
  <c r="AJ177" i="2"/>
  <c r="AN177" i="2"/>
  <c r="D178" i="2"/>
  <c r="E178" i="2"/>
  <c r="AE178" i="2" s="1"/>
  <c r="F178" i="2"/>
  <c r="H178" i="2"/>
  <c r="I178" i="2"/>
  <c r="J178" i="2"/>
  <c r="AJ178" i="2" s="1"/>
  <c r="K178" i="2"/>
  <c r="L178" i="2"/>
  <c r="M178" i="2"/>
  <c r="N178" i="2"/>
  <c r="AN178" i="2" s="1"/>
  <c r="O178" i="2"/>
  <c r="Q178" i="2"/>
  <c r="R178" i="2"/>
  <c r="S178" i="2"/>
  <c r="AF178" i="2" s="1"/>
  <c r="U178" i="2"/>
  <c r="V178" i="2"/>
  <c r="W178" i="2"/>
  <c r="X178" i="2"/>
  <c r="AK178" i="2" s="1"/>
  <c r="Y178" i="2"/>
  <c r="Z178" i="2"/>
  <c r="AA178" i="2"/>
  <c r="AB178" i="2"/>
  <c r="AO178" i="2" s="1"/>
  <c r="AD178" i="2"/>
  <c r="AH178" i="2"/>
  <c r="AI178" i="2"/>
  <c r="AL178" i="2"/>
  <c r="AM178" i="2"/>
  <c r="D179" i="2"/>
  <c r="AD179" i="2" s="1"/>
  <c r="E179" i="2"/>
  <c r="F179" i="2"/>
  <c r="H179" i="2"/>
  <c r="I179" i="2"/>
  <c r="AI179" i="2" s="1"/>
  <c r="J179" i="2"/>
  <c r="K179" i="2"/>
  <c r="L179" i="2"/>
  <c r="M179" i="2"/>
  <c r="AM179" i="2" s="1"/>
  <c r="N179" i="2"/>
  <c r="O179" i="2"/>
  <c r="Q179" i="2"/>
  <c r="R179" i="2"/>
  <c r="S179" i="2"/>
  <c r="AF179" i="2" s="1"/>
  <c r="U179" i="2"/>
  <c r="V179" i="2"/>
  <c r="W179" i="2"/>
  <c r="X179" i="2"/>
  <c r="AK179" i="2" s="1"/>
  <c r="Y179" i="2"/>
  <c r="Z179" i="2"/>
  <c r="AA179" i="2"/>
  <c r="AB179" i="2"/>
  <c r="AO179" i="2" s="1"/>
  <c r="AH179" i="2"/>
  <c r="AL179" i="2"/>
  <c r="D180" i="2"/>
  <c r="E180" i="2"/>
  <c r="F180" i="2"/>
  <c r="H180" i="2"/>
  <c r="AH180" i="2" s="1"/>
  <c r="I180" i="2"/>
  <c r="J180" i="2"/>
  <c r="K180" i="2"/>
  <c r="L180" i="2"/>
  <c r="AL180" i="2" s="1"/>
  <c r="M180" i="2"/>
  <c r="N180" i="2"/>
  <c r="O180" i="2"/>
  <c r="Q180" i="2"/>
  <c r="AD180" i="2" s="1"/>
  <c r="R180" i="2"/>
  <c r="S180" i="2"/>
  <c r="U180" i="2"/>
  <c r="V180" i="2"/>
  <c r="AI180" i="2" s="1"/>
  <c r="W180" i="2"/>
  <c r="X180" i="2"/>
  <c r="Y180" i="2"/>
  <c r="Z180" i="2"/>
  <c r="AM180" i="2" s="1"/>
  <c r="AA180" i="2"/>
  <c r="AB180" i="2"/>
  <c r="AE180" i="2"/>
  <c r="AF180" i="2"/>
  <c r="AJ180" i="2"/>
  <c r="AK180" i="2"/>
  <c r="AN180" i="2"/>
  <c r="AO180" i="2"/>
  <c r="D181" i="2"/>
  <c r="E181" i="2"/>
  <c r="F181" i="2"/>
  <c r="AF181" i="2" s="1"/>
  <c r="H181" i="2"/>
  <c r="I181" i="2"/>
  <c r="J181" i="2"/>
  <c r="K181" i="2"/>
  <c r="AK181" i="2" s="1"/>
  <c r="L181" i="2"/>
  <c r="M181" i="2"/>
  <c r="N181" i="2"/>
  <c r="O181" i="2"/>
  <c r="AO181" i="2" s="1"/>
  <c r="Q181" i="2"/>
  <c r="R181" i="2"/>
  <c r="S181" i="2"/>
  <c r="U181" i="2"/>
  <c r="AH181" i="2" s="1"/>
  <c r="V181" i="2"/>
  <c r="AI181" i="2" s="1"/>
  <c r="W181" i="2"/>
  <c r="X181" i="2"/>
  <c r="Y181" i="2"/>
  <c r="AL181" i="2" s="1"/>
  <c r="Z181" i="2"/>
  <c r="AA181" i="2"/>
  <c r="AB181" i="2"/>
  <c r="AD181" i="2"/>
  <c r="AE181" i="2"/>
  <c r="AJ181" i="2"/>
  <c r="AM181" i="2"/>
  <c r="AN181" i="2"/>
  <c r="D182" i="2"/>
  <c r="E182" i="2"/>
  <c r="AE182" i="2" s="1"/>
  <c r="F182" i="2"/>
  <c r="H182" i="2"/>
  <c r="I182" i="2"/>
  <c r="J182" i="2"/>
  <c r="AJ182" i="2" s="1"/>
  <c r="K182" i="2"/>
  <c r="L182" i="2"/>
  <c r="M182" i="2"/>
  <c r="N182" i="2"/>
  <c r="AN182" i="2" s="1"/>
  <c r="O182" i="2"/>
  <c r="Q182" i="2"/>
  <c r="R182" i="2"/>
  <c r="S182" i="2"/>
  <c r="U182" i="2"/>
  <c r="AH182" i="2" s="1"/>
  <c r="V182" i="2"/>
  <c r="W182" i="2"/>
  <c r="X182" i="2"/>
  <c r="Y182" i="2"/>
  <c r="AL182" i="2" s="1"/>
  <c r="Z182" i="2"/>
  <c r="AA182" i="2"/>
  <c r="AB182" i="2"/>
  <c r="AD182" i="2"/>
  <c r="AI182" i="2"/>
  <c r="AM182" i="2"/>
  <c r="D183" i="2"/>
  <c r="AD183" i="2" s="1"/>
  <c r="E183" i="2"/>
  <c r="F183" i="2"/>
  <c r="H183" i="2"/>
  <c r="I183" i="2"/>
  <c r="AI183" i="2" s="1"/>
  <c r="J183" i="2"/>
  <c r="K183" i="2"/>
  <c r="L183" i="2"/>
  <c r="M183" i="2"/>
  <c r="AM183" i="2" s="1"/>
  <c r="N183" i="2"/>
  <c r="O183" i="2"/>
  <c r="Q183" i="2"/>
  <c r="R183" i="2"/>
  <c r="AE183" i="2" s="1"/>
  <c r="S183" i="2"/>
  <c r="U183" i="2"/>
  <c r="V183" i="2"/>
  <c r="W183" i="2"/>
  <c r="AJ183" i="2" s="1"/>
  <c r="X183" i="2"/>
  <c r="Y183" i="2"/>
  <c r="Z183" i="2"/>
  <c r="AA183" i="2"/>
  <c r="AN183" i="2" s="1"/>
  <c r="AB183" i="2"/>
  <c r="AF183" i="2"/>
  <c r="AH183" i="2"/>
  <c r="AK183" i="2"/>
  <c r="AL183" i="2"/>
  <c r="AO183" i="2"/>
  <c r="D184" i="2"/>
  <c r="E184" i="2"/>
  <c r="F184" i="2"/>
  <c r="H184" i="2"/>
  <c r="AH184" i="2" s="1"/>
  <c r="I184" i="2"/>
  <c r="J184" i="2"/>
  <c r="K184" i="2"/>
  <c r="L184" i="2"/>
  <c r="AL184" i="2" s="1"/>
  <c r="M184" i="2"/>
  <c r="N184" i="2"/>
  <c r="O184" i="2"/>
  <c r="Q184" i="2"/>
  <c r="R184" i="2"/>
  <c r="AE184" i="2" s="1"/>
  <c r="S184" i="2"/>
  <c r="U184" i="2"/>
  <c r="V184" i="2"/>
  <c r="W184" i="2"/>
  <c r="X184" i="2"/>
  <c r="Y184" i="2"/>
  <c r="Z184" i="2"/>
  <c r="AA184" i="2"/>
  <c r="AN184" i="2" s="1"/>
  <c r="AB184" i="2"/>
  <c r="AF184" i="2"/>
  <c r="AJ184" i="2"/>
  <c r="AK184" i="2"/>
  <c r="AO184" i="2"/>
  <c r="D185" i="2"/>
  <c r="E185" i="2"/>
  <c r="F185" i="2"/>
  <c r="AF185" i="2" s="1"/>
  <c r="H185" i="2"/>
  <c r="I185" i="2"/>
  <c r="J185" i="2"/>
  <c r="K185" i="2"/>
  <c r="AK185" i="2" s="1"/>
  <c r="L185" i="2"/>
  <c r="M185" i="2"/>
  <c r="N185" i="2"/>
  <c r="O185" i="2"/>
  <c r="AO185" i="2" s="1"/>
  <c r="Q185" i="2"/>
  <c r="AD185" i="2" s="1"/>
  <c r="R185" i="2"/>
  <c r="S185" i="2"/>
  <c r="U185" i="2"/>
  <c r="V185" i="2"/>
  <c r="W185" i="2"/>
  <c r="X185" i="2"/>
  <c r="Y185" i="2"/>
  <c r="Z185" i="2"/>
  <c r="AM185" i="2" s="1"/>
  <c r="AA185" i="2"/>
  <c r="AB185" i="2"/>
  <c r="AE185" i="2"/>
  <c r="AI185" i="2"/>
  <c r="AJ185" i="2"/>
  <c r="AN185" i="2"/>
  <c r="D186" i="2"/>
  <c r="E186" i="2"/>
  <c r="AE186" i="2" s="1"/>
  <c r="F186" i="2"/>
  <c r="H186" i="2"/>
  <c r="I186" i="2"/>
  <c r="J186" i="2"/>
  <c r="AJ186" i="2" s="1"/>
  <c r="K186" i="2"/>
  <c r="L186" i="2"/>
  <c r="M186" i="2"/>
  <c r="N186" i="2"/>
  <c r="AN186" i="2" s="1"/>
  <c r="O186" i="2"/>
  <c r="Q186" i="2"/>
  <c r="R186" i="2"/>
  <c r="S186" i="2"/>
  <c r="AF186" i="2" s="1"/>
  <c r="U186" i="2"/>
  <c r="V186" i="2"/>
  <c r="W186" i="2"/>
  <c r="X186" i="2"/>
  <c r="AK186" i="2" s="1"/>
  <c r="Y186" i="2"/>
  <c r="Z186" i="2"/>
  <c r="AA186" i="2"/>
  <c r="AB186" i="2"/>
  <c r="AO186" i="2" s="1"/>
  <c r="AD186" i="2"/>
  <c r="AH186" i="2"/>
  <c r="AI186" i="2"/>
  <c r="AL186" i="2"/>
  <c r="AM186" i="2"/>
  <c r="D187" i="2"/>
  <c r="AD187" i="2" s="1"/>
  <c r="E187" i="2"/>
  <c r="F187" i="2"/>
  <c r="H187" i="2"/>
  <c r="I187" i="2"/>
  <c r="AI187" i="2" s="1"/>
  <c r="J187" i="2"/>
  <c r="K187" i="2"/>
  <c r="L187" i="2"/>
  <c r="M187" i="2"/>
  <c r="AM187" i="2" s="1"/>
  <c r="N187" i="2"/>
  <c r="O187" i="2"/>
  <c r="Q187" i="2"/>
  <c r="R187" i="2"/>
  <c r="S187" i="2"/>
  <c r="AF187" i="2" s="1"/>
  <c r="U187" i="2"/>
  <c r="V187" i="2"/>
  <c r="W187" i="2"/>
  <c r="X187" i="2"/>
  <c r="AK187" i="2" s="1"/>
  <c r="Y187" i="2"/>
  <c r="Z187" i="2"/>
  <c r="AA187" i="2"/>
  <c r="AB187" i="2"/>
  <c r="AO187" i="2" s="1"/>
  <c r="AH187" i="2"/>
  <c r="AL187" i="2"/>
  <c r="D188" i="2"/>
  <c r="E188" i="2"/>
  <c r="F188" i="2"/>
  <c r="H188" i="2"/>
  <c r="AH188" i="2" s="1"/>
  <c r="I188" i="2"/>
  <c r="J188" i="2"/>
  <c r="K188" i="2"/>
  <c r="L188" i="2"/>
  <c r="AL188" i="2" s="1"/>
  <c r="M188" i="2"/>
  <c r="N188" i="2"/>
  <c r="O188" i="2"/>
  <c r="Q188" i="2"/>
  <c r="AD188" i="2" s="1"/>
  <c r="R188" i="2"/>
  <c r="S188" i="2"/>
  <c r="U188" i="2"/>
  <c r="V188" i="2"/>
  <c r="AI188" i="2" s="1"/>
  <c r="W188" i="2"/>
  <c r="X188" i="2"/>
  <c r="Y188" i="2"/>
  <c r="Z188" i="2"/>
  <c r="AM188" i="2" s="1"/>
  <c r="AA188" i="2"/>
  <c r="AB188" i="2"/>
  <c r="AE188" i="2"/>
  <c r="AF188" i="2"/>
  <c r="AJ188" i="2"/>
  <c r="AK188" i="2"/>
  <c r="AN188" i="2"/>
  <c r="AO188" i="2"/>
  <c r="D189" i="2"/>
  <c r="E189" i="2"/>
  <c r="F189" i="2"/>
  <c r="AF189" i="2" s="1"/>
  <c r="H189" i="2"/>
  <c r="I189" i="2"/>
  <c r="J189" i="2"/>
  <c r="K189" i="2"/>
  <c r="AK189" i="2" s="1"/>
  <c r="L189" i="2"/>
  <c r="M189" i="2"/>
  <c r="N189" i="2"/>
  <c r="O189" i="2"/>
  <c r="AO189" i="2" s="1"/>
  <c r="Q189" i="2"/>
  <c r="R189" i="2"/>
  <c r="S189" i="2"/>
  <c r="U189" i="2"/>
  <c r="AH189" i="2" s="1"/>
  <c r="V189" i="2"/>
  <c r="AI189" i="2" s="1"/>
  <c r="W189" i="2"/>
  <c r="X189" i="2"/>
  <c r="Y189" i="2"/>
  <c r="AL189" i="2" s="1"/>
  <c r="Z189" i="2"/>
  <c r="AA189" i="2"/>
  <c r="AB189" i="2"/>
  <c r="AD189" i="2"/>
  <c r="AE189" i="2"/>
  <c r="AJ189" i="2"/>
  <c r="AM189" i="2"/>
  <c r="AN189" i="2"/>
  <c r="D190" i="2"/>
  <c r="E190" i="2"/>
  <c r="AE190" i="2" s="1"/>
  <c r="F190" i="2"/>
  <c r="H190" i="2"/>
  <c r="I190" i="2"/>
  <c r="J190" i="2"/>
  <c r="AJ190" i="2" s="1"/>
  <c r="K190" i="2"/>
  <c r="L190" i="2"/>
  <c r="M190" i="2"/>
  <c r="N190" i="2"/>
  <c r="AN190" i="2" s="1"/>
  <c r="O190" i="2"/>
  <c r="Q190" i="2"/>
  <c r="R190" i="2"/>
  <c r="S190" i="2"/>
  <c r="U190" i="2"/>
  <c r="AH190" i="2" s="1"/>
  <c r="V190" i="2"/>
  <c r="W190" i="2"/>
  <c r="X190" i="2"/>
  <c r="Y190" i="2"/>
  <c r="AL190" i="2" s="1"/>
  <c r="Z190" i="2"/>
  <c r="AA190" i="2"/>
  <c r="AB190" i="2"/>
  <c r="AD190" i="2"/>
  <c r="AI190" i="2"/>
  <c r="AM190" i="2"/>
  <c r="D191" i="2"/>
  <c r="AD191" i="2" s="1"/>
  <c r="E191" i="2"/>
  <c r="F191" i="2"/>
  <c r="H191" i="2"/>
  <c r="I191" i="2"/>
  <c r="AI191" i="2" s="1"/>
  <c r="J191" i="2"/>
  <c r="K191" i="2"/>
  <c r="L191" i="2"/>
  <c r="M191" i="2"/>
  <c r="AM191" i="2" s="1"/>
  <c r="N191" i="2"/>
  <c r="O191" i="2"/>
  <c r="Q191" i="2"/>
  <c r="R191" i="2"/>
  <c r="AE191" i="2" s="1"/>
  <c r="S191" i="2"/>
  <c r="U191" i="2"/>
  <c r="V191" i="2"/>
  <c r="W191" i="2"/>
  <c r="AJ191" i="2" s="1"/>
  <c r="X191" i="2"/>
  <c r="Y191" i="2"/>
  <c r="Z191" i="2"/>
  <c r="AA191" i="2"/>
  <c r="AN191" i="2" s="1"/>
  <c r="AB191" i="2"/>
  <c r="AF191" i="2"/>
  <c r="AH191" i="2"/>
  <c r="AK191" i="2"/>
  <c r="AL191" i="2"/>
  <c r="AO191" i="2"/>
  <c r="D192" i="2"/>
  <c r="E192" i="2"/>
  <c r="F192" i="2"/>
  <c r="H192" i="2"/>
  <c r="AH192" i="2" s="1"/>
  <c r="I192" i="2"/>
  <c r="J192" i="2"/>
  <c r="K192" i="2"/>
  <c r="L192" i="2"/>
  <c r="AL192" i="2" s="1"/>
  <c r="M192" i="2"/>
  <c r="N192" i="2"/>
  <c r="O192" i="2"/>
  <c r="Q192" i="2"/>
  <c r="R192" i="2"/>
  <c r="AE192" i="2" s="1"/>
  <c r="S192" i="2"/>
  <c r="U192" i="2"/>
  <c r="V192" i="2"/>
  <c r="W192" i="2"/>
  <c r="X192" i="2"/>
  <c r="Y192" i="2"/>
  <c r="Z192" i="2"/>
  <c r="AA192" i="2"/>
  <c r="AN192" i="2" s="1"/>
  <c r="AB192" i="2"/>
  <c r="AF192" i="2"/>
  <c r="AJ192" i="2"/>
  <c r="AK192" i="2"/>
  <c r="AO192" i="2"/>
  <c r="D193" i="2"/>
  <c r="E193" i="2"/>
  <c r="F193" i="2"/>
  <c r="AF193" i="2" s="1"/>
  <c r="H193" i="2"/>
  <c r="I193" i="2"/>
  <c r="J193" i="2"/>
  <c r="K193" i="2"/>
  <c r="AK193" i="2" s="1"/>
  <c r="L193" i="2"/>
  <c r="M193" i="2"/>
  <c r="N193" i="2"/>
  <c r="O193" i="2"/>
  <c r="AO193" i="2" s="1"/>
  <c r="Q193" i="2"/>
  <c r="AD193" i="2" s="1"/>
  <c r="R193" i="2"/>
  <c r="S193" i="2"/>
  <c r="U193" i="2"/>
  <c r="V193" i="2"/>
  <c r="W193" i="2"/>
  <c r="X193" i="2"/>
  <c r="Y193" i="2"/>
  <c r="Z193" i="2"/>
  <c r="AM193" i="2" s="1"/>
  <c r="AA193" i="2"/>
  <c r="AB193" i="2"/>
  <c r="AE193" i="2"/>
  <c r="AI193" i="2"/>
  <c r="AJ193" i="2"/>
  <c r="AN193" i="2"/>
  <c r="D194" i="2"/>
  <c r="E194" i="2"/>
  <c r="AE194" i="2" s="1"/>
  <c r="F194" i="2"/>
  <c r="H194" i="2"/>
  <c r="I194" i="2"/>
  <c r="J194" i="2"/>
  <c r="AJ194" i="2" s="1"/>
  <c r="K194" i="2"/>
  <c r="L194" i="2"/>
  <c r="M194" i="2"/>
  <c r="N194" i="2"/>
  <c r="AN194" i="2" s="1"/>
  <c r="O194" i="2"/>
  <c r="Q194" i="2"/>
  <c r="R194" i="2"/>
  <c r="S194" i="2"/>
  <c r="AF194" i="2" s="1"/>
  <c r="U194" i="2"/>
  <c r="V194" i="2"/>
  <c r="W194" i="2"/>
  <c r="X194" i="2"/>
  <c r="AK194" i="2" s="1"/>
  <c r="Y194" i="2"/>
  <c r="Z194" i="2"/>
  <c r="AA194" i="2"/>
  <c r="AB194" i="2"/>
  <c r="AO194" i="2" s="1"/>
  <c r="AD194" i="2"/>
  <c r="AH194" i="2"/>
  <c r="AI194" i="2"/>
  <c r="AL194" i="2"/>
  <c r="AM194" i="2"/>
  <c r="D195" i="2"/>
  <c r="AD195" i="2" s="1"/>
  <c r="E195" i="2"/>
  <c r="F195" i="2"/>
  <c r="H195" i="2"/>
  <c r="I195" i="2"/>
  <c r="AI195" i="2" s="1"/>
  <c r="J195" i="2"/>
  <c r="K195" i="2"/>
  <c r="L195" i="2"/>
  <c r="M195" i="2"/>
  <c r="AM195" i="2" s="1"/>
  <c r="N195" i="2"/>
  <c r="O195" i="2"/>
  <c r="Q195" i="2"/>
  <c r="R195" i="2"/>
  <c r="S195" i="2"/>
  <c r="AF195" i="2" s="1"/>
  <c r="U195" i="2"/>
  <c r="V195" i="2"/>
  <c r="W195" i="2"/>
  <c r="X195" i="2"/>
  <c r="AK195" i="2" s="1"/>
  <c r="Y195" i="2"/>
  <c r="Z195" i="2"/>
  <c r="AA195" i="2"/>
  <c r="AB195" i="2"/>
  <c r="AO195" i="2" s="1"/>
  <c r="AH195" i="2"/>
  <c r="AL195" i="2"/>
  <c r="D196" i="2"/>
  <c r="E196" i="2"/>
  <c r="F196" i="2"/>
  <c r="H196" i="2"/>
  <c r="AH196" i="2" s="1"/>
  <c r="I196" i="2"/>
  <c r="J196" i="2"/>
  <c r="K196" i="2"/>
  <c r="L196" i="2"/>
  <c r="AL196" i="2" s="1"/>
  <c r="M196" i="2"/>
  <c r="N196" i="2"/>
  <c r="O196" i="2"/>
  <c r="Q196" i="2"/>
  <c r="AD196" i="2" s="1"/>
  <c r="R196" i="2"/>
  <c r="S196" i="2"/>
  <c r="U196" i="2"/>
  <c r="V196" i="2"/>
  <c r="AI196" i="2" s="1"/>
  <c r="W196" i="2"/>
  <c r="X196" i="2"/>
  <c r="Y196" i="2"/>
  <c r="Z196" i="2"/>
  <c r="AM196" i="2" s="1"/>
  <c r="AA196" i="2"/>
  <c r="AB196" i="2"/>
  <c r="AE196" i="2"/>
  <c r="AF196" i="2"/>
  <c r="AJ196" i="2"/>
  <c r="AK196" i="2"/>
  <c r="AN196" i="2"/>
  <c r="AO196" i="2"/>
  <c r="D197" i="2"/>
  <c r="E197" i="2"/>
  <c r="F197" i="2"/>
  <c r="AF197" i="2" s="1"/>
  <c r="H197" i="2"/>
  <c r="I197" i="2"/>
  <c r="J197" i="2"/>
  <c r="K197" i="2"/>
  <c r="AK197" i="2" s="1"/>
  <c r="L197" i="2"/>
  <c r="M197" i="2"/>
  <c r="N197" i="2"/>
  <c r="O197" i="2"/>
  <c r="AO197" i="2" s="1"/>
  <c r="Q197" i="2"/>
  <c r="R197" i="2"/>
  <c r="S197" i="2"/>
  <c r="U197" i="2"/>
  <c r="AH197" i="2" s="1"/>
  <c r="V197" i="2"/>
  <c r="AI197" i="2" s="1"/>
  <c r="W197" i="2"/>
  <c r="X197" i="2"/>
  <c r="Y197" i="2"/>
  <c r="AL197" i="2" s="1"/>
  <c r="Z197" i="2"/>
  <c r="AA197" i="2"/>
  <c r="AB197" i="2"/>
  <c r="AD197" i="2"/>
  <c r="AE197" i="2"/>
  <c r="AJ197" i="2"/>
  <c r="AM197" i="2"/>
  <c r="AN197" i="2"/>
  <c r="D198" i="2"/>
  <c r="E198" i="2"/>
  <c r="AE198" i="2" s="1"/>
  <c r="F198" i="2"/>
  <c r="H198" i="2"/>
  <c r="I198" i="2"/>
  <c r="J198" i="2"/>
  <c r="AJ198" i="2" s="1"/>
  <c r="K198" i="2"/>
  <c r="L198" i="2"/>
  <c r="M198" i="2"/>
  <c r="N198" i="2"/>
  <c r="AN198" i="2" s="1"/>
  <c r="O198" i="2"/>
  <c r="Q198" i="2"/>
  <c r="R198" i="2"/>
  <c r="S198" i="2"/>
  <c r="U198" i="2"/>
  <c r="AH198" i="2" s="1"/>
  <c r="V198" i="2"/>
  <c r="W198" i="2"/>
  <c r="X198" i="2"/>
  <c r="Y198" i="2"/>
  <c r="AL198" i="2" s="1"/>
  <c r="Z198" i="2"/>
  <c r="AA198" i="2"/>
  <c r="AB198" i="2"/>
  <c r="AD198" i="2"/>
  <c r="AI198" i="2"/>
  <c r="AM198" i="2"/>
  <c r="D199" i="2"/>
  <c r="AD199" i="2" s="1"/>
  <c r="E199" i="2"/>
  <c r="F199" i="2"/>
  <c r="H199" i="2"/>
  <c r="I199" i="2"/>
  <c r="AI199" i="2" s="1"/>
  <c r="J199" i="2"/>
  <c r="K199" i="2"/>
  <c r="L199" i="2"/>
  <c r="M199" i="2"/>
  <c r="AM199" i="2" s="1"/>
  <c r="N199" i="2"/>
  <c r="O199" i="2"/>
  <c r="Q199" i="2"/>
  <c r="R199" i="2"/>
  <c r="AE199" i="2" s="1"/>
  <c r="S199" i="2"/>
  <c r="U199" i="2"/>
  <c r="V199" i="2"/>
  <c r="W199" i="2"/>
  <c r="AJ199" i="2" s="1"/>
  <c r="X199" i="2"/>
  <c r="Y199" i="2"/>
  <c r="Z199" i="2"/>
  <c r="AA199" i="2"/>
  <c r="AN199" i="2" s="1"/>
  <c r="AB199" i="2"/>
  <c r="AF199" i="2"/>
  <c r="AH199" i="2"/>
  <c r="AK199" i="2"/>
  <c r="AL199" i="2"/>
  <c r="AO199" i="2"/>
  <c r="D200" i="2"/>
  <c r="E200" i="2"/>
  <c r="F200" i="2"/>
  <c r="H200" i="2"/>
  <c r="AH200" i="2" s="1"/>
  <c r="I200" i="2"/>
  <c r="J200" i="2"/>
  <c r="K200" i="2"/>
  <c r="L200" i="2"/>
  <c r="AL200" i="2" s="1"/>
  <c r="M200" i="2"/>
  <c r="N200" i="2"/>
  <c r="O200" i="2"/>
  <c r="Q200" i="2"/>
  <c r="R200" i="2"/>
  <c r="AE200" i="2" s="1"/>
  <c r="S200" i="2"/>
  <c r="U200" i="2"/>
  <c r="V200" i="2"/>
  <c r="W200" i="2"/>
  <c r="X200" i="2"/>
  <c r="Y200" i="2"/>
  <c r="Z200" i="2"/>
  <c r="AA200" i="2"/>
  <c r="AN200" i="2" s="1"/>
  <c r="AB200" i="2"/>
  <c r="AF200" i="2"/>
  <c r="AJ200" i="2"/>
  <c r="AK200" i="2"/>
  <c r="AO200" i="2"/>
  <c r="D201" i="2"/>
  <c r="E201" i="2"/>
  <c r="F201" i="2"/>
  <c r="AF201" i="2" s="1"/>
  <c r="H201" i="2"/>
  <c r="I201" i="2"/>
  <c r="J201" i="2"/>
  <c r="K201" i="2"/>
  <c r="AK201" i="2" s="1"/>
  <c r="L201" i="2"/>
  <c r="M201" i="2"/>
  <c r="N201" i="2"/>
  <c r="O201" i="2"/>
  <c r="AO201" i="2" s="1"/>
  <c r="Q201" i="2"/>
  <c r="AD201" i="2" s="1"/>
  <c r="R201" i="2"/>
  <c r="S201" i="2"/>
  <c r="U201" i="2"/>
  <c r="V201" i="2"/>
  <c r="W201" i="2"/>
  <c r="X201" i="2"/>
  <c r="Y201" i="2"/>
  <c r="Z201" i="2"/>
  <c r="AM201" i="2" s="1"/>
  <c r="AA201" i="2"/>
  <c r="AB201" i="2"/>
  <c r="AE201" i="2"/>
  <c r="AI201" i="2"/>
  <c r="AJ201" i="2"/>
  <c r="AN201" i="2"/>
  <c r="D202" i="2"/>
  <c r="E202" i="2"/>
  <c r="AE202" i="2" s="1"/>
  <c r="F202" i="2"/>
  <c r="H202" i="2"/>
  <c r="I202" i="2"/>
  <c r="J202" i="2"/>
  <c r="AJ202" i="2" s="1"/>
  <c r="K202" i="2"/>
  <c r="L202" i="2"/>
  <c r="M202" i="2"/>
  <c r="N202" i="2"/>
  <c r="AN202" i="2" s="1"/>
  <c r="O202" i="2"/>
  <c r="Q202" i="2"/>
  <c r="R202" i="2"/>
  <c r="S202" i="2"/>
  <c r="AF202" i="2" s="1"/>
  <c r="U202" i="2"/>
  <c r="V202" i="2"/>
  <c r="W202" i="2"/>
  <c r="X202" i="2"/>
  <c r="AK202" i="2" s="1"/>
  <c r="Y202" i="2"/>
  <c r="Z202" i="2"/>
  <c r="AA202" i="2"/>
  <c r="AB202" i="2"/>
  <c r="AO202" i="2" s="1"/>
  <c r="AD202" i="2"/>
  <c r="AH202" i="2"/>
  <c r="AI202" i="2"/>
  <c r="AL202" i="2"/>
  <c r="AM202" i="2"/>
  <c r="D203" i="2"/>
  <c r="AD203" i="2" s="1"/>
  <c r="E203" i="2"/>
  <c r="F203" i="2"/>
  <c r="H203" i="2"/>
  <c r="I203" i="2"/>
  <c r="AI203" i="2" s="1"/>
  <c r="J203" i="2"/>
  <c r="K203" i="2"/>
  <c r="L203" i="2"/>
  <c r="M203" i="2"/>
  <c r="AM203" i="2" s="1"/>
  <c r="N203" i="2"/>
  <c r="O203" i="2"/>
  <c r="Q203" i="2"/>
  <c r="R203" i="2"/>
  <c r="S203" i="2"/>
  <c r="AF203" i="2" s="1"/>
  <c r="U203" i="2"/>
  <c r="V203" i="2"/>
  <c r="W203" i="2"/>
  <c r="X203" i="2"/>
  <c r="AK203" i="2" s="1"/>
  <c r="Y203" i="2"/>
  <c r="Z203" i="2"/>
  <c r="AA203" i="2"/>
  <c r="AB203" i="2"/>
  <c r="AO203" i="2" s="1"/>
  <c r="AH203" i="2"/>
  <c r="AL203" i="2"/>
  <c r="D204" i="2"/>
  <c r="E204" i="2"/>
  <c r="F204" i="2"/>
  <c r="H204" i="2"/>
  <c r="AH204" i="2" s="1"/>
  <c r="I204" i="2"/>
  <c r="J204" i="2"/>
  <c r="K204" i="2"/>
  <c r="L204" i="2"/>
  <c r="AL204" i="2" s="1"/>
  <c r="M204" i="2"/>
  <c r="N204" i="2"/>
  <c r="O204" i="2"/>
  <c r="Q204" i="2"/>
  <c r="AD204" i="2" s="1"/>
  <c r="R204" i="2"/>
  <c r="S204" i="2"/>
  <c r="U204" i="2"/>
  <c r="V204" i="2"/>
  <c r="AI204" i="2" s="1"/>
  <c r="W204" i="2"/>
  <c r="X204" i="2"/>
  <c r="Y204" i="2"/>
  <c r="Z204" i="2"/>
  <c r="AM204" i="2" s="1"/>
  <c r="AA204" i="2"/>
  <c r="AB204" i="2"/>
  <c r="AE204" i="2"/>
  <c r="AF204" i="2"/>
  <c r="AJ204" i="2"/>
  <c r="AK204" i="2"/>
  <c r="AN204" i="2"/>
  <c r="AO204" i="2"/>
  <c r="D205" i="2"/>
  <c r="E205" i="2"/>
  <c r="F205" i="2"/>
  <c r="AF205" i="2" s="1"/>
  <c r="H205" i="2"/>
  <c r="I205" i="2"/>
  <c r="J205" i="2"/>
  <c r="K205" i="2"/>
  <c r="AK205" i="2" s="1"/>
  <c r="L205" i="2"/>
  <c r="M205" i="2"/>
  <c r="N205" i="2"/>
  <c r="O205" i="2"/>
  <c r="AO205" i="2" s="1"/>
  <c r="Q205" i="2"/>
  <c r="R205" i="2"/>
  <c r="S205" i="2"/>
  <c r="U205" i="2"/>
  <c r="AH205" i="2" s="1"/>
  <c r="V205" i="2"/>
  <c r="AI205" i="2" s="1"/>
  <c r="W205" i="2"/>
  <c r="X205" i="2"/>
  <c r="Y205" i="2"/>
  <c r="AL205" i="2" s="1"/>
  <c r="Z205" i="2"/>
  <c r="AA205" i="2"/>
  <c r="AB205" i="2"/>
  <c r="AD205" i="2"/>
  <c r="AE205" i="2"/>
  <c r="AJ205" i="2"/>
  <c r="AM205" i="2"/>
  <c r="AN205" i="2"/>
  <c r="D206" i="2"/>
  <c r="E206" i="2"/>
  <c r="AE206" i="2" s="1"/>
  <c r="F206" i="2"/>
  <c r="H206" i="2"/>
  <c r="I206" i="2"/>
  <c r="J206" i="2"/>
  <c r="AJ206" i="2" s="1"/>
  <c r="K206" i="2"/>
  <c r="L206" i="2"/>
  <c r="M206" i="2"/>
  <c r="N206" i="2"/>
  <c r="AN206" i="2" s="1"/>
  <c r="O206" i="2"/>
  <c r="Q206" i="2"/>
  <c r="R206" i="2"/>
  <c r="S206" i="2"/>
  <c r="U206" i="2"/>
  <c r="AH206" i="2" s="1"/>
  <c r="V206" i="2"/>
  <c r="W206" i="2"/>
  <c r="X206" i="2"/>
  <c r="Y206" i="2"/>
  <c r="AL206" i="2" s="1"/>
  <c r="Z206" i="2"/>
  <c r="AA206" i="2"/>
  <c r="AB206" i="2"/>
  <c r="AD206" i="2"/>
  <c r="AI206" i="2"/>
  <c r="AM206" i="2"/>
  <c r="D207" i="2"/>
  <c r="AD207" i="2" s="1"/>
  <c r="E207" i="2"/>
  <c r="F207" i="2"/>
  <c r="H207" i="2"/>
  <c r="I207" i="2"/>
  <c r="AI207" i="2" s="1"/>
  <c r="J207" i="2"/>
  <c r="K207" i="2"/>
  <c r="L207" i="2"/>
  <c r="M207" i="2"/>
  <c r="AM207" i="2" s="1"/>
  <c r="N207" i="2"/>
  <c r="O207" i="2"/>
  <c r="Q207" i="2"/>
  <c r="R207" i="2"/>
  <c r="AE207" i="2" s="1"/>
  <c r="S207" i="2"/>
  <c r="U207" i="2"/>
  <c r="V207" i="2"/>
  <c r="W207" i="2"/>
  <c r="AJ207" i="2" s="1"/>
  <c r="X207" i="2"/>
  <c r="Y207" i="2"/>
  <c r="Z207" i="2"/>
  <c r="AA207" i="2"/>
  <c r="AN207" i="2" s="1"/>
  <c r="AB207" i="2"/>
  <c r="AF207" i="2"/>
  <c r="AH207" i="2"/>
  <c r="AK207" i="2"/>
  <c r="AL207" i="2"/>
  <c r="AO207" i="2"/>
  <c r="D208" i="2"/>
  <c r="E208" i="2"/>
  <c r="F208" i="2"/>
  <c r="H208" i="2"/>
  <c r="AH208" i="2" s="1"/>
  <c r="I208" i="2"/>
  <c r="J208" i="2"/>
  <c r="K208" i="2"/>
  <c r="L208" i="2"/>
  <c r="AL208" i="2" s="1"/>
  <c r="M208" i="2"/>
  <c r="N208" i="2"/>
  <c r="O208" i="2"/>
  <c r="Q208" i="2"/>
  <c r="R208" i="2"/>
  <c r="AE208" i="2" s="1"/>
  <c r="S208" i="2"/>
  <c r="U208" i="2"/>
  <c r="V208" i="2"/>
  <c r="W208" i="2"/>
  <c r="X208" i="2"/>
  <c r="Y208" i="2"/>
  <c r="Z208" i="2"/>
  <c r="AA208" i="2"/>
  <c r="AN208" i="2" s="1"/>
  <c r="AB208" i="2"/>
  <c r="AF208" i="2"/>
  <c r="AJ208" i="2"/>
  <c r="AK208" i="2"/>
  <c r="AO208" i="2"/>
  <c r="D209" i="2"/>
  <c r="E209" i="2"/>
  <c r="F209" i="2"/>
  <c r="AF209" i="2" s="1"/>
  <c r="H209" i="2"/>
  <c r="I209" i="2"/>
  <c r="J209" i="2"/>
  <c r="K209" i="2"/>
  <c r="AK209" i="2" s="1"/>
  <c r="L209" i="2"/>
  <c r="M209" i="2"/>
  <c r="N209" i="2"/>
  <c r="O209" i="2"/>
  <c r="AO209" i="2" s="1"/>
  <c r="Q209" i="2"/>
  <c r="AD209" i="2" s="1"/>
  <c r="R209" i="2"/>
  <c r="S209" i="2"/>
  <c r="U209" i="2"/>
  <c r="V209" i="2"/>
  <c r="W209" i="2"/>
  <c r="X209" i="2"/>
  <c r="Y209" i="2"/>
  <c r="Z209" i="2"/>
  <c r="AM209" i="2" s="1"/>
  <c r="AA209" i="2"/>
  <c r="AB209" i="2"/>
  <c r="AE209" i="2"/>
  <c r="AI209" i="2"/>
  <c r="AJ209" i="2"/>
  <c r="AN209" i="2"/>
  <c r="D210" i="2"/>
  <c r="E210" i="2"/>
  <c r="AE210" i="2" s="1"/>
  <c r="F210" i="2"/>
  <c r="H210" i="2"/>
  <c r="I210" i="2"/>
  <c r="J210" i="2"/>
  <c r="AJ210" i="2" s="1"/>
  <c r="K210" i="2"/>
  <c r="L210" i="2"/>
  <c r="M210" i="2"/>
  <c r="N210" i="2"/>
  <c r="AN210" i="2" s="1"/>
  <c r="O210" i="2"/>
  <c r="Q210" i="2"/>
  <c r="R210" i="2"/>
  <c r="S210" i="2"/>
  <c r="AF210" i="2" s="1"/>
  <c r="U210" i="2"/>
  <c r="V210" i="2"/>
  <c r="W210" i="2"/>
  <c r="X210" i="2"/>
  <c r="AK210" i="2" s="1"/>
  <c r="Y210" i="2"/>
  <c r="Z210" i="2"/>
  <c r="AA210" i="2"/>
  <c r="AB210" i="2"/>
  <c r="AO210" i="2" s="1"/>
  <c r="AD210" i="2"/>
  <c r="AH210" i="2"/>
  <c r="AI210" i="2"/>
  <c r="AL210" i="2"/>
  <c r="AM210" i="2"/>
  <c r="D211" i="2"/>
  <c r="AD211" i="2" s="1"/>
  <c r="E211" i="2"/>
  <c r="F211" i="2"/>
  <c r="H211" i="2"/>
  <c r="I211" i="2"/>
  <c r="AI211" i="2" s="1"/>
  <c r="J211" i="2"/>
  <c r="K211" i="2"/>
  <c r="L211" i="2"/>
  <c r="M211" i="2"/>
  <c r="AM211" i="2" s="1"/>
  <c r="N211" i="2"/>
  <c r="O211" i="2"/>
  <c r="Q211" i="2"/>
  <c r="R211" i="2"/>
  <c r="S211" i="2"/>
  <c r="AF211" i="2" s="1"/>
  <c r="U211" i="2"/>
  <c r="V211" i="2"/>
  <c r="W211" i="2"/>
  <c r="X211" i="2"/>
  <c r="AK211" i="2" s="1"/>
  <c r="Y211" i="2"/>
  <c r="Z211" i="2"/>
  <c r="AA211" i="2"/>
  <c r="AB211" i="2"/>
  <c r="AO211" i="2" s="1"/>
  <c r="AH211" i="2"/>
  <c r="AL211" i="2"/>
  <c r="D212" i="2"/>
  <c r="E212" i="2"/>
  <c r="F212" i="2"/>
  <c r="H212" i="2"/>
  <c r="AH212" i="2" s="1"/>
  <c r="I212" i="2"/>
  <c r="J212" i="2"/>
  <c r="K212" i="2"/>
  <c r="L212" i="2"/>
  <c r="AL212" i="2" s="1"/>
  <c r="M212" i="2"/>
  <c r="N212" i="2"/>
  <c r="O212" i="2"/>
  <c r="Q212" i="2"/>
  <c r="AD212" i="2" s="1"/>
  <c r="R212" i="2"/>
  <c r="S212" i="2"/>
  <c r="U212" i="2"/>
  <c r="V212" i="2"/>
  <c r="AI212" i="2" s="1"/>
  <c r="W212" i="2"/>
  <c r="X212" i="2"/>
  <c r="Y212" i="2"/>
  <c r="Z212" i="2"/>
  <c r="AM212" i="2" s="1"/>
  <c r="AA212" i="2"/>
  <c r="AB212" i="2"/>
  <c r="AE212" i="2"/>
  <c r="AF212" i="2"/>
  <c r="AJ212" i="2"/>
  <c r="AK212" i="2"/>
  <c r="AN212" i="2"/>
  <c r="AO212" i="2"/>
  <c r="D213" i="2"/>
  <c r="E213" i="2"/>
  <c r="F213" i="2"/>
  <c r="AF213" i="2" s="1"/>
  <c r="H213" i="2"/>
  <c r="I213" i="2"/>
  <c r="J213" i="2"/>
  <c r="K213" i="2"/>
  <c r="AK213" i="2" s="1"/>
  <c r="L213" i="2"/>
  <c r="M213" i="2"/>
  <c r="N213" i="2"/>
  <c r="O213" i="2"/>
  <c r="AO213" i="2" s="1"/>
  <c r="Q213" i="2"/>
  <c r="R213" i="2"/>
  <c r="S213" i="2"/>
  <c r="U213" i="2"/>
  <c r="AH213" i="2" s="1"/>
  <c r="V213" i="2"/>
  <c r="AI213" i="2" s="1"/>
  <c r="W213" i="2"/>
  <c r="X213" i="2"/>
  <c r="Y213" i="2"/>
  <c r="AL213" i="2" s="1"/>
  <c r="Z213" i="2"/>
  <c r="AA213" i="2"/>
  <c r="AB213" i="2"/>
  <c r="AD213" i="2"/>
  <c r="AE213" i="2"/>
  <c r="AJ213" i="2"/>
  <c r="AM213" i="2"/>
  <c r="AN213" i="2"/>
  <c r="D214" i="2"/>
  <c r="E214" i="2"/>
  <c r="AE214" i="2" s="1"/>
  <c r="F214" i="2"/>
  <c r="H214" i="2"/>
  <c r="I214" i="2"/>
  <c r="J214" i="2"/>
  <c r="AJ214" i="2" s="1"/>
  <c r="K214" i="2"/>
  <c r="L214" i="2"/>
  <c r="M214" i="2"/>
  <c r="N214" i="2"/>
  <c r="AN214" i="2" s="1"/>
  <c r="O214" i="2"/>
  <c r="Q214" i="2"/>
  <c r="R214" i="2"/>
  <c r="S214" i="2"/>
  <c r="U214" i="2"/>
  <c r="AH214" i="2" s="1"/>
  <c r="V214" i="2"/>
  <c r="W214" i="2"/>
  <c r="X214" i="2"/>
  <c r="Y214" i="2"/>
  <c r="AL214" i="2" s="1"/>
  <c r="Z214" i="2"/>
  <c r="AA214" i="2"/>
  <c r="AB214" i="2"/>
  <c r="AD214" i="2"/>
  <c r="AI214" i="2"/>
  <c r="AM214" i="2"/>
  <c r="D215" i="2"/>
  <c r="AD215" i="2" s="1"/>
  <c r="E215" i="2"/>
  <c r="F215" i="2"/>
  <c r="H215" i="2"/>
  <c r="I215" i="2"/>
  <c r="AI215" i="2" s="1"/>
  <c r="J215" i="2"/>
  <c r="K215" i="2"/>
  <c r="L215" i="2"/>
  <c r="M215" i="2"/>
  <c r="AM215" i="2" s="1"/>
  <c r="N215" i="2"/>
  <c r="O215" i="2"/>
  <c r="Q215" i="2"/>
  <c r="R215" i="2"/>
  <c r="AE215" i="2" s="1"/>
  <c r="S215" i="2"/>
  <c r="U215" i="2"/>
  <c r="V215" i="2"/>
  <c r="W215" i="2"/>
  <c r="AJ215" i="2" s="1"/>
  <c r="X215" i="2"/>
  <c r="Y215" i="2"/>
  <c r="Z215" i="2"/>
  <c r="AA215" i="2"/>
  <c r="AN215" i="2" s="1"/>
  <c r="AB215" i="2"/>
  <c r="AF215" i="2"/>
  <c r="AH215" i="2"/>
  <c r="AK215" i="2"/>
  <c r="AL215" i="2"/>
  <c r="AO215" i="2"/>
  <c r="D216" i="2"/>
  <c r="E216" i="2"/>
  <c r="F216" i="2"/>
  <c r="H216" i="2"/>
  <c r="AH216" i="2" s="1"/>
  <c r="I216" i="2"/>
  <c r="J216" i="2"/>
  <c r="K216" i="2"/>
  <c r="L216" i="2"/>
  <c r="AL216" i="2" s="1"/>
  <c r="M216" i="2"/>
  <c r="N216" i="2"/>
  <c r="O216" i="2"/>
  <c r="Q216" i="2"/>
  <c r="R216" i="2"/>
  <c r="AE216" i="2" s="1"/>
  <c r="S216" i="2"/>
  <c r="U216" i="2"/>
  <c r="V216" i="2"/>
  <c r="W216" i="2"/>
  <c r="X216" i="2"/>
  <c r="Y216" i="2"/>
  <c r="Z216" i="2"/>
  <c r="AA216" i="2"/>
  <c r="AN216" i="2" s="1"/>
  <c r="AB216" i="2"/>
  <c r="AF216" i="2"/>
  <c r="AJ216" i="2"/>
  <c r="AK216" i="2"/>
  <c r="AO216" i="2"/>
  <c r="D217" i="2"/>
  <c r="E217" i="2"/>
  <c r="F217" i="2"/>
  <c r="AF217" i="2" s="1"/>
  <c r="H217" i="2"/>
  <c r="I217" i="2"/>
  <c r="J217" i="2"/>
  <c r="K217" i="2"/>
  <c r="AK217" i="2" s="1"/>
  <c r="L217" i="2"/>
  <c r="M217" i="2"/>
  <c r="N217" i="2"/>
  <c r="O217" i="2"/>
  <c r="AO217" i="2" s="1"/>
  <c r="Q217" i="2"/>
  <c r="AD217" i="2" s="1"/>
  <c r="R217" i="2"/>
  <c r="S217" i="2"/>
  <c r="U217" i="2"/>
  <c r="V217" i="2"/>
  <c r="W217" i="2"/>
  <c r="X217" i="2"/>
  <c r="Y217" i="2"/>
  <c r="Z217" i="2"/>
  <c r="AM217" i="2" s="1"/>
  <c r="AA217" i="2"/>
  <c r="AB217" i="2"/>
  <c r="AE217" i="2"/>
  <c r="AI217" i="2"/>
  <c r="AJ217" i="2"/>
  <c r="AN217" i="2"/>
  <c r="D218" i="2"/>
  <c r="E218" i="2"/>
  <c r="AE218" i="2" s="1"/>
  <c r="F218" i="2"/>
  <c r="H218" i="2"/>
  <c r="I218" i="2"/>
  <c r="J218" i="2"/>
  <c r="AJ218" i="2" s="1"/>
  <c r="K218" i="2"/>
  <c r="L218" i="2"/>
  <c r="M218" i="2"/>
  <c r="N218" i="2"/>
  <c r="AN218" i="2" s="1"/>
  <c r="O218" i="2"/>
  <c r="Q218" i="2"/>
  <c r="R218" i="2"/>
  <c r="S218" i="2"/>
  <c r="AF218" i="2" s="1"/>
  <c r="U218" i="2"/>
  <c r="V218" i="2"/>
  <c r="W218" i="2"/>
  <c r="X218" i="2"/>
  <c r="AK218" i="2" s="1"/>
  <c r="Y218" i="2"/>
  <c r="Z218" i="2"/>
  <c r="AA218" i="2"/>
  <c r="AB218" i="2"/>
  <c r="AO218" i="2" s="1"/>
  <c r="AD218" i="2"/>
  <c r="AH218" i="2"/>
  <c r="AI218" i="2"/>
  <c r="AL218" i="2"/>
  <c r="AM218" i="2"/>
  <c r="D219" i="2"/>
  <c r="AD219" i="2" s="1"/>
  <c r="E219" i="2"/>
  <c r="F219" i="2"/>
  <c r="H219" i="2"/>
  <c r="I219" i="2"/>
  <c r="AI219" i="2" s="1"/>
  <c r="J219" i="2"/>
  <c r="K219" i="2"/>
  <c r="L219" i="2"/>
  <c r="M219" i="2"/>
  <c r="AM219" i="2" s="1"/>
  <c r="N219" i="2"/>
  <c r="O219" i="2"/>
  <c r="Q219" i="2"/>
  <c r="R219" i="2"/>
  <c r="S219" i="2"/>
  <c r="AF219" i="2" s="1"/>
  <c r="U219" i="2"/>
  <c r="V219" i="2"/>
  <c r="W219" i="2"/>
  <c r="X219" i="2"/>
  <c r="AK219" i="2" s="1"/>
  <c r="Y219" i="2"/>
  <c r="Z219" i="2"/>
  <c r="AA219" i="2"/>
  <c r="AB219" i="2"/>
  <c r="AO219" i="2" s="1"/>
  <c r="AH219" i="2"/>
  <c r="AL219" i="2"/>
  <c r="D220" i="2"/>
  <c r="E220" i="2"/>
  <c r="F220" i="2"/>
  <c r="H220" i="2"/>
  <c r="I220" i="2"/>
  <c r="J220" i="2"/>
  <c r="K220" i="2"/>
  <c r="L220" i="2"/>
  <c r="M220" i="2"/>
  <c r="N220" i="2"/>
  <c r="O220" i="2"/>
  <c r="Q220" i="2"/>
  <c r="AD220" i="2" s="1"/>
  <c r="R220" i="2"/>
  <c r="S220" i="2"/>
  <c r="U220" i="2"/>
  <c r="V220" i="2"/>
  <c r="AI220" i="2" s="1"/>
  <c r="W220" i="2"/>
  <c r="X220" i="2"/>
  <c r="Y220" i="2"/>
  <c r="Z220" i="2"/>
  <c r="AM220" i="2" s="1"/>
  <c r="AA220" i="2"/>
  <c r="AB220" i="2"/>
  <c r="AO220" i="2" s="1"/>
  <c r="AE220" i="2"/>
  <c r="AF220" i="2"/>
  <c r="AH220" i="2"/>
  <c r="AJ220" i="2"/>
  <c r="AK220" i="2"/>
  <c r="AL220" i="2"/>
  <c r="AN220" i="2"/>
  <c r="D221" i="2"/>
  <c r="E221" i="2"/>
  <c r="F221" i="2"/>
  <c r="H221" i="2"/>
  <c r="I221" i="2"/>
  <c r="J221" i="2"/>
  <c r="K221" i="2"/>
  <c r="L221" i="2"/>
  <c r="M221" i="2"/>
  <c r="N221" i="2"/>
  <c r="O221" i="2"/>
  <c r="Q221" i="2"/>
  <c r="AD221" i="2" s="1"/>
  <c r="R221" i="2"/>
  <c r="AE221" i="2" s="1"/>
  <c r="S221" i="2"/>
  <c r="U221" i="2"/>
  <c r="V221" i="2"/>
  <c r="AI221" i="2" s="1"/>
  <c r="W221" i="2"/>
  <c r="AJ221" i="2" s="1"/>
  <c r="X221" i="2"/>
  <c r="Y221" i="2"/>
  <c r="Z221" i="2"/>
  <c r="AA221" i="2"/>
  <c r="AN221" i="2" s="1"/>
  <c r="AB221" i="2"/>
  <c r="AF221" i="2"/>
  <c r="AK221" i="2"/>
  <c r="AM221" i="2"/>
  <c r="AO221" i="2"/>
  <c r="D222" i="2"/>
  <c r="E222" i="2"/>
  <c r="AE222" i="2" s="1"/>
  <c r="F222" i="2"/>
  <c r="H222" i="2"/>
  <c r="I222" i="2"/>
  <c r="J222" i="2"/>
  <c r="AJ222" i="2" s="1"/>
  <c r="K222" i="2"/>
  <c r="L222" i="2"/>
  <c r="M222" i="2"/>
  <c r="N222" i="2"/>
  <c r="O222" i="2"/>
  <c r="Q222" i="2"/>
  <c r="AD222" i="2" s="1"/>
  <c r="R222" i="2"/>
  <c r="S222" i="2"/>
  <c r="AF222" i="2" s="1"/>
  <c r="U222" i="2"/>
  <c r="V222" i="2"/>
  <c r="W222" i="2"/>
  <c r="X222" i="2"/>
  <c r="AK222" i="2" s="1"/>
  <c r="Y222" i="2"/>
  <c r="Z222" i="2"/>
  <c r="AA222" i="2"/>
  <c r="AB222" i="2"/>
  <c r="AO222" i="2" s="1"/>
  <c r="AH222" i="2"/>
  <c r="AI222" i="2"/>
  <c r="AL222" i="2"/>
  <c r="AM222" i="2"/>
  <c r="AN222" i="2"/>
  <c r="AJ219" i="2" l="1"/>
  <c r="AM216" i="2"/>
  <c r="AD216" i="2"/>
  <c r="AK214" i="2"/>
  <c r="AE211" i="2"/>
  <c r="AI208" i="2"/>
  <c r="AO206" i="2"/>
  <c r="AF206" i="2"/>
  <c r="AN203" i="2"/>
  <c r="AE203" i="2"/>
  <c r="AM200" i="2"/>
  <c r="AD200" i="2"/>
  <c r="AK198" i="2"/>
  <c r="AJ195" i="2"/>
  <c r="AI192" i="2"/>
  <c r="AO190" i="2"/>
  <c r="AF190" i="2"/>
  <c r="AN187" i="2"/>
  <c r="AE187" i="2"/>
  <c r="AI184" i="2"/>
  <c r="AO182" i="2"/>
  <c r="AF182" i="2"/>
  <c r="AJ179" i="2"/>
  <c r="AI176" i="2"/>
  <c r="AO174" i="2"/>
  <c r="AF174" i="2"/>
  <c r="AN171" i="2"/>
  <c r="AE171" i="2"/>
  <c r="AI168" i="2"/>
  <c r="AO166" i="2"/>
  <c r="AF166" i="2"/>
  <c r="AN163" i="2"/>
  <c r="AE163" i="2"/>
  <c r="AI160" i="2"/>
  <c r="AK158" i="2"/>
  <c r="AJ155" i="2"/>
  <c r="AI152" i="2"/>
  <c r="AK150" i="2"/>
  <c r="AJ147" i="2"/>
  <c r="AM144" i="2"/>
  <c r="AD144" i="2"/>
  <c r="AK142" i="2"/>
  <c r="AH140" i="2"/>
  <c r="AL135" i="2"/>
  <c r="AJ125" i="2"/>
  <c r="AI122" i="2"/>
  <c r="AJ117" i="2"/>
  <c r="AM114" i="2"/>
  <c r="AD114" i="2"/>
  <c r="AE109" i="2"/>
  <c r="AM106" i="2"/>
  <c r="AD106" i="2"/>
  <c r="AL221" i="2"/>
  <c r="AH221" i="2"/>
  <c r="AL217" i="2"/>
  <c r="AH217" i="2"/>
  <c r="AL209" i="2"/>
  <c r="AH209" i="2"/>
  <c r="AL201" i="2"/>
  <c r="AH201" i="2"/>
  <c r="AL193" i="2"/>
  <c r="AH193" i="2"/>
  <c r="AL185" i="2"/>
  <c r="AH185" i="2"/>
  <c r="AL177" i="2"/>
  <c r="AH177" i="2"/>
  <c r="AL169" i="2"/>
  <c r="AH169" i="2"/>
  <c r="AL161" i="2"/>
  <c r="AH161" i="2"/>
  <c r="AL153" i="2"/>
  <c r="AH153" i="2"/>
  <c r="AL145" i="2"/>
  <c r="AH145" i="2"/>
  <c r="AE134" i="2"/>
  <c r="AO128" i="2"/>
  <c r="AK128" i="2"/>
  <c r="AF128" i="2"/>
  <c r="AN219" i="2"/>
  <c r="AE219" i="2"/>
  <c r="AI216" i="2"/>
  <c r="AO214" i="2"/>
  <c r="AF214" i="2"/>
  <c r="AN211" i="2"/>
  <c r="AJ211" i="2"/>
  <c r="AM208" i="2"/>
  <c r="AD208" i="2"/>
  <c r="AK206" i="2"/>
  <c r="AJ203" i="2"/>
  <c r="AI200" i="2"/>
  <c r="AO198" i="2"/>
  <c r="AF198" i="2"/>
  <c r="AN195" i="2"/>
  <c r="AE195" i="2"/>
  <c r="AM192" i="2"/>
  <c r="AD192" i="2"/>
  <c r="AK190" i="2"/>
  <c r="AJ187" i="2"/>
  <c r="AM184" i="2"/>
  <c r="AD184" i="2"/>
  <c r="AK182" i="2"/>
  <c r="AN179" i="2"/>
  <c r="AE179" i="2"/>
  <c r="AM176" i="2"/>
  <c r="AD176" i="2"/>
  <c r="AK174" i="2"/>
  <c r="AJ171" i="2"/>
  <c r="AM168" i="2"/>
  <c r="AD168" i="2"/>
  <c r="AK166" i="2"/>
  <c r="AJ163" i="2"/>
  <c r="AM160" i="2"/>
  <c r="AD160" i="2"/>
  <c r="AO158" i="2"/>
  <c r="AF158" i="2"/>
  <c r="AN155" i="2"/>
  <c r="AE155" i="2"/>
  <c r="AM152" i="2"/>
  <c r="AD152" i="2"/>
  <c r="AO150" i="2"/>
  <c r="AF150" i="2"/>
  <c r="AN147" i="2"/>
  <c r="AE147" i="2"/>
  <c r="AI144" i="2"/>
  <c r="AO142" i="2"/>
  <c r="AF142" i="2"/>
  <c r="AH135" i="2"/>
  <c r="AN125" i="2"/>
  <c r="AE125" i="2"/>
  <c r="AM122" i="2"/>
  <c r="AD122" i="2"/>
  <c r="AN117" i="2"/>
  <c r="AE117" i="2"/>
  <c r="AI114" i="2"/>
  <c r="AN109" i="2"/>
  <c r="AJ109" i="2"/>
  <c r="AI106" i="2"/>
  <c r="AL120" i="2"/>
  <c r="AH120" i="2"/>
  <c r="AL119" i="2"/>
  <c r="AH119" i="2"/>
  <c r="AL112" i="2"/>
  <c r="AH112" i="2"/>
  <c r="AL111" i="2"/>
  <c r="AH111" i="2"/>
  <c r="AL104" i="2"/>
  <c r="AH104" i="2"/>
  <c r="AL103" i="2"/>
  <c r="AH103" i="2"/>
  <c r="AL67" i="2"/>
  <c r="AH67" i="2"/>
  <c r="AL7" i="2"/>
  <c r="AH7" i="2"/>
  <c r="AO140" i="2"/>
  <c r="AK140" i="2"/>
  <c r="AF140" i="2"/>
  <c r="AN137" i="2"/>
  <c r="AJ137" i="2"/>
  <c r="AE137" i="2"/>
  <c r="AM134" i="2"/>
  <c r="AI134" i="2"/>
  <c r="AD134" i="2"/>
  <c r="AL131" i="2"/>
  <c r="AH131" i="2"/>
  <c r="AM123" i="2"/>
  <c r="AI123" i="2"/>
  <c r="AD123" i="2"/>
  <c r="AO121" i="2"/>
  <c r="AK121" i="2"/>
  <c r="AF121" i="2"/>
  <c r="AO120" i="2"/>
  <c r="AK120" i="2"/>
  <c r="AF120" i="2"/>
  <c r="AN118" i="2"/>
  <c r="AJ118" i="2"/>
  <c r="AE118" i="2"/>
  <c r="AM115" i="2"/>
  <c r="AI115" i="2"/>
  <c r="AD115" i="2"/>
  <c r="AO113" i="2"/>
  <c r="AK113" i="2"/>
  <c r="AF113" i="2"/>
  <c r="AO112" i="2"/>
  <c r="AK112" i="2"/>
  <c r="AF112" i="2"/>
  <c r="AN110" i="2"/>
  <c r="AJ110" i="2"/>
  <c r="AE110" i="2"/>
  <c r="AM107" i="2"/>
  <c r="AI107" i="2"/>
  <c r="AD107" i="2"/>
  <c r="AO105" i="2"/>
  <c r="AK105" i="2"/>
  <c r="AF105" i="2"/>
  <c r="AO104" i="2"/>
  <c r="AK104" i="2"/>
  <c r="AF104" i="2"/>
  <c r="AL91" i="2"/>
  <c r="AH91" i="2"/>
  <c r="AL59" i="2"/>
  <c r="AH59" i="2"/>
  <c r="AO100" i="2"/>
  <c r="AK100" i="2"/>
  <c r="AF100" i="2"/>
  <c r="AN97" i="2"/>
  <c r="AJ97" i="2"/>
  <c r="AE97" i="2"/>
  <c r="AM94" i="2"/>
  <c r="AI94" i="2"/>
  <c r="AD94" i="2"/>
  <c r="AO92" i="2"/>
  <c r="AK92" i="2"/>
  <c r="AF92" i="2"/>
  <c r="AN89" i="2"/>
  <c r="AJ89" i="2"/>
  <c r="AE89" i="2"/>
  <c r="AM86" i="2"/>
  <c r="AI86" i="2"/>
  <c r="AD86" i="2"/>
  <c r="AO84" i="2"/>
  <c r="AK84" i="2"/>
  <c r="AF84" i="2"/>
  <c r="AN81" i="2"/>
  <c r="AJ81" i="2"/>
  <c r="AE81" i="2"/>
  <c r="AM78" i="2"/>
  <c r="AI78" i="2"/>
  <c r="AD78" i="2"/>
  <c r="AO76" i="2"/>
  <c r="AK76" i="2"/>
  <c r="AF76" i="2"/>
  <c r="AN73" i="2"/>
  <c r="AJ73" i="2"/>
  <c r="AE73" i="2"/>
  <c r="AM70" i="2"/>
  <c r="AI70" i="2"/>
  <c r="AD70" i="2"/>
  <c r="AO68" i="2"/>
  <c r="AK68" i="2"/>
  <c r="AF68" i="2"/>
  <c r="AN65" i="2"/>
  <c r="AJ65" i="2"/>
  <c r="AE65" i="2"/>
  <c r="AM62" i="2"/>
  <c r="AI62" i="2"/>
  <c r="AD62" i="2"/>
  <c r="AO60" i="2"/>
  <c r="AK60" i="2"/>
  <c r="AF60" i="2"/>
  <c r="AN57" i="2"/>
  <c r="AJ57" i="2"/>
  <c r="AE57" i="2"/>
  <c r="AM54" i="2"/>
  <c r="AI54" i="2"/>
  <c r="AD54" i="2"/>
  <c r="AO47" i="2"/>
  <c r="AK47" i="2"/>
  <c r="AF47" i="2"/>
  <c r="AO39" i="2"/>
  <c r="AK39" i="2"/>
  <c r="AF39" i="2"/>
  <c r="AO96" i="2"/>
  <c r="AK96" i="2"/>
  <c r="AF96" i="2"/>
  <c r="AL87" i="2"/>
  <c r="AH87" i="2"/>
  <c r="AL79" i="2"/>
  <c r="AH79" i="2"/>
  <c r="AL71" i="2"/>
  <c r="AH71" i="2"/>
  <c r="AL63" i="2"/>
  <c r="AH63" i="2"/>
  <c r="AL55" i="2"/>
  <c r="AH55" i="2"/>
  <c r="AO48" i="2"/>
  <c r="AK48" i="2"/>
  <c r="AF48" i="2"/>
  <c r="AO40" i="2"/>
  <c r="AK40" i="2"/>
  <c r="AF40" i="2"/>
  <c r="AL16" i="2"/>
  <c r="AH16" i="2"/>
  <c r="AL51" i="2"/>
  <c r="AH51" i="2"/>
  <c r="AL50" i="2"/>
  <c r="AH50" i="2"/>
  <c r="AN48" i="2"/>
  <c r="AJ48" i="2"/>
  <c r="AE48" i="2"/>
  <c r="AM45" i="2"/>
  <c r="AI45" i="2"/>
  <c r="AD45" i="2"/>
  <c r="AL43" i="2"/>
  <c r="AH43" i="2"/>
  <c r="AL42" i="2"/>
  <c r="AH42" i="2"/>
  <c r="AN40" i="2"/>
  <c r="AJ40" i="2"/>
  <c r="AE40" i="2"/>
  <c r="AM34" i="2"/>
  <c r="AM26" i="2"/>
  <c r="AN21" i="2"/>
  <c r="AM35" i="2"/>
  <c r="AI35" i="2"/>
  <c r="AD35" i="2"/>
  <c r="AO33" i="2"/>
  <c r="AK33" i="2"/>
  <c r="AF33" i="2"/>
  <c r="AN30" i="2"/>
  <c r="AJ30" i="2"/>
  <c r="AE30" i="2"/>
  <c r="AM27" i="2"/>
  <c r="AI27" i="2"/>
  <c r="AD27" i="2"/>
  <c r="AO25" i="2"/>
  <c r="AK25" i="2"/>
  <c r="AF25" i="2"/>
  <c r="AO24" i="2"/>
  <c r="AN22" i="2"/>
  <c r="AJ22" i="2"/>
  <c r="AE22" i="2"/>
  <c r="AM19" i="2"/>
  <c r="AI19" i="2"/>
  <c r="AD19" i="2"/>
  <c r="AO17" i="2"/>
  <c r="AK17" i="2"/>
  <c r="AF17" i="2"/>
  <c r="AN14" i="2"/>
  <c r="AJ14" i="2"/>
  <c r="AE14" i="2"/>
  <c r="AM10" i="2"/>
  <c r="AI10" i="2"/>
  <c r="AD10" i="2"/>
  <c r="AO8" i="2"/>
  <c r="AK8" i="2"/>
  <c r="AF8" i="2"/>
  <c r="AO7" i="2"/>
  <c r="AK7" i="2"/>
  <c r="AF7" i="2"/>
  <c r="AL36" i="2"/>
  <c r="AH36" i="2"/>
  <c r="AN33" i="2"/>
  <c r="AM30" i="2"/>
  <c r="AL28" i="2"/>
  <c r="AH28" i="2"/>
  <c r="AN25" i="2"/>
  <c r="AM22" i="2"/>
  <c r="AI22" i="2"/>
  <c r="AL20" i="2"/>
  <c r="AH20" i="2"/>
  <c r="AL11" i="2"/>
  <c r="AH11" i="2"/>
  <c r="D5" i="1"/>
  <c r="E5" i="1"/>
  <c r="F5" i="1"/>
  <c r="G5" i="1"/>
  <c r="H5" i="1"/>
  <c r="I5" i="1"/>
  <c r="J5" i="1"/>
  <c r="K5" i="1"/>
  <c r="L5" i="1"/>
  <c r="M5" i="1"/>
  <c r="N5" i="1"/>
  <c r="O5" i="1"/>
  <c r="P5" i="1"/>
  <c r="Q5" i="1"/>
  <c r="R5" i="1"/>
  <c r="S5" i="1"/>
  <c r="T5" i="1"/>
  <c r="U5" i="1"/>
  <c r="V5" i="1"/>
  <c r="W5" i="1"/>
  <c r="X5" i="1"/>
  <c r="Y5" i="1"/>
  <c r="Z5" i="1"/>
  <c r="AA5" i="1"/>
  <c r="D7" i="1"/>
  <c r="E7" i="1"/>
  <c r="F7" i="1"/>
  <c r="G7" i="1"/>
  <c r="H7" i="1"/>
  <c r="I7" i="1"/>
  <c r="J7" i="1"/>
  <c r="K7" i="1"/>
  <c r="L7" i="1"/>
  <c r="M7" i="1"/>
  <c r="N7" i="1"/>
  <c r="O7" i="1"/>
  <c r="P7" i="1"/>
  <c r="Q7" i="1"/>
  <c r="R7" i="1"/>
  <c r="S7" i="1"/>
  <c r="T7" i="1"/>
  <c r="U7" i="1"/>
  <c r="V7" i="1"/>
  <c r="W7" i="1"/>
  <c r="X7" i="1"/>
  <c r="Y7" i="1"/>
  <c r="Z7" i="1"/>
  <c r="AA7" i="1"/>
  <c r="D8" i="1"/>
  <c r="E8" i="1"/>
  <c r="F8" i="1"/>
  <c r="G8" i="1"/>
  <c r="H8" i="1"/>
  <c r="I8" i="1"/>
  <c r="J8" i="1"/>
  <c r="K8" i="1"/>
  <c r="L8" i="1"/>
  <c r="M8" i="1"/>
  <c r="N8" i="1"/>
  <c r="O8" i="1"/>
  <c r="P8" i="1"/>
  <c r="Q8" i="1"/>
  <c r="R8" i="1"/>
  <c r="S8" i="1"/>
  <c r="T8" i="1"/>
  <c r="U8" i="1"/>
  <c r="V8" i="1"/>
  <c r="W8" i="1"/>
  <c r="X8" i="1"/>
  <c r="Y8" i="1"/>
  <c r="Z8" i="1"/>
  <c r="AA8" i="1"/>
  <c r="D9" i="1"/>
  <c r="E9" i="1"/>
  <c r="F9" i="1"/>
  <c r="G9" i="1"/>
  <c r="H9" i="1"/>
  <c r="I9" i="1"/>
  <c r="J9" i="1"/>
  <c r="K9" i="1"/>
  <c r="L9" i="1"/>
  <c r="M9" i="1"/>
  <c r="N9" i="1"/>
  <c r="O9" i="1"/>
  <c r="P9" i="1"/>
  <c r="Q9" i="1"/>
  <c r="R9" i="1"/>
  <c r="S9" i="1"/>
  <c r="T9" i="1"/>
  <c r="U9" i="1"/>
  <c r="V9" i="1"/>
  <c r="W9" i="1"/>
  <c r="X9" i="1"/>
  <c r="Y9" i="1"/>
  <c r="Z9" i="1"/>
  <c r="AA9" i="1"/>
  <c r="D10" i="1"/>
  <c r="E10" i="1"/>
  <c r="F10" i="1"/>
  <c r="G10" i="1"/>
  <c r="H10" i="1"/>
  <c r="I10" i="1"/>
  <c r="J10" i="1"/>
  <c r="K10" i="1"/>
  <c r="L10" i="1"/>
  <c r="M10" i="1"/>
  <c r="N10" i="1"/>
  <c r="O10" i="1"/>
  <c r="P10" i="1"/>
  <c r="Q10" i="1"/>
  <c r="R10" i="1"/>
  <c r="S10" i="1"/>
  <c r="T10" i="1"/>
  <c r="U10" i="1"/>
  <c r="V10" i="1"/>
  <c r="W10" i="1"/>
  <c r="X10" i="1"/>
  <c r="Y10" i="1"/>
  <c r="Z10" i="1"/>
  <c r="AA10" i="1"/>
  <c r="D12" i="1"/>
  <c r="E12" i="1"/>
  <c r="F12" i="1"/>
  <c r="G12" i="1"/>
  <c r="H12" i="1"/>
  <c r="I12" i="1"/>
  <c r="J12" i="1"/>
  <c r="K12" i="1"/>
  <c r="L12" i="1"/>
  <c r="M12" i="1"/>
  <c r="N12" i="1"/>
  <c r="O12" i="1"/>
  <c r="P12" i="1"/>
  <c r="Q12" i="1"/>
  <c r="R12" i="1"/>
  <c r="S12" i="1"/>
  <c r="T12" i="1"/>
  <c r="U12" i="1"/>
  <c r="V12" i="1"/>
  <c r="W12" i="1"/>
  <c r="X12" i="1"/>
  <c r="Y12" i="1"/>
  <c r="Z12" i="1"/>
  <c r="AA12" i="1"/>
  <c r="D13" i="1"/>
  <c r="E13" i="1"/>
  <c r="F13" i="1"/>
  <c r="G13" i="1"/>
  <c r="H13" i="1"/>
  <c r="I13" i="1"/>
  <c r="J13" i="1"/>
  <c r="K13" i="1"/>
  <c r="L13" i="1"/>
  <c r="M13" i="1"/>
  <c r="N13" i="1"/>
  <c r="O13" i="1"/>
  <c r="P13" i="1"/>
  <c r="Q13" i="1"/>
  <c r="R13" i="1"/>
  <c r="S13" i="1"/>
  <c r="T13" i="1"/>
  <c r="U13" i="1"/>
  <c r="V13" i="1"/>
  <c r="W13" i="1"/>
  <c r="X13" i="1"/>
  <c r="Y13" i="1"/>
  <c r="Z13" i="1"/>
  <c r="AA13" i="1"/>
  <c r="D14" i="1"/>
  <c r="E14" i="1"/>
  <c r="F14" i="1"/>
  <c r="G14" i="1"/>
  <c r="H14" i="1"/>
  <c r="I14" i="1"/>
  <c r="J14" i="1"/>
  <c r="K14" i="1"/>
  <c r="L14" i="1"/>
  <c r="M14" i="1"/>
  <c r="N14" i="1"/>
  <c r="O14" i="1"/>
  <c r="P14" i="1"/>
  <c r="Q14" i="1"/>
  <c r="R14" i="1"/>
  <c r="S14" i="1"/>
  <c r="T14" i="1"/>
  <c r="U14" i="1"/>
  <c r="V14" i="1"/>
  <c r="W14" i="1"/>
  <c r="X14" i="1"/>
  <c r="Y14" i="1"/>
  <c r="Z14" i="1"/>
  <c r="AA14" i="1"/>
  <c r="D15" i="1"/>
  <c r="E15" i="1"/>
  <c r="F15" i="1"/>
  <c r="G15" i="1"/>
  <c r="H15" i="1"/>
  <c r="I15" i="1"/>
  <c r="J15" i="1"/>
  <c r="K15" i="1"/>
  <c r="L15" i="1"/>
  <c r="M15" i="1"/>
  <c r="N15" i="1"/>
  <c r="O15" i="1"/>
  <c r="P15" i="1"/>
  <c r="Q15" i="1"/>
  <c r="R15" i="1"/>
  <c r="S15" i="1"/>
  <c r="T15" i="1"/>
  <c r="U15" i="1"/>
  <c r="V15" i="1"/>
  <c r="W15" i="1"/>
  <c r="X15" i="1"/>
  <c r="Y15" i="1"/>
  <c r="Z15" i="1"/>
  <c r="AA15" i="1"/>
  <c r="D16" i="1"/>
  <c r="E16" i="1"/>
  <c r="F16" i="1"/>
  <c r="G16" i="1"/>
  <c r="H16" i="1"/>
  <c r="I16" i="1"/>
  <c r="J16" i="1"/>
  <c r="K16" i="1"/>
  <c r="L16" i="1"/>
  <c r="M16" i="1"/>
  <c r="N16" i="1"/>
  <c r="O16" i="1"/>
  <c r="P16" i="1"/>
  <c r="Q16" i="1"/>
  <c r="R16" i="1"/>
  <c r="S16" i="1"/>
  <c r="T16" i="1"/>
  <c r="U16" i="1"/>
  <c r="V16" i="1"/>
  <c r="W16" i="1"/>
  <c r="X16" i="1"/>
  <c r="Y16" i="1"/>
  <c r="Z16" i="1"/>
  <c r="AA16" i="1"/>
  <c r="D17" i="1"/>
  <c r="E17" i="1"/>
  <c r="F17" i="1"/>
  <c r="G17" i="1"/>
  <c r="H17" i="1"/>
  <c r="I17" i="1"/>
  <c r="J17" i="1"/>
  <c r="K17" i="1"/>
  <c r="L17" i="1"/>
  <c r="M17" i="1"/>
  <c r="N17" i="1"/>
  <c r="O17" i="1"/>
  <c r="P17" i="1"/>
  <c r="Q17" i="1"/>
  <c r="R17" i="1"/>
  <c r="S17" i="1"/>
  <c r="T17" i="1"/>
  <c r="U17" i="1"/>
  <c r="V17" i="1"/>
  <c r="W17" i="1"/>
  <c r="X17" i="1"/>
  <c r="Y17" i="1"/>
  <c r="Z17" i="1"/>
  <c r="AA17" i="1"/>
  <c r="D18" i="1"/>
  <c r="E18" i="1"/>
  <c r="F18" i="1"/>
  <c r="G18" i="1"/>
  <c r="H18" i="1"/>
  <c r="I18" i="1"/>
  <c r="J18" i="1"/>
  <c r="K18" i="1"/>
  <c r="L18" i="1"/>
  <c r="M18" i="1"/>
  <c r="N18" i="1"/>
  <c r="O18" i="1"/>
  <c r="P18" i="1"/>
  <c r="Q18" i="1"/>
  <c r="R18" i="1"/>
  <c r="S18" i="1"/>
  <c r="T18" i="1"/>
  <c r="U18" i="1"/>
  <c r="V18" i="1"/>
  <c r="W18" i="1"/>
  <c r="X18" i="1"/>
  <c r="Y18" i="1"/>
  <c r="Z18" i="1"/>
  <c r="AA18" i="1"/>
  <c r="D19" i="1"/>
  <c r="E19" i="1"/>
  <c r="F19" i="1"/>
  <c r="G19" i="1"/>
  <c r="H19" i="1"/>
  <c r="I19" i="1"/>
  <c r="J19" i="1"/>
  <c r="K19" i="1"/>
  <c r="L19" i="1"/>
  <c r="M19" i="1"/>
  <c r="N19" i="1"/>
  <c r="O19" i="1"/>
  <c r="P19" i="1"/>
  <c r="Q19" i="1"/>
  <c r="R19" i="1"/>
  <c r="S19" i="1"/>
  <c r="T19" i="1"/>
  <c r="U19" i="1"/>
  <c r="V19" i="1"/>
  <c r="W19" i="1"/>
  <c r="X19" i="1"/>
  <c r="Y19" i="1"/>
  <c r="Z19" i="1"/>
  <c r="AA19" i="1"/>
  <c r="D20" i="1"/>
  <c r="E20" i="1"/>
  <c r="F20" i="1"/>
  <c r="G20" i="1"/>
  <c r="H20" i="1"/>
  <c r="I20" i="1"/>
  <c r="J20" i="1"/>
  <c r="K20" i="1"/>
  <c r="L20" i="1"/>
  <c r="M20" i="1"/>
  <c r="N20" i="1"/>
  <c r="O20" i="1"/>
  <c r="P20" i="1"/>
  <c r="Q20" i="1"/>
  <c r="R20" i="1"/>
  <c r="S20" i="1"/>
  <c r="T20" i="1"/>
  <c r="U20" i="1"/>
  <c r="V20" i="1"/>
  <c r="W20" i="1"/>
  <c r="X20" i="1"/>
  <c r="Y20" i="1"/>
  <c r="Z20" i="1"/>
  <c r="AA20" i="1"/>
  <c r="D21" i="1"/>
  <c r="E21" i="1"/>
  <c r="F21" i="1"/>
  <c r="G21" i="1"/>
  <c r="H21" i="1"/>
  <c r="I21" i="1"/>
  <c r="J21" i="1"/>
  <c r="K21" i="1"/>
  <c r="L21" i="1"/>
  <c r="M21" i="1"/>
  <c r="N21" i="1"/>
  <c r="O21" i="1"/>
  <c r="P21" i="1"/>
  <c r="Q21" i="1"/>
  <c r="R21" i="1"/>
  <c r="S21" i="1"/>
  <c r="T21" i="1"/>
  <c r="U21" i="1"/>
  <c r="V21" i="1"/>
  <c r="W21" i="1"/>
  <c r="X21" i="1"/>
  <c r="Y21" i="1"/>
  <c r="Z21" i="1"/>
  <c r="AA21" i="1"/>
  <c r="D22" i="1"/>
  <c r="E22" i="1"/>
  <c r="F22" i="1"/>
  <c r="G22" i="1"/>
  <c r="H22" i="1"/>
  <c r="I22" i="1"/>
  <c r="J22" i="1"/>
  <c r="K22" i="1"/>
  <c r="L22" i="1"/>
  <c r="M22" i="1"/>
  <c r="N22" i="1"/>
  <c r="O22" i="1"/>
  <c r="P22" i="1"/>
  <c r="Q22" i="1"/>
  <c r="R22" i="1"/>
  <c r="S22" i="1"/>
  <c r="T22" i="1"/>
  <c r="U22" i="1"/>
  <c r="V22" i="1"/>
  <c r="W22" i="1"/>
  <c r="X22" i="1"/>
  <c r="Y22" i="1"/>
  <c r="Z22" i="1"/>
  <c r="AA22" i="1"/>
  <c r="D23" i="1"/>
  <c r="E23" i="1"/>
  <c r="F23" i="1"/>
  <c r="G23" i="1"/>
  <c r="H23" i="1"/>
  <c r="I23" i="1"/>
  <c r="J23" i="1"/>
  <c r="K23" i="1"/>
  <c r="L23" i="1"/>
  <c r="M23" i="1"/>
  <c r="N23" i="1"/>
  <c r="O23" i="1"/>
  <c r="P23" i="1"/>
  <c r="Q23" i="1"/>
  <c r="R23" i="1"/>
  <c r="S23" i="1"/>
  <c r="T23" i="1"/>
  <c r="U23" i="1"/>
  <c r="V23" i="1"/>
  <c r="W23" i="1"/>
  <c r="X23" i="1"/>
  <c r="Y23" i="1"/>
  <c r="Z23" i="1"/>
  <c r="AA23" i="1"/>
  <c r="D24" i="1"/>
  <c r="E24" i="1"/>
  <c r="F24" i="1"/>
  <c r="G24" i="1"/>
  <c r="H24" i="1"/>
  <c r="I24" i="1"/>
  <c r="J24" i="1"/>
  <c r="K24" i="1"/>
  <c r="L24" i="1"/>
  <c r="M24" i="1"/>
  <c r="N24" i="1"/>
  <c r="O24" i="1"/>
  <c r="P24" i="1"/>
  <c r="Q24" i="1"/>
  <c r="R24" i="1"/>
  <c r="S24" i="1"/>
  <c r="T24" i="1"/>
  <c r="U24" i="1"/>
  <c r="V24" i="1"/>
  <c r="W24" i="1"/>
  <c r="X24" i="1"/>
  <c r="Y24" i="1"/>
  <c r="Z24" i="1"/>
  <c r="AA24" i="1"/>
  <c r="D25" i="1"/>
  <c r="E25" i="1"/>
  <c r="F25" i="1"/>
  <c r="G25" i="1"/>
  <c r="H25" i="1"/>
  <c r="I25" i="1"/>
  <c r="J25" i="1"/>
  <c r="K25" i="1"/>
  <c r="L25" i="1"/>
  <c r="M25" i="1"/>
  <c r="N25" i="1"/>
  <c r="O25" i="1"/>
  <c r="P25" i="1"/>
  <c r="Q25" i="1"/>
  <c r="R25" i="1"/>
  <c r="S25" i="1"/>
  <c r="T25" i="1"/>
  <c r="U25" i="1"/>
  <c r="V25" i="1"/>
  <c r="W25" i="1"/>
  <c r="X25" i="1"/>
  <c r="Y25" i="1"/>
  <c r="Z25" i="1"/>
  <c r="AA25" i="1"/>
  <c r="D26" i="1"/>
  <c r="E26" i="1"/>
  <c r="F26" i="1"/>
  <c r="G26" i="1"/>
  <c r="H26" i="1"/>
  <c r="I26" i="1"/>
  <c r="J26" i="1"/>
  <c r="K26" i="1"/>
  <c r="L26" i="1"/>
  <c r="M26" i="1"/>
  <c r="N26" i="1"/>
  <c r="O26" i="1"/>
  <c r="P26" i="1"/>
  <c r="Q26" i="1"/>
  <c r="R26" i="1"/>
  <c r="S26" i="1"/>
  <c r="T26" i="1"/>
  <c r="U26" i="1"/>
  <c r="V26" i="1"/>
  <c r="W26" i="1"/>
  <c r="X26" i="1"/>
  <c r="Y26" i="1"/>
  <c r="Z26" i="1"/>
  <c r="AA26" i="1"/>
  <c r="D27" i="1"/>
  <c r="E27" i="1"/>
  <c r="F27" i="1"/>
  <c r="G27" i="1"/>
  <c r="H27" i="1"/>
  <c r="I27" i="1"/>
  <c r="J27" i="1"/>
  <c r="K27" i="1"/>
  <c r="L27" i="1"/>
  <c r="M27" i="1"/>
  <c r="N27" i="1"/>
  <c r="O27" i="1"/>
  <c r="P27" i="1"/>
  <c r="Q27" i="1"/>
  <c r="R27" i="1"/>
  <c r="S27" i="1"/>
  <c r="T27" i="1"/>
  <c r="U27" i="1"/>
  <c r="V27" i="1"/>
  <c r="W27" i="1"/>
  <c r="X27" i="1"/>
  <c r="Y27" i="1"/>
  <c r="Z27" i="1"/>
  <c r="AA27" i="1"/>
  <c r="D28" i="1"/>
  <c r="E28" i="1"/>
  <c r="F28" i="1"/>
  <c r="G28" i="1"/>
  <c r="H28" i="1"/>
  <c r="I28" i="1"/>
  <c r="J28" i="1"/>
  <c r="K28" i="1"/>
  <c r="L28" i="1"/>
  <c r="M28" i="1"/>
  <c r="N28" i="1"/>
  <c r="O28" i="1"/>
  <c r="P28" i="1"/>
  <c r="Q28" i="1"/>
  <c r="R28" i="1"/>
  <c r="S28" i="1"/>
  <c r="T28" i="1"/>
  <c r="U28" i="1"/>
  <c r="V28" i="1"/>
  <c r="W28" i="1"/>
  <c r="X28" i="1"/>
  <c r="Y28" i="1"/>
  <c r="Z28" i="1"/>
  <c r="AA28" i="1"/>
  <c r="D29" i="1"/>
  <c r="E29" i="1"/>
  <c r="F29" i="1"/>
  <c r="G29" i="1"/>
  <c r="H29" i="1"/>
  <c r="I29" i="1"/>
  <c r="J29" i="1"/>
  <c r="K29" i="1"/>
  <c r="L29" i="1"/>
  <c r="M29" i="1"/>
  <c r="N29" i="1"/>
  <c r="O29" i="1"/>
  <c r="P29" i="1"/>
  <c r="Q29" i="1"/>
  <c r="R29" i="1"/>
  <c r="S29" i="1"/>
  <c r="T29" i="1"/>
  <c r="U29" i="1"/>
  <c r="V29" i="1"/>
  <c r="W29" i="1"/>
  <c r="X29" i="1"/>
  <c r="Y29" i="1"/>
  <c r="Z29" i="1"/>
  <c r="AA29" i="1"/>
  <c r="D30" i="1"/>
  <c r="E30" i="1"/>
  <c r="F30" i="1"/>
  <c r="G30" i="1"/>
  <c r="H30" i="1"/>
  <c r="I30" i="1"/>
  <c r="J30" i="1"/>
  <c r="K30" i="1"/>
  <c r="L30" i="1"/>
  <c r="M30" i="1"/>
  <c r="N30" i="1"/>
  <c r="O30" i="1"/>
  <c r="P30" i="1"/>
  <c r="Q30" i="1"/>
  <c r="R30" i="1"/>
  <c r="S30" i="1"/>
  <c r="T30" i="1"/>
  <c r="U30" i="1"/>
  <c r="V30" i="1"/>
  <c r="W30" i="1"/>
  <c r="X30" i="1"/>
  <c r="Y30" i="1"/>
  <c r="Z30" i="1"/>
  <c r="AA30" i="1"/>
  <c r="D31" i="1"/>
  <c r="E31" i="1"/>
  <c r="F31" i="1"/>
  <c r="G31" i="1"/>
  <c r="H31" i="1"/>
  <c r="I31" i="1"/>
  <c r="J31" i="1"/>
  <c r="K31" i="1"/>
  <c r="L31" i="1"/>
  <c r="M31" i="1"/>
  <c r="N31" i="1"/>
  <c r="O31" i="1"/>
  <c r="P31" i="1"/>
  <c r="Q31" i="1"/>
  <c r="R31" i="1"/>
  <c r="S31" i="1"/>
  <c r="T31" i="1"/>
  <c r="U31" i="1"/>
  <c r="V31" i="1"/>
  <c r="W31" i="1"/>
  <c r="X31" i="1"/>
  <c r="Y31" i="1"/>
  <c r="Z31" i="1"/>
  <c r="AA31" i="1"/>
  <c r="D32" i="1"/>
  <c r="E32" i="1"/>
  <c r="F32" i="1"/>
  <c r="G32" i="1"/>
  <c r="H32" i="1"/>
  <c r="I32" i="1"/>
  <c r="J32" i="1"/>
  <c r="K32" i="1"/>
  <c r="L32" i="1"/>
  <c r="M32" i="1"/>
  <c r="N32" i="1"/>
  <c r="O32" i="1"/>
  <c r="P32" i="1"/>
  <c r="Q32" i="1"/>
  <c r="R32" i="1"/>
  <c r="S32" i="1"/>
  <c r="T32" i="1"/>
  <c r="U32" i="1"/>
  <c r="V32" i="1"/>
  <c r="W32" i="1"/>
  <c r="X32" i="1"/>
  <c r="Y32" i="1"/>
  <c r="Z32" i="1"/>
  <c r="AA32" i="1"/>
  <c r="D33" i="1"/>
  <c r="E33" i="1"/>
  <c r="F33" i="1"/>
  <c r="G33" i="1"/>
  <c r="H33" i="1"/>
  <c r="I33" i="1"/>
  <c r="J33" i="1"/>
  <c r="K33" i="1"/>
  <c r="L33" i="1"/>
  <c r="M33" i="1"/>
  <c r="N33" i="1"/>
  <c r="O33" i="1"/>
  <c r="P33" i="1"/>
  <c r="Q33" i="1"/>
  <c r="R33" i="1"/>
  <c r="S33" i="1"/>
  <c r="T33" i="1"/>
  <c r="U33" i="1"/>
  <c r="V33" i="1"/>
  <c r="W33" i="1"/>
  <c r="X33" i="1"/>
  <c r="Y33" i="1"/>
  <c r="Z33" i="1"/>
  <c r="AA33" i="1"/>
  <c r="D34" i="1"/>
  <c r="E34" i="1"/>
  <c r="F34" i="1"/>
  <c r="G34" i="1"/>
  <c r="H34" i="1"/>
  <c r="I34" i="1"/>
  <c r="J34" i="1"/>
  <c r="K34" i="1"/>
  <c r="L34" i="1"/>
  <c r="M34" i="1"/>
  <c r="N34" i="1"/>
  <c r="O34" i="1"/>
  <c r="P34" i="1"/>
  <c r="Q34" i="1"/>
  <c r="R34" i="1"/>
  <c r="S34" i="1"/>
  <c r="T34" i="1"/>
  <c r="U34" i="1"/>
  <c r="V34" i="1"/>
  <c r="W34" i="1"/>
  <c r="X34" i="1"/>
  <c r="Y34" i="1"/>
  <c r="Z34" i="1"/>
  <c r="AA34" i="1"/>
  <c r="D35" i="1"/>
  <c r="E35" i="1"/>
  <c r="F35" i="1"/>
  <c r="G35" i="1"/>
  <c r="H35" i="1"/>
  <c r="I35" i="1"/>
  <c r="J35" i="1"/>
  <c r="K35" i="1"/>
  <c r="L35" i="1"/>
  <c r="M35" i="1"/>
  <c r="N35" i="1"/>
  <c r="O35" i="1"/>
  <c r="P35" i="1"/>
  <c r="Q35" i="1"/>
  <c r="R35" i="1"/>
  <c r="S35" i="1"/>
  <c r="T35" i="1"/>
  <c r="U35" i="1"/>
  <c r="V35" i="1"/>
  <c r="W35" i="1"/>
  <c r="X35" i="1"/>
  <c r="Y35" i="1"/>
  <c r="Z35" i="1"/>
  <c r="AA35" i="1"/>
  <c r="D36" i="1"/>
  <c r="E36" i="1"/>
  <c r="F36" i="1"/>
  <c r="G36" i="1"/>
  <c r="H36" i="1"/>
  <c r="I36" i="1"/>
  <c r="J36" i="1"/>
  <c r="K36" i="1"/>
  <c r="L36" i="1"/>
  <c r="M36" i="1"/>
  <c r="N36" i="1"/>
  <c r="O36" i="1"/>
  <c r="P36" i="1"/>
  <c r="Q36" i="1"/>
  <c r="R36" i="1"/>
  <c r="S36" i="1"/>
  <c r="T36" i="1"/>
  <c r="U36" i="1"/>
  <c r="V36" i="1"/>
  <c r="W36" i="1"/>
  <c r="X36" i="1"/>
  <c r="Y36" i="1"/>
  <c r="Z36" i="1"/>
  <c r="AA36" i="1"/>
  <c r="D37" i="1"/>
  <c r="E37" i="1"/>
  <c r="F37" i="1"/>
  <c r="G37" i="1"/>
  <c r="H37" i="1"/>
  <c r="I37" i="1"/>
  <c r="J37" i="1"/>
  <c r="K37" i="1"/>
  <c r="L37" i="1"/>
  <c r="M37" i="1"/>
  <c r="N37" i="1"/>
  <c r="O37" i="1"/>
  <c r="P37" i="1"/>
  <c r="Q37" i="1"/>
  <c r="R37" i="1"/>
  <c r="S37" i="1"/>
  <c r="T37" i="1"/>
  <c r="U37" i="1"/>
  <c r="V37" i="1"/>
  <c r="W37" i="1"/>
  <c r="X37" i="1"/>
  <c r="Y37" i="1"/>
  <c r="Z37" i="1"/>
  <c r="AA37" i="1"/>
  <c r="D38" i="1"/>
  <c r="E38" i="1"/>
  <c r="F38" i="1"/>
  <c r="G38" i="1"/>
  <c r="H38" i="1"/>
  <c r="I38" i="1"/>
  <c r="J38" i="1"/>
  <c r="K38" i="1"/>
  <c r="L38" i="1"/>
  <c r="M38" i="1"/>
  <c r="N38" i="1"/>
  <c r="O38" i="1"/>
  <c r="P38" i="1"/>
  <c r="Q38" i="1"/>
  <c r="R38" i="1"/>
  <c r="S38" i="1"/>
  <c r="T38" i="1"/>
  <c r="U38" i="1"/>
  <c r="V38" i="1"/>
  <c r="W38" i="1"/>
  <c r="X38" i="1"/>
  <c r="Y38" i="1"/>
  <c r="Z38" i="1"/>
  <c r="AA38" i="1"/>
  <c r="D39" i="1"/>
  <c r="E39" i="1"/>
  <c r="F39" i="1"/>
  <c r="G39" i="1"/>
  <c r="H39" i="1"/>
  <c r="I39" i="1"/>
  <c r="J39" i="1"/>
  <c r="K39" i="1"/>
  <c r="L39" i="1"/>
  <c r="M39" i="1"/>
  <c r="N39" i="1"/>
  <c r="O39" i="1"/>
  <c r="P39" i="1"/>
  <c r="Q39" i="1"/>
  <c r="R39" i="1"/>
  <c r="S39" i="1"/>
  <c r="T39" i="1"/>
  <c r="U39" i="1"/>
  <c r="V39" i="1"/>
  <c r="W39" i="1"/>
  <c r="X39" i="1"/>
  <c r="Y39" i="1"/>
  <c r="Z39" i="1"/>
  <c r="AA39" i="1"/>
  <c r="D40" i="1"/>
  <c r="E40" i="1"/>
  <c r="F40" i="1"/>
  <c r="G40" i="1"/>
  <c r="H40" i="1"/>
  <c r="I40" i="1"/>
  <c r="J40" i="1"/>
  <c r="K40" i="1"/>
  <c r="L40" i="1"/>
  <c r="M40" i="1"/>
  <c r="N40" i="1"/>
  <c r="O40" i="1"/>
  <c r="P40" i="1"/>
  <c r="Q40" i="1"/>
  <c r="R40" i="1"/>
  <c r="S40" i="1"/>
  <c r="T40" i="1"/>
  <c r="U40" i="1"/>
  <c r="V40" i="1"/>
  <c r="W40" i="1"/>
  <c r="X40" i="1"/>
  <c r="Y40" i="1"/>
  <c r="Z40" i="1"/>
  <c r="AA40" i="1"/>
  <c r="D41" i="1"/>
  <c r="E41" i="1"/>
  <c r="F41" i="1"/>
  <c r="G41" i="1"/>
  <c r="H41" i="1"/>
  <c r="I41" i="1"/>
  <c r="J41" i="1"/>
  <c r="K41" i="1"/>
  <c r="L41" i="1"/>
  <c r="M41" i="1"/>
  <c r="N41" i="1"/>
  <c r="O41" i="1"/>
  <c r="P41" i="1"/>
  <c r="Q41" i="1"/>
  <c r="R41" i="1"/>
  <c r="S41" i="1"/>
  <c r="T41" i="1"/>
  <c r="U41" i="1"/>
  <c r="V41" i="1"/>
  <c r="W41" i="1"/>
  <c r="X41" i="1"/>
  <c r="Y41" i="1"/>
  <c r="Z41" i="1"/>
  <c r="AA41" i="1"/>
  <c r="D42" i="1"/>
  <c r="E42" i="1"/>
  <c r="F42" i="1"/>
  <c r="G42" i="1"/>
  <c r="H42" i="1"/>
  <c r="I42" i="1"/>
  <c r="J42" i="1"/>
  <c r="K42" i="1"/>
  <c r="L42" i="1"/>
  <c r="M42" i="1"/>
  <c r="N42" i="1"/>
  <c r="O42" i="1"/>
  <c r="P42" i="1"/>
  <c r="Q42" i="1"/>
  <c r="R42" i="1"/>
  <c r="S42" i="1"/>
  <c r="T42" i="1"/>
  <c r="U42" i="1"/>
  <c r="V42" i="1"/>
  <c r="W42" i="1"/>
  <c r="X42" i="1"/>
  <c r="Y42" i="1"/>
  <c r="Z42" i="1"/>
  <c r="AA42" i="1"/>
  <c r="D43" i="1"/>
  <c r="E43" i="1"/>
  <c r="F43" i="1"/>
  <c r="G43" i="1"/>
  <c r="H43" i="1"/>
  <c r="I43" i="1"/>
  <c r="J43" i="1"/>
  <c r="K43" i="1"/>
  <c r="L43" i="1"/>
  <c r="M43" i="1"/>
  <c r="N43" i="1"/>
  <c r="O43" i="1"/>
  <c r="P43" i="1"/>
  <c r="Q43" i="1"/>
  <c r="R43" i="1"/>
  <c r="S43" i="1"/>
  <c r="T43" i="1"/>
  <c r="U43" i="1"/>
  <c r="V43" i="1"/>
  <c r="W43" i="1"/>
  <c r="X43" i="1"/>
  <c r="Y43" i="1"/>
  <c r="Z43" i="1"/>
  <c r="AA43" i="1"/>
  <c r="D44" i="1"/>
  <c r="E44" i="1"/>
  <c r="F44" i="1"/>
  <c r="G44" i="1"/>
  <c r="H44" i="1"/>
  <c r="I44" i="1"/>
  <c r="J44" i="1"/>
  <c r="K44" i="1"/>
  <c r="L44" i="1"/>
  <c r="M44" i="1"/>
  <c r="N44" i="1"/>
  <c r="O44" i="1"/>
  <c r="P44" i="1"/>
  <c r="Q44" i="1"/>
  <c r="R44" i="1"/>
  <c r="S44" i="1"/>
  <c r="T44" i="1"/>
  <c r="U44" i="1"/>
  <c r="V44" i="1"/>
  <c r="W44" i="1"/>
  <c r="X44" i="1"/>
  <c r="Y44" i="1"/>
  <c r="Z44" i="1"/>
  <c r="AA44" i="1"/>
  <c r="D45" i="1"/>
  <c r="E45" i="1"/>
  <c r="F45" i="1"/>
  <c r="G45" i="1"/>
  <c r="H45" i="1"/>
  <c r="I45" i="1"/>
  <c r="J45" i="1"/>
  <c r="K45" i="1"/>
  <c r="L45" i="1"/>
  <c r="M45" i="1"/>
  <c r="N45" i="1"/>
  <c r="O45" i="1"/>
  <c r="P45" i="1"/>
  <c r="Q45" i="1"/>
  <c r="R45" i="1"/>
  <c r="S45" i="1"/>
  <c r="T45" i="1"/>
  <c r="U45" i="1"/>
  <c r="V45" i="1"/>
  <c r="W45" i="1"/>
  <c r="X45" i="1"/>
  <c r="Y45" i="1"/>
  <c r="Z45" i="1"/>
  <c r="AA45" i="1"/>
  <c r="D46" i="1"/>
  <c r="E46" i="1"/>
  <c r="F46" i="1"/>
  <c r="G46" i="1"/>
  <c r="H46" i="1"/>
  <c r="I46" i="1"/>
  <c r="J46" i="1"/>
  <c r="K46" i="1"/>
  <c r="L46" i="1"/>
  <c r="M46" i="1"/>
  <c r="N46" i="1"/>
  <c r="O46" i="1"/>
  <c r="P46" i="1"/>
  <c r="Q46" i="1"/>
  <c r="R46" i="1"/>
  <c r="S46" i="1"/>
  <c r="T46" i="1"/>
  <c r="U46" i="1"/>
  <c r="V46" i="1"/>
  <c r="W46" i="1"/>
  <c r="X46" i="1"/>
  <c r="Y46" i="1"/>
  <c r="Z46" i="1"/>
  <c r="AA46" i="1"/>
  <c r="D47" i="1"/>
  <c r="E47" i="1"/>
  <c r="F47" i="1"/>
  <c r="G47" i="1"/>
  <c r="H47" i="1"/>
  <c r="I47" i="1"/>
  <c r="J47" i="1"/>
  <c r="K47" i="1"/>
  <c r="L47" i="1"/>
  <c r="M47" i="1"/>
  <c r="N47" i="1"/>
  <c r="O47" i="1"/>
  <c r="P47" i="1"/>
  <c r="Q47" i="1"/>
  <c r="R47" i="1"/>
  <c r="S47" i="1"/>
  <c r="T47" i="1"/>
  <c r="U47" i="1"/>
  <c r="V47" i="1"/>
  <c r="W47" i="1"/>
  <c r="X47" i="1"/>
  <c r="Y47" i="1"/>
  <c r="Z47" i="1"/>
  <c r="AA47" i="1"/>
  <c r="D48" i="1"/>
  <c r="E48" i="1"/>
  <c r="F48" i="1"/>
  <c r="G48" i="1"/>
  <c r="H48" i="1"/>
  <c r="I48" i="1"/>
  <c r="J48" i="1"/>
  <c r="K48" i="1"/>
  <c r="L48" i="1"/>
  <c r="M48" i="1"/>
  <c r="N48" i="1"/>
  <c r="O48" i="1"/>
  <c r="P48" i="1"/>
  <c r="Q48" i="1"/>
  <c r="R48" i="1"/>
  <c r="S48" i="1"/>
  <c r="T48" i="1"/>
  <c r="U48" i="1"/>
  <c r="V48" i="1"/>
  <c r="W48" i="1"/>
  <c r="X48" i="1"/>
  <c r="Y48" i="1"/>
  <c r="Z48" i="1"/>
  <c r="AA48" i="1"/>
  <c r="D49" i="1"/>
  <c r="E49" i="1"/>
  <c r="F49" i="1"/>
  <c r="G49" i="1"/>
  <c r="H49" i="1"/>
  <c r="I49" i="1"/>
  <c r="J49" i="1"/>
  <c r="K49" i="1"/>
  <c r="L49" i="1"/>
  <c r="M49" i="1"/>
  <c r="N49" i="1"/>
  <c r="O49" i="1"/>
  <c r="P49" i="1"/>
  <c r="Q49" i="1"/>
  <c r="R49" i="1"/>
  <c r="S49" i="1"/>
  <c r="T49" i="1"/>
  <c r="U49" i="1"/>
  <c r="V49" i="1"/>
  <c r="W49" i="1"/>
  <c r="X49" i="1"/>
  <c r="Y49" i="1"/>
  <c r="Z49" i="1"/>
  <c r="AA49" i="1"/>
  <c r="D50" i="1"/>
  <c r="E50" i="1"/>
  <c r="F50" i="1"/>
  <c r="G50" i="1"/>
  <c r="H50" i="1"/>
  <c r="I50" i="1"/>
  <c r="J50" i="1"/>
  <c r="K50" i="1"/>
  <c r="L50" i="1"/>
  <c r="M50" i="1"/>
  <c r="N50" i="1"/>
  <c r="O50" i="1"/>
  <c r="P50" i="1"/>
  <c r="Q50" i="1"/>
  <c r="R50" i="1"/>
  <c r="S50" i="1"/>
  <c r="T50" i="1"/>
  <c r="U50" i="1"/>
  <c r="V50" i="1"/>
  <c r="W50" i="1"/>
  <c r="X50" i="1"/>
  <c r="Y50" i="1"/>
  <c r="Z50" i="1"/>
  <c r="AA50" i="1"/>
  <c r="D51" i="1"/>
  <c r="E51" i="1"/>
  <c r="F51" i="1"/>
  <c r="G51" i="1"/>
  <c r="H51" i="1"/>
  <c r="I51" i="1"/>
  <c r="J51" i="1"/>
  <c r="K51" i="1"/>
  <c r="L51" i="1"/>
  <c r="M51" i="1"/>
  <c r="N51" i="1"/>
  <c r="O51" i="1"/>
  <c r="P51" i="1"/>
  <c r="Q51" i="1"/>
  <c r="R51" i="1"/>
  <c r="S51" i="1"/>
  <c r="T51" i="1"/>
  <c r="U51" i="1"/>
  <c r="V51" i="1"/>
  <c r="W51" i="1"/>
  <c r="X51" i="1"/>
  <c r="Y51" i="1"/>
  <c r="Z51" i="1"/>
  <c r="AA51" i="1"/>
  <c r="D52" i="1"/>
  <c r="E52" i="1"/>
  <c r="F52" i="1"/>
  <c r="G52" i="1"/>
  <c r="H52" i="1"/>
  <c r="I52" i="1"/>
  <c r="J52" i="1"/>
  <c r="K52" i="1"/>
  <c r="L52" i="1"/>
  <c r="M52" i="1"/>
  <c r="N52" i="1"/>
  <c r="O52" i="1"/>
  <c r="P52" i="1"/>
  <c r="Q52" i="1"/>
  <c r="R52" i="1"/>
  <c r="S52" i="1"/>
  <c r="T52" i="1"/>
  <c r="U52" i="1"/>
  <c r="V52" i="1"/>
  <c r="W52" i="1"/>
  <c r="X52" i="1"/>
  <c r="Y52" i="1"/>
  <c r="Z52" i="1"/>
  <c r="AA52" i="1"/>
  <c r="D53" i="1"/>
  <c r="E53" i="1"/>
  <c r="F53" i="1"/>
  <c r="G53" i="1"/>
  <c r="H53" i="1"/>
  <c r="I53" i="1"/>
  <c r="J53" i="1"/>
  <c r="K53" i="1"/>
  <c r="L53" i="1"/>
  <c r="M53" i="1"/>
  <c r="N53" i="1"/>
  <c r="O53" i="1"/>
  <c r="P53" i="1"/>
  <c r="Q53" i="1"/>
  <c r="R53" i="1"/>
  <c r="S53" i="1"/>
  <c r="T53" i="1"/>
  <c r="U53" i="1"/>
  <c r="V53" i="1"/>
  <c r="W53" i="1"/>
  <c r="X53" i="1"/>
  <c r="Y53" i="1"/>
  <c r="Z53" i="1"/>
  <c r="AA53" i="1"/>
  <c r="D54" i="1"/>
  <c r="E54" i="1"/>
  <c r="F54" i="1"/>
  <c r="G54" i="1"/>
  <c r="H54" i="1"/>
  <c r="I54" i="1"/>
  <c r="J54" i="1"/>
  <c r="K54" i="1"/>
  <c r="L54" i="1"/>
  <c r="M54" i="1"/>
  <c r="N54" i="1"/>
  <c r="O54" i="1"/>
  <c r="P54" i="1"/>
  <c r="Q54" i="1"/>
  <c r="R54" i="1"/>
  <c r="S54" i="1"/>
  <c r="T54" i="1"/>
  <c r="U54" i="1"/>
  <c r="V54" i="1"/>
  <c r="W54" i="1"/>
  <c r="X54" i="1"/>
  <c r="Y54" i="1"/>
  <c r="Z54" i="1"/>
  <c r="AA54" i="1"/>
  <c r="D55" i="1"/>
  <c r="E55" i="1"/>
  <c r="F55" i="1"/>
  <c r="G55" i="1"/>
  <c r="H55" i="1"/>
  <c r="I55" i="1"/>
  <c r="J55" i="1"/>
  <c r="K55" i="1"/>
  <c r="L55" i="1"/>
  <c r="M55" i="1"/>
  <c r="N55" i="1"/>
  <c r="O55" i="1"/>
  <c r="P55" i="1"/>
  <c r="Q55" i="1"/>
  <c r="R55" i="1"/>
  <c r="S55" i="1"/>
  <c r="T55" i="1"/>
  <c r="U55" i="1"/>
  <c r="V55" i="1"/>
  <c r="W55" i="1"/>
  <c r="X55" i="1"/>
  <c r="Y55" i="1"/>
  <c r="Z55" i="1"/>
  <c r="AA55" i="1"/>
  <c r="D56" i="1"/>
  <c r="E56" i="1"/>
  <c r="F56" i="1"/>
  <c r="G56" i="1"/>
  <c r="H56" i="1"/>
  <c r="I56" i="1"/>
  <c r="J56" i="1"/>
  <c r="K56" i="1"/>
  <c r="L56" i="1"/>
  <c r="M56" i="1"/>
  <c r="N56" i="1"/>
  <c r="O56" i="1"/>
  <c r="P56" i="1"/>
  <c r="Q56" i="1"/>
  <c r="R56" i="1"/>
  <c r="S56" i="1"/>
  <c r="T56" i="1"/>
  <c r="U56" i="1"/>
  <c r="V56" i="1"/>
  <c r="W56" i="1"/>
  <c r="X56" i="1"/>
  <c r="Y56" i="1"/>
  <c r="Z56" i="1"/>
  <c r="AA56" i="1"/>
  <c r="D57" i="1"/>
  <c r="E57" i="1"/>
  <c r="F57" i="1"/>
  <c r="G57" i="1"/>
  <c r="H57" i="1"/>
  <c r="I57" i="1"/>
  <c r="J57" i="1"/>
  <c r="K57" i="1"/>
  <c r="L57" i="1"/>
  <c r="M57" i="1"/>
  <c r="N57" i="1"/>
  <c r="O57" i="1"/>
  <c r="P57" i="1"/>
  <c r="Q57" i="1"/>
  <c r="R57" i="1"/>
  <c r="S57" i="1"/>
  <c r="T57" i="1"/>
  <c r="U57" i="1"/>
  <c r="V57" i="1"/>
  <c r="W57" i="1"/>
  <c r="X57" i="1"/>
  <c r="Y57" i="1"/>
  <c r="Z57" i="1"/>
  <c r="AA57" i="1"/>
  <c r="D58" i="1"/>
  <c r="E58" i="1"/>
  <c r="F58" i="1"/>
  <c r="G58" i="1"/>
  <c r="H58" i="1"/>
  <c r="I58" i="1"/>
  <c r="J58" i="1"/>
  <c r="K58" i="1"/>
  <c r="L58" i="1"/>
  <c r="M58" i="1"/>
  <c r="N58" i="1"/>
  <c r="O58" i="1"/>
  <c r="P58" i="1"/>
  <c r="Q58" i="1"/>
  <c r="R58" i="1"/>
  <c r="S58" i="1"/>
  <c r="T58" i="1"/>
  <c r="U58" i="1"/>
  <c r="V58" i="1"/>
  <c r="W58" i="1"/>
  <c r="X58" i="1"/>
  <c r="Y58" i="1"/>
  <c r="Z58" i="1"/>
  <c r="AA58" i="1"/>
  <c r="D59" i="1"/>
  <c r="E59" i="1"/>
  <c r="F59" i="1"/>
  <c r="G59" i="1"/>
  <c r="H59" i="1"/>
  <c r="I59" i="1"/>
  <c r="J59" i="1"/>
  <c r="K59" i="1"/>
  <c r="L59" i="1"/>
  <c r="M59" i="1"/>
  <c r="N59" i="1"/>
  <c r="O59" i="1"/>
  <c r="P59" i="1"/>
  <c r="Q59" i="1"/>
  <c r="R59" i="1"/>
  <c r="S59" i="1"/>
  <c r="T59" i="1"/>
  <c r="U59" i="1"/>
  <c r="V59" i="1"/>
  <c r="W59" i="1"/>
  <c r="X59" i="1"/>
  <c r="Y59" i="1"/>
  <c r="Z59" i="1"/>
  <c r="AA59" i="1"/>
  <c r="D60" i="1"/>
  <c r="E60" i="1"/>
  <c r="F60" i="1"/>
  <c r="G60" i="1"/>
  <c r="H60" i="1"/>
  <c r="I60" i="1"/>
  <c r="J60" i="1"/>
  <c r="K60" i="1"/>
  <c r="L60" i="1"/>
  <c r="M60" i="1"/>
  <c r="N60" i="1"/>
  <c r="O60" i="1"/>
  <c r="P60" i="1"/>
  <c r="Q60" i="1"/>
  <c r="R60" i="1"/>
  <c r="S60" i="1"/>
  <c r="T60" i="1"/>
  <c r="U60" i="1"/>
  <c r="V60" i="1"/>
  <c r="W60" i="1"/>
  <c r="X60" i="1"/>
  <c r="Y60" i="1"/>
  <c r="Z60" i="1"/>
  <c r="AA60" i="1"/>
  <c r="D61" i="1"/>
  <c r="E61" i="1"/>
  <c r="F61" i="1"/>
  <c r="G61" i="1"/>
  <c r="H61" i="1"/>
  <c r="I61" i="1"/>
  <c r="J61" i="1"/>
  <c r="K61" i="1"/>
  <c r="L61" i="1"/>
  <c r="M61" i="1"/>
  <c r="N61" i="1"/>
  <c r="O61" i="1"/>
  <c r="P61" i="1"/>
  <c r="Q61" i="1"/>
  <c r="R61" i="1"/>
  <c r="S61" i="1"/>
  <c r="T61" i="1"/>
  <c r="U61" i="1"/>
  <c r="V61" i="1"/>
  <c r="W61" i="1"/>
  <c r="X61" i="1"/>
  <c r="Y61" i="1"/>
  <c r="Z61" i="1"/>
  <c r="AA61" i="1"/>
  <c r="D62" i="1"/>
  <c r="E62" i="1"/>
  <c r="F62" i="1"/>
  <c r="G62" i="1"/>
  <c r="H62" i="1"/>
  <c r="I62" i="1"/>
  <c r="J62" i="1"/>
  <c r="K62" i="1"/>
  <c r="L62" i="1"/>
  <c r="M62" i="1"/>
  <c r="N62" i="1"/>
  <c r="O62" i="1"/>
  <c r="P62" i="1"/>
  <c r="Q62" i="1"/>
  <c r="R62" i="1"/>
  <c r="S62" i="1"/>
  <c r="T62" i="1"/>
  <c r="U62" i="1"/>
  <c r="V62" i="1"/>
  <c r="W62" i="1"/>
  <c r="X62" i="1"/>
  <c r="Y62" i="1"/>
  <c r="Z62" i="1"/>
  <c r="AA62" i="1"/>
  <c r="D63" i="1"/>
  <c r="E63" i="1"/>
  <c r="F63" i="1"/>
  <c r="G63" i="1"/>
  <c r="H63" i="1"/>
  <c r="I63" i="1"/>
  <c r="J63" i="1"/>
  <c r="K63" i="1"/>
  <c r="L63" i="1"/>
  <c r="M63" i="1"/>
  <c r="N63" i="1"/>
  <c r="O63" i="1"/>
  <c r="P63" i="1"/>
  <c r="Q63" i="1"/>
  <c r="R63" i="1"/>
  <c r="S63" i="1"/>
  <c r="T63" i="1"/>
  <c r="U63" i="1"/>
  <c r="V63" i="1"/>
  <c r="W63" i="1"/>
  <c r="X63" i="1"/>
  <c r="Y63" i="1"/>
  <c r="Z63" i="1"/>
  <c r="AA63" i="1"/>
  <c r="D64" i="1"/>
  <c r="E64" i="1"/>
  <c r="F64" i="1"/>
  <c r="G64" i="1"/>
  <c r="H64" i="1"/>
  <c r="I64" i="1"/>
  <c r="J64" i="1"/>
  <c r="K64" i="1"/>
  <c r="L64" i="1"/>
  <c r="M64" i="1"/>
  <c r="N64" i="1"/>
  <c r="O64" i="1"/>
  <c r="P64" i="1"/>
  <c r="Q64" i="1"/>
  <c r="R64" i="1"/>
  <c r="S64" i="1"/>
  <c r="T64" i="1"/>
  <c r="U64" i="1"/>
  <c r="V64" i="1"/>
  <c r="W64" i="1"/>
  <c r="X64" i="1"/>
  <c r="Y64" i="1"/>
  <c r="Z64" i="1"/>
  <c r="AA64" i="1"/>
  <c r="D65" i="1"/>
  <c r="E65" i="1"/>
  <c r="F65" i="1"/>
  <c r="G65" i="1"/>
  <c r="H65" i="1"/>
  <c r="I65" i="1"/>
  <c r="J65" i="1"/>
  <c r="K65" i="1"/>
  <c r="L65" i="1"/>
  <c r="M65" i="1"/>
  <c r="N65" i="1"/>
  <c r="O65" i="1"/>
  <c r="P65" i="1"/>
  <c r="Q65" i="1"/>
  <c r="R65" i="1"/>
  <c r="S65" i="1"/>
  <c r="T65" i="1"/>
  <c r="U65" i="1"/>
  <c r="V65" i="1"/>
  <c r="W65" i="1"/>
  <c r="X65" i="1"/>
  <c r="Y65" i="1"/>
  <c r="Z65" i="1"/>
  <c r="AA65" i="1"/>
  <c r="D66" i="1"/>
  <c r="E66" i="1"/>
  <c r="F66" i="1"/>
  <c r="G66" i="1"/>
  <c r="H66" i="1"/>
  <c r="I66" i="1"/>
  <c r="J66" i="1"/>
  <c r="K66" i="1"/>
  <c r="L66" i="1"/>
  <c r="M66" i="1"/>
  <c r="N66" i="1"/>
  <c r="O66" i="1"/>
  <c r="P66" i="1"/>
  <c r="Q66" i="1"/>
  <c r="R66" i="1"/>
  <c r="S66" i="1"/>
  <c r="T66" i="1"/>
  <c r="U66" i="1"/>
  <c r="V66" i="1"/>
  <c r="W66" i="1"/>
  <c r="X66" i="1"/>
  <c r="Y66" i="1"/>
  <c r="Z66" i="1"/>
  <c r="AA66" i="1"/>
  <c r="D67" i="1"/>
  <c r="E67" i="1"/>
  <c r="F67" i="1"/>
  <c r="G67" i="1"/>
  <c r="H67" i="1"/>
  <c r="I67" i="1"/>
  <c r="J67" i="1"/>
  <c r="K67" i="1"/>
  <c r="L67" i="1"/>
  <c r="M67" i="1"/>
  <c r="N67" i="1"/>
  <c r="O67" i="1"/>
  <c r="P67" i="1"/>
  <c r="Q67" i="1"/>
  <c r="R67" i="1"/>
  <c r="S67" i="1"/>
  <c r="T67" i="1"/>
  <c r="U67" i="1"/>
  <c r="V67" i="1"/>
  <c r="W67" i="1"/>
  <c r="X67" i="1"/>
  <c r="Y67" i="1"/>
  <c r="Z67" i="1"/>
  <c r="AA67" i="1"/>
  <c r="D68" i="1"/>
  <c r="E68" i="1"/>
  <c r="F68" i="1"/>
  <c r="G68" i="1"/>
  <c r="H68" i="1"/>
  <c r="I68" i="1"/>
  <c r="J68" i="1"/>
  <c r="K68" i="1"/>
  <c r="L68" i="1"/>
  <c r="M68" i="1"/>
  <c r="N68" i="1"/>
  <c r="O68" i="1"/>
  <c r="P68" i="1"/>
  <c r="Q68" i="1"/>
  <c r="R68" i="1"/>
  <c r="S68" i="1"/>
  <c r="T68" i="1"/>
  <c r="U68" i="1"/>
  <c r="V68" i="1"/>
  <c r="W68" i="1"/>
  <c r="X68" i="1"/>
  <c r="Y68" i="1"/>
  <c r="Z68" i="1"/>
  <c r="AA68" i="1"/>
  <c r="D69" i="1"/>
  <c r="E69" i="1"/>
  <c r="F69" i="1"/>
  <c r="G69" i="1"/>
  <c r="H69" i="1"/>
  <c r="I69" i="1"/>
  <c r="J69" i="1"/>
  <c r="K69" i="1"/>
  <c r="L69" i="1"/>
  <c r="M69" i="1"/>
  <c r="N69" i="1"/>
  <c r="O69" i="1"/>
  <c r="P69" i="1"/>
  <c r="Q69" i="1"/>
  <c r="R69" i="1"/>
  <c r="S69" i="1"/>
  <c r="T69" i="1"/>
  <c r="U69" i="1"/>
  <c r="V69" i="1"/>
  <c r="W69" i="1"/>
  <c r="X69" i="1"/>
  <c r="Y69" i="1"/>
  <c r="Z69" i="1"/>
  <c r="AA69" i="1"/>
  <c r="D70" i="1"/>
  <c r="E70" i="1"/>
  <c r="F70" i="1"/>
  <c r="G70" i="1"/>
  <c r="H70" i="1"/>
  <c r="I70" i="1"/>
  <c r="J70" i="1"/>
  <c r="K70" i="1"/>
  <c r="L70" i="1"/>
  <c r="M70" i="1"/>
  <c r="N70" i="1"/>
  <c r="O70" i="1"/>
  <c r="P70" i="1"/>
  <c r="Q70" i="1"/>
  <c r="R70" i="1"/>
  <c r="S70" i="1"/>
  <c r="T70" i="1"/>
  <c r="U70" i="1"/>
  <c r="V70" i="1"/>
  <c r="W70" i="1"/>
  <c r="X70" i="1"/>
  <c r="Y70" i="1"/>
  <c r="Z70" i="1"/>
  <c r="AA70" i="1"/>
  <c r="D71" i="1"/>
  <c r="E71" i="1"/>
  <c r="F71" i="1"/>
  <c r="G71" i="1"/>
  <c r="H71" i="1"/>
  <c r="I71" i="1"/>
  <c r="J71" i="1"/>
  <c r="K71" i="1"/>
  <c r="L71" i="1"/>
  <c r="M71" i="1"/>
  <c r="N71" i="1"/>
  <c r="O71" i="1"/>
  <c r="P71" i="1"/>
  <c r="Q71" i="1"/>
  <c r="R71" i="1"/>
  <c r="S71" i="1"/>
  <c r="T71" i="1"/>
  <c r="U71" i="1"/>
  <c r="V71" i="1"/>
  <c r="W71" i="1"/>
  <c r="X71" i="1"/>
  <c r="Y71" i="1"/>
  <c r="Z71" i="1"/>
  <c r="AA71" i="1"/>
  <c r="D72" i="1"/>
  <c r="E72" i="1"/>
  <c r="F72" i="1"/>
  <c r="G72" i="1"/>
  <c r="H72" i="1"/>
  <c r="I72" i="1"/>
  <c r="J72" i="1"/>
  <c r="K72" i="1"/>
  <c r="L72" i="1"/>
  <c r="M72" i="1"/>
  <c r="N72" i="1"/>
  <c r="O72" i="1"/>
  <c r="P72" i="1"/>
  <c r="Q72" i="1"/>
  <c r="R72" i="1"/>
  <c r="S72" i="1"/>
  <c r="T72" i="1"/>
  <c r="U72" i="1"/>
  <c r="V72" i="1"/>
  <c r="W72" i="1"/>
  <c r="X72" i="1"/>
  <c r="Y72" i="1"/>
  <c r="Z72" i="1"/>
  <c r="AA72" i="1"/>
  <c r="D73" i="1"/>
  <c r="E73" i="1"/>
  <c r="F73" i="1"/>
  <c r="G73" i="1"/>
  <c r="H73" i="1"/>
  <c r="I73" i="1"/>
  <c r="J73" i="1"/>
  <c r="K73" i="1"/>
  <c r="L73" i="1"/>
  <c r="M73" i="1"/>
  <c r="N73" i="1"/>
  <c r="O73" i="1"/>
  <c r="P73" i="1"/>
  <c r="Q73" i="1"/>
  <c r="R73" i="1"/>
  <c r="S73" i="1"/>
  <c r="T73" i="1"/>
  <c r="U73" i="1"/>
  <c r="V73" i="1"/>
  <c r="W73" i="1"/>
  <c r="X73" i="1"/>
  <c r="Y73" i="1"/>
  <c r="Z73" i="1"/>
  <c r="AA73" i="1"/>
  <c r="D74" i="1"/>
  <c r="E74" i="1"/>
  <c r="F74" i="1"/>
  <c r="G74" i="1"/>
  <c r="H74" i="1"/>
  <c r="I74" i="1"/>
  <c r="J74" i="1"/>
  <c r="K74" i="1"/>
  <c r="L74" i="1"/>
  <c r="M74" i="1"/>
  <c r="N74" i="1"/>
  <c r="O74" i="1"/>
  <c r="P74" i="1"/>
  <c r="Q74" i="1"/>
  <c r="R74" i="1"/>
  <c r="S74" i="1"/>
  <c r="T74" i="1"/>
  <c r="U74" i="1"/>
  <c r="V74" i="1"/>
  <c r="W74" i="1"/>
  <c r="X74" i="1"/>
  <c r="Y74" i="1"/>
  <c r="Z74" i="1"/>
  <c r="AA74" i="1"/>
  <c r="D75" i="1"/>
  <c r="E75" i="1"/>
  <c r="F75" i="1"/>
  <c r="G75" i="1"/>
  <c r="H75" i="1"/>
  <c r="I75" i="1"/>
  <c r="J75" i="1"/>
  <c r="K75" i="1"/>
  <c r="L75" i="1"/>
  <c r="M75" i="1"/>
  <c r="N75" i="1"/>
  <c r="O75" i="1"/>
  <c r="P75" i="1"/>
  <c r="Q75" i="1"/>
  <c r="R75" i="1"/>
  <c r="S75" i="1"/>
  <c r="T75" i="1"/>
  <c r="U75" i="1"/>
  <c r="V75" i="1"/>
  <c r="W75" i="1"/>
  <c r="X75" i="1"/>
  <c r="Y75" i="1"/>
  <c r="Z75" i="1"/>
  <c r="AA75" i="1"/>
  <c r="D76" i="1"/>
  <c r="E76" i="1"/>
  <c r="F76" i="1"/>
  <c r="G76" i="1"/>
  <c r="H76" i="1"/>
  <c r="I76" i="1"/>
  <c r="J76" i="1"/>
  <c r="K76" i="1"/>
  <c r="L76" i="1"/>
  <c r="M76" i="1"/>
  <c r="N76" i="1"/>
  <c r="O76" i="1"/>
  <c r="P76" i="1"/>
  <c r="Q76" i="1"/>
  <c r="R76" i="1"/>
  <c r="S76" i="1"/>
  <c r="T76" i="1"/>
  <c r="U76" i="1"/>
  <c r="V76" i="1"/>
  <c r="W76" i="1"/>
  <c r="X76" i="1"/>
  <c r="Y76" i="1"/>
  <c r="Z76" i="1"/>
  <c r="AA76" i="1"/>
  <c r="D77" i="1"/>
  <c r="E77" i="1"/>
  <c r="F77" i="1"/>
  <c r="G77" i="1"/>
  <c r="H77" i="1"/>
  <c r="I77" i="1"/>
  <c r="J77" i="1"/>
  <c r="K77" i="1"/>
  <c r="L77" i="1"/>
  <c r="M77" i="1"/>
  <c r="N77" i="1"/>
  <c r="O77" i="1"/>
  <c r="P77" i="1"/>
  <c r="Q77" i="1"/>
  <c r="R77" i="1"/>
  <c r="S77" i="1"/>
  <c r="T77" i="1"/>
  <c r="U77" i="1"/>
  <c r="V77" i="1"/>
  <c r="W77" i="1"/>
  <c r="X77" i="1"/>
  <c r="Y77" i="1"/>
  <c r="Z77" i="1"/>
  <c r="AA77" i="1"/>
  <c r="D78" i="1"/>
  <c r="E78" i="1"/>
  <c r="F78" i="1"/>
  <c r="G78" i="1"/>
  <c r="H78" i="1"/>
  <c r="I78" i="1"/>
  <c r="J78" i="1"/>
  <c r="K78" i="1"/>
  <c r="L78" i="1"/>
  <c r="M78" i="1"/>
  <c r="N78" i="1"/>
  <c r="O78" i="1"/>
  <c r="P78" i="1"/>
  <c r="Q78" i="1"/>
  <c r="R78" i="1"/>
  <c r="S78" i="1"/>
  <c r="T78" i="1"/>
  <c r="U78" i="1"/>
  <c r="V78" i="1"/>
  <c r="W78" i="1"/>
  <c r="X78" i="1"/>
  <c r="Y78" i="1"/>
  <c r="Z78" i="1"/>
  <c r="AA78" i="1"/>
  <c r="D79" i="1"/>
  <c r="E79" i="1"/>
  <c r="F79" i="1"/>
  <c r="G79" i="1"/>
  <c r="H79" i="1"/>
  <c r="I79" i="1"/>
  <c r="J79" i="1"/>
  <c r="K79" i="1"/>
  <c r="L79" i="1"/>
  <c r="M79" i="1"/>
  <c r="N79" i="1"/>
  <c r="O79" i="1"/>
  <c r="P79" i="1"/>
  <c r="Q79" i="1"/>
  <c r="R79" i="1"/>
  <c r="S79" i="1"/>
  <c r="T79" i="1"/>
  <c r="U79" i="1"/>
  <c r="V79" i="1"/>
  <c r="W79" i="1"/>
  <c r="X79" i="1"/>
  <c r="Y79" i="1"/>
  <c r="Z79" i="1"/>
  <c r="AA79" i="1"/>
  <c r="D80" i="1"/>
  <c r="E80" i="1"/>
  <c r="F80" i="1"/>
  <c r="G80" i="1"/>
  <c r="H80" i="1"/>
  <c r="I80" i="1"/>
  <c r="J80" i="1"/>
  <c r="K80" i="1"/>
  <c r="L80" i="1"/>
  <c r="M80" i="1"/>
  <c r="N80" i="1"/>
  <c r="O80" i="1"/>
  <c r="P80" i="1"/>
  <c r="Q80" i="1"/>
  <c r="R80" i="1"/>
  <c r="S80" i="1"/>
  <c r="T80" i="1"/>
  <c r="U80" i="1"/>
  <c r="V80" i="1"/>
  <c r="W80" i="1"/>
  <c r="X80" i="1"/>
  <c r="Y80" i="1"/>
  <c r="Z80" i="1"/>
  <c r="AA80" i="1"/>
  <c r="D81" i="1"/>
  <c r="E81" i="1"/>
  <c r="F81" i="1"/>
  <c r="G81" i="1"/>
  <c r="H81" i="1"/>
  <c r="I81" i="1"/>
  <c r="J81" i="1"/>
  <c r="K81" i="1"/>
  <c r="L81" i="1"/>
  <c r="M81" i="1"/>
  <c r="N81" i="1"/>
  <c r="O81" i="1"/>
  <c r="P81" i="1"/>
  <c r="Q81" i="1"/>
  <c r="R81" i="1"/>
  <c r="S81" i="1"/>
  <c r="T81" i="1"/>
  <c r="U81" i="1"/>
  <c r="V81" i="1"/>
  <c r="W81" i="1"/>
  <c r="X81" i="1"/>
  <c r="Y81" i="1"/>
  <c r="Z81" i="1"/>
  <c r="AA81" i="1"/>
  <c r="D82" i="1"/>
  <c r="E82" i="1"/>
  <c r="F82" i="1"/>
  <c r="G82" i="1"/>
  <c r="H82" i="1"/>
  <c r="I82" i="1"/>
  <c r="J82" i="1"/>
  <c r="K82" i="1"/>
  <c r="L82" i="1"/>
  <c r="M82" i="1"/>
  <c r="N82" i="1"/>
  <c r="O82" i="1"/>
  <c r="P82" i="1"/>
  <c r="Q82" i="1"/>
  <c r="R82" i="1"/>
  <c r="S82" i="1"/>
  <c r="T82" i="1"/>
  <c r="U82" i="1"/>
  <c r="V82" i="1"/>
  <c r="W82" i="1"/>
  <c r="X82" i="1"/>
  <c r="Y82" i="1"/>
  <c r="Z82" i="1"/>
  <c r="AA82" i="1"/>
  <c r="D83" i="1"/>
  <c r="E83" i="1"/>
  <c r="F83" i="1"/>
  <c r="G83" i="1"/>
  <c r="H83" i="1"/>
  <c r="I83" i="1"/>
  <c r="J83" i="1"/>
  <c r="K83" i="1"/>
  <c r="L83" i="1"/>
  <c r="M83" i="1"/>
  <c r="N83" i="1"/>
  <c r="O83" i="1"/>
  <c r="P83" i="1"/>
  <c r="Q83" i="1"/>
  <c r="R83" i="1"/>
  <c r="S83" i="1"/>
  <c r="T83" i="1"/>
  <c r="U83" i="1"/>
  <c r="V83" i="1"/>
  <c r="W83" i="1"/>
  <c r="X83" i="1"/>
  <c r="Y83" i="1"/>
  <c r="Z83" i="1"/>
  <c r="AA83" i="1"/>
  <c r="D84" i="1"/>
  <c r="E84" i="1"/>
  <c r="F84" i="1"/>
  <c r="G84" i="1"/>
  <c r="H84" i="1"/>
  <c r="I84" i="1"/>
  <c r="J84" i="1"/>
  <c r="K84" i="1"/>
  <c r="L84" i="1"/>
  <c r="M84" i="1"/>
  <c r="N84" i="1"/>
  <c r="O84" i="1"/>
  <c r="P84" i="1"/>
  <c r="Q84" i="1"/>
  <c r="R84" i="1"/>
  <c r="S84" i="1"/>
  <c r="T84" i="1"/>
  <c r="U84" i="1"/>
  <c r="V84" i="1"/>
  <c r="W84" i="1"/>
  <c r="X84" i="1"/>
  <c r="Y84" i="1"/>
  <c r="Z84" i="1"/>
  <c r="AA84" i="1"/>
  <c r="D85" i="1"/>
  <c r="E85" i="1"/>
  <c r="F85" i="1"/>
  <c r="G85" i="1"/>
  <c r="H85" i="1"/>
  <c r="I85" i="1"/>
  <c r="J85" i="1"/>
  <c r="K85" i="1"/>
  <c r="L85" i="1"/>
  <c r="M85" i="1"/>
  <c r="N85" i="1"/>
  <c r="O85" i="1"/>
  <c r="P85" i="1"/>
  <c r="Q85" i="1"/>
  <c r="R85" i="1"/>
  <c r="S85" i="1"/>
  <c r="T85" i="1"/>
  <c r="U85" i="1"/>
  <c r="V85" i="1"/>
  <c r="W85" i="1"/>
  <c r="X85" i="1"/>
  <c r="Y85" i="1"/>
  <c r="Z85" i="1"/>
  <c r="AA85" i="1"/>
  <c r="D86" i="1"/>
  <c r="E86" i="1"/>
  <c r="F86" i="1"/>
  <c r="G86" i="1"/>
  <c r="H86" i="1"/>
  <c r="I86" i="1"/>
  <c r="J86" i="1"/>
  <c r="K86" i="1"/>
  <c r="L86" i="1"/>
  <c r="M86" i="1"/>
  <c r="N86" i="1"/>
  <c r="O86" i="1"/>
  <c r="P86" i="1"/>
  <c r="Q86" i="1"/>
  <c r="R86" i="1"/>
  <c r="S86" i="1"/>
  <c r="T86" i="1"/>
  <c r="U86" i="1"/>
  <c r="V86" i="1"/>
  <c r="W86" i="1"/>
  <c r="X86" i="1"/>
  <c r="Y86" i="1"/>
  <c r="Z86" i="1"/>
  <c r="AA86" i="1"/>
  <c r="D87" i="1"/>
  <c r="E87" i="1"/>
  <c r="F87" i="1"/>
  <c r="G87" i="1"/>
  <c r="H87" i="1"/>
  <c r="I87" i="1"/>
  <c r="J87" i="1"/>
  <c r="K87" i="1"/>
  <c r="L87" i="1"/>
  <c r="M87" i="1"/>
  <c r="N87" i="1"/>
  <c r="O87" i="1"/>
  <c r="P87" i="1"/>
  <c r="Q87" i="1"/>
  <c r="R87" i="1"/>
  <c r="S87" i="1"/>
  <c r="T87" i="1"/>
  <c r="U87" i="1"/>
  <c r="V87" i="1"/>
  <c r="W87" i="1"/>
  <c r="X87" i="1"/>
  <c r="Y87" i="1"/>
  <c r="Z87" i="1"/>
  <c r="AA87" i="1"/>
  <c r="D88" i="1"/>
  <c r="E88" i="1"/>
  <c r="F88" i="1"/>
  <c r="G88" i="1"/>
  <c r="H88" i="1"/>
  <c r="I88" i="1"/>
  <c r="J88" i="1"/>
  <c r="K88" i="1"/>
  <c r="L88" i="1"/>
  <c r="M88" i="1"/>
  <c r="N88" i="1"/>
  <c r="O88" i="1"/>
  <c r="P88" i="1"/>
  <c r="Q88" i="1"/>
  <c r="R88" i="1"/>
  <c r="S88" i="1"/>
  <c r="T88" i="1"/>
  <c r="U88" i="1"/>
  <c r="V88" i="1"/>
  <c r="W88" i="1"/>
  <c r="X88" i="1"/>
  <c r="Y88" i="1"/>
  <c r="Z88" i="1"/>
  <c r="AA88" i="1"/>
  <c r="D89" i="1"/>
  <c r="E89" i="1"/>
  <c r="F89" i="1"/>
  <c r="G89" i="1"/>
  <c r="H89" i="1"/>
  <c r="I89" i="1"/>
  <c r="J89" i="1"/>
  <c r="K89" i="1"/>
  <c r="L89" i="1"/>
  <c r="M89" i="1"/>
  <c r="N89" i="1"/>
  <c r="O89" i="1"/>
  <c r="P89" i="1"/>
  <c r="Q89" i="1"/>
  <c r="R89" i="1"/>
  <c r="S89" i="1"/>
  <c r="T89" i="1"/>
  <c r="U89" i="1"/>
  <c r="V89" i="1"/>
  <c r="W89" i="1"/>
  <c r="X89" i="1"/>
  <c r="Y89" i="1"/>
  <c r="Z89" i="1"/>
  <c r="AA89" i="1"/>
  <c r="D90" i="1"/>
  <c r="E90" i="1"/>
  <c r="F90" i="1"/>
  <c r="G90" i="1"/>
  <c r="H90" i="1"/>
  <c r="I90" i="1"/>
  <c r="J90" i="1"/>
  <c r="K90" i="1"/>
  <c r="L90" i="1"/>
  <c r="M90" i="1"/>
  <c r="N90" i="1"/>
  <c r="O90" i="1"/>
  <c r="P90" i="1"/>
  <c r="Q90" i="1"/>
  <c r="R90" i="1"/>
  <c r="S90" i="1"/>
  <c r="T90" i="1"/>
  <c r="U90" i="1"/>
  <c r="V90" i="1"/>
  <c r="W90" i="1"/>
  <c r="X90" i="1"/>
  <c r="Y90" i="1"/>
  <c r="Z90" i="1"/>
  <c r="AA90" i="1"/>
  <c r="D91" i="1"/>
  <c r="E91" i="1"/>
  <c r="F91" i="1"/>
  <c r="G91" i="1"/>
  <c r="H91" i="1"/>
  <c r="I91" i="1"/>
  <c r="J91" i="1"/>
  <c r="K91" i="1"/>
  <c r="L91" i="1"/>
  <c r="M91" i="1"/>
  <c r="N91" i="1"/>
  <c r="O91" i="1"/>
  <c r="P91" i="1"/>
  <c r="Q91" i="1"/>
  <c r="R91" i="1"/>
  <c r="S91" i="1"/>
  <c r="T91" i="1"/>
  <c r="U91" i="1"/>
  <c r="V91" i="1"/>
  <c r="W91" i="1"/>
  <c r="X91" i="1"/>
  <c r="Y91" i="1"/>
  <c r="Z91" i="1"/>
  <c r="AA91" i="1"/>
  <c r="D92" i="1"/>
  <c r="E92" i="1"/>
  <c r="F92" i="1"/>
  <c r="G92" i="1"/>
  <c r="H92" i="1"/>
  <c r="I92" i="1"/>
  <c r="J92" i="1"/>
  <c r="K92" i="1"/>
  <c r="L92" i="1"/>
  <c r="M92" i="1"/>
  <c r="N92" i="1"/>
  <c r="O92" i="1"/>
  <c r="P92" i="1"/>
  <c r="Q92" i="1"/>
  <c r="R92" i="1"/>
  <c r="S92" i="1"/>
  <c r="T92" i="1"/>
  <c r="U92" i="1"/>
  <c r="V92" i="1"/>
  <c r="W92" i="1"/>
  <c r="X92" i="1"/>
  <c r="Y92" i="1"/>
  <c r="Z92" i="1"/>
  <c r="AA92" i="1"/>
  <c r="D93" i="1"/>
  <c r="E93" i="1"/>
  <c r="F93" i="1"/>
  <c r="G93" i="1"/>
  <c r="H93" i="1"/>
  <c r="I93" i="1"/>
  <c r="J93" i="1"/>
  <c r="K93" i="1"/>
  <c r="L93" i="1"/>
  <c r="M93" i="1"/>
  <c r="N93" i="1"/>
  <c r="O93" i="1"/>
  <c r="P93" i="1"/>
  <c r="Q93" i="1"/>
  <c r="R93" i="1"/>
  <c r="S93" i="1"/>
  <c r="T93" i="1"/>
  <c r="U93" i="1"/>
  <c r="V93" i="1"/>
  <c r="W93" i="1"/>
  <c r="X93" i="1"/>
  <c r="Y93" i="1"/>
  <c r="Z93" i="1"/>
  <c r="AA93" i="1"/>
  <c r="D94" i="1"/>
  <c r="E94" i="1"/>
  <c r="F94" i="1"/>
  <c r="G94" i="1"/>
  <c r="H94" i="1"/>
  <c r="I94" i="1"/>
  <c r="J94" i="1"/>
  <c r="K94" i="1"/>
  <c r="L94" i="1"/>
  <c r="M94" i="1"/>
  <c r="N94" i="1"/>
  <c r="O94" i="1"/>
  <c r="P94" i="1"/>
  <c r="Q94" i="1"/>
  <c r="R94" i="1"/>
  <c r="S94" i="1"/>
  <c r="T94" i="1"/>
  <c r="U94" i="1"/>
  <c r="V94" i="1"/>
  <c r="W94" i="1"/>
  <c r="X94" i="1"/>
  <c r="Y94" i="1"/>
  <c r="Z94" i="1"/>
  <c r="AA94" i="1"/>
  <c r="D95" i="1"/>
  <c r="E95" i="1"/>
  <c r="F95" i="1"/>
  <c r="G95" i="1"/>
  <c r="H95" i="1"/>
  <c r="I95" i="1"/>
  <c r="J95" i="1"/>
  <c r="K95" i="1"/>
  <c r="L95" i="1"/>
  <c r="M95" i="1"/>
  <c r="N95" i="1"/>
  <c r="O95" i="1"/>
  <c r="P95" i="1"/>
  <c r="Q95" i="1"/>
  <c r="R95" i="1"/>
  <c r="S95" i="1"/>
  <c r="T95" i="1"/>
  <c r="U95" i="1"/>
  <c r="V95" i="1"/>
  <c r="W95" i="1"/>
  <c r="X95" i="1"/>
  <c r="Y95" i="1"/>
  <c r="Z95" i="1"/>
  <c r="AA95" i="1"/>
  <c r="D96" i="1"/>
  <c r="E96" i="1"/>
  <c r="F96" i="1"/>
  <c r="G96" i="1"/>
  <c r="H96" i="1"/>
  <c r="I96" i="1"/>
  <c r="J96" i="1"/>
  <c r="K96" i="1"/>
  <c r="L96" i="1"/>
  <c r="M96" i="1"/>
  <c r="N96" i="1"/>
  <c r="O96" i="1"/>
  <c r="P96" i="1"/>
  <c r="Q96" i="1"/>
  <c r="R96" i="1"/>
  <c r="S96" i="1"/>
  <c r="T96" i="1"/>
  <c r="U96" i="1"/>
  <c r="V96" i="1"/>
  <c r="W96" i="1"/>
  <c r="X96" i="1"/>
  <c r="Y96" i="1"/>
  <c r="Z96" i="1"/>
  <c r="AA96" i="1"/>
  <c r="D97" i="1"/>
  <c r="E97" i="1"/>
  <c r="F97" i="1"/>
  <c r="G97" i="1"/>
  <c r="H97" i="1"/>
  <c r="I97" i="1"/>
  <c r="J97" i="1"/>
  <c r="K97" i="1"/>
  <c r="L97" i="1"/>
  <c r="M97" i="1"/>
  <c r="N97" i="1"/>
  <c r="O97" i="1"/>
  <c r="P97" i="1"/>
  <c r="Q97" i="1"/>
  <c r="R97" i="1"/>
  <c r="S97" i="1"/>
  <c r="T97" i="1"/>
  <c r="U97" i="1"/>
  <c r="V97" i="1"/>
  <c r="W97" i="1"/>
  <c r="X97" i="1"/>
  <c r="Y97" i="1"/>
  <c r="Z97" i="1"/>
  <c r="AA97" i="1"/>
  <c r="D98" i="1"/>
  <c r="E98" i="1"/>
  <c r="F98" i="1"/>
  <c r="G98" i="1"/>
  <c r="H98" i="1"/>
  <c r="I98" i="1"/>
  <c r="J98" i="1"/>
  <c r="K98" i="1"/>
  <c r="L98" i="1"/>
  <c r="M98" i="1"/>
  <c r="N98" i="1"/>
  <c r="O98" i="1"/>
  <c r="P98" i="1"/>
  <c r="Q98" i="1"/>
  <c r="R98" i="1"/>
  <c r="S98" i="1"/>
  <c r="T98" i="1"/>
  <c r="U98" i="1"/>
  <c r="V98" i="1"/>
  <c r="W98" i="1"/>
  <c r="X98" i="1"/>
  <c r="Y98" i="1"/>
  <c r="Z98" i="1"/>
  <c r="AA98" i="1"/>
  <c r="D99" i="1"/>
  <c r="E99" i="1"/>
  <c r="F99" i="1"/>
  <c r="G99" i="1"/>
  <c r="H99" i="1"/>
  <c r="I99" i="1"/>
  <c r="J99" i="1"/>
  <c r="K99" i="1"/>
  <c r="L99" i="1"/>
  <c r="M99" i="1"/>
  <c r="N99" i="1"/>
  <c r="O99" i="1"/>
  <c r="P99" i="1"/>
  <c r="Q99" i="1"/>
  <c r="R99" i="1"/>
  <c r="S99" i="1"/>
  <c r="T99" i="1"/>
  <c r="U99" i="1"/>
  <c r="V99" i="1"/>
  <c r="W99" i="1"/>
  <c r="X99" i="1"/>
  <c r="Y99" i="1"/>
  <c r="Z99" i="1"/>
  <c r="AA99" i="1"/>
  <c r="D100" i="1"/>
  <c r="E100" i="1"/>
  <c r="F100" i="1"/>
  <c r="G100" i="1"/>
  <c r="H100" i="1"/>
  <c r="I100" i="1"/>
  <c r="J100" i="1"/>
  <c r="K100" i="1"/>
  <c r="L100" i="1"/>
  <c r="M100" i="1"/>
  <c r="N100" i="1"/>
  <c r="O100" i="1"/>
  <c r="P100" i="1"/>
  <c r="Q100" i="1"/>
  <c r="R100" i="1"/>
  <c r="S100" i="1"/>
  <c r="T100" i="1"/>
  <c r="U100" i="1"/>
  <c r="V100" i="1"/>
  <c r="W100" i="1"/>
  <c r="X100" i="1"/>
  <c r="Y100" i="1"/>
  <c r="Z100" i="1"/>
  <c r="AA100" i="1"/>
  <c r="D101" i="1"/>
  <c r="E101" i="1"/>
  <c r="F101" i="1"/>
  <c r="G101" i="1"/>
  <c r="H101" i="1"/>
  <c r="I101" i="1"/>
  <c r="J101" i="1"/>
  <c r="K101" i="1"/>
  <c r="L101" i="1"/>
  <c r="M101" i="1"/>
  <c r="N101" i="1"/>
  <c r="O101" i="1"/>
  <c r="P101" i="1"/>
  <c r="Q101" i="1"/>
  <c r="R101" i="1"/>
  <c r="S101" i="1"/>
  <c r="T101" i="1"/>
  <c r="U101" i="1"/>
  <c r="V101" i="1"/>
  <c r="W101" i="1"/>
  <c r="X101" i="1"/>
  <c r="Y101" i="1"/>
  <c r="Z101" i="1"/>
  <c r="AA101" i="1"/>
  <c r="D102" i="1"/>
  <c r="E102" i="1"/>
  <c r="F102" i="1"/>
  <c r="G102" i="1"/>
  <c r="H102" i="1"/>
  <c r="I102" i="1"/>
  <c r="J102" i="1"/>
  <c r="K102" i="1"/>
  <c r="L102" i="1"/>
  <c r="M102" i="1"/>
  <c r="N102" i="1"/>
  <c r="O102" i="1"/>
  <c r="P102" i="1"/>
  <c r="Q102" i="1"/>
  <c r="R102" i="1"/>
  <c r="S102" i="1"/>
  <c r="T102" i="1"/>
  <c r="U102" i="1"/>
  <c r="V102" i="1"/>
  <c r="W102" i="1"/>
  <c r="X102" i="1"/>
  <c r="Y102" i="1"/>
  <c r="Z102" i="1"/>
  <c r="AA102" i="1"/>
  <c r="D103" i="1"/>
  <c r="E103" i="1"/>
  <c r="F103" i="1"/>
  <c r="G103" i="1"/>
  <c r="H103" i="1"/>
  <c r="I103" i="1"/>
  <c r="J103" i="1"/>
  <c r="K103" i="1"/>
  <c r="L103" i="1"/>
  <c r="M103" i="1"/>
  <c r="N103" i="1"/>
  <c r="O103" i="1"/>
  <c r="P103" i="1"/>
  <c r="Q103" i="1"/>
  <c r="R103" i="1"/>
  <c r="S103" i="1"/>
  <c r="T103" i="1"/>
  <c r="U103" i="1"/>
  <c r="V103" i="1"/>
  <c r="W103" i="1"/>
  <c r="X103" i="1"/>
  <c r="Y103" i="1"/>
  <c r="Z103" i="1"/>
  <c r="AA103" i="1"/>
  <c r="D104" i="1"/>
  <c r="E104" i="1"/>
  <c r="F104" i="1"/>
  <c r="G104" i="1"/>
  <c r="H104" i="1"/>
  <c r="I104" i="1"/>
  <c r="J104" i="1"/>
  <c r="K104" i="1"/>
  <c r="L104" i="1"/>
  <c r="M104" i="1"/>
  <c r="N104" i="1"/>
  <c r="O104" i="1"/>
  <c r="P104" i="1"/>
  <c r="Q104" i="1"/>
  <c r="R104" i="1"/>
  <c r="S104" i="1"/>
  <c r="T104" i="1"/>
  <c r="U104" i="1"/>
  <c r="V104" i="1"/>
  <c r="W104" i="1"/>
  <c r="X104" i="1"/>
  <c r="Y104" i="1"/>
  <c r="Z104" i="1"/>
  <c r="AA104" i="1"/>
  <c r="D105" i="1"/>
  <c r="E105" i="1"/>
  <c r="F105" i="1"/>
  <c r="G105" i="1"/>
  <c r="H105" i="1"/>
  <c r="I105" i="1"/>
  <c r="J105" i="1"/>
  <c r="K105" i="1"/>
  <c r="L105" i="1"/>
  <c r="M105" i="1"/>
  <c r="N105" i="1"/>
  <c r="O105" i="1"/>
  <c r="P105" i="1"/>
  <c r="Q105" i="1"/>
  <c r="R105" i="1"/>
  <c r="S105" i="1"/>
  <c r="T105" i="1"/>
  <c r="U105" i="1"/>
  <c r="V105" i="1"/>
  <c r="W105" i="1"/>
  <c r="X105" i="1"/>
  <c r="Y105" i="1"/>
  <c r="Z105" i="1"/>
  <c r="AA105" i="1"/>
  <c r="D106" i="1"/>
  <c r="E106" i="1"/>
  <c r="F106" i="1"/>
  <c r="G106" i="1"/>
  <c r="H106" i="1"/>
  <c r="I106" i="1"/>
  <c r="J106" i="1"/>
  <c r="K106" i="1"/>
  <c r="L106" i="1"/>
  <c r="M106" i="1"/>
  <c r="N106" i="1"/>
  <c r="O106" i="1"/>
  <c r="P106" i="1"/>
  <c r="Q106" i="1"/>
  <c r="R106" i="1"/>
  <c r="S106" i="1"/>
  <c r="T106" i="1"/>
  <c r="U106" i="1"/>
  <c r="V106" i="1"/>
  <c r="W106" i="1"/>
  <c r="X106" i="1"/>
  <c r="Y106" i="1"/>
  <c r="Z106" i="1"/>
  <c r="AA106" i="1"/>
  <c r="D107" i="1"/>
  <c r="E107" i="1"/>
  <c r="F107" i="1"/>
  <c r="G107" i="1"/>
  <c r="H107" i="1"/>
  <c r="I107" i="1"/>
  <c r="J107" i="1"/>
  <c r="K107" i="1"/>
  <c r="L107" i="1"/>
  <c r="M107" i="1"/>
  <c r="N107" i="1"/>
  <c r="O107" i="1"/>
  <c r="P107" i="1"/>
  <c r="Q107" i="1"/>
  <c r="R107" i="1"/>
  <c r="S107" i="1"/>
  <c r="T107" i="1"/>
  <c r="U107" i="1"/>
  <c r="V107" i="1"/>
  <c r="W107" i="1"/>
  <c r="X107" i="1"/>
  <c r="Y107" i="1"/>
  <c r="Z107" i="1"/>
  <c r="AA107" i="1"/>
  <c r="D108" i="1"/>
  <c r="E108" i="1"/>
  <c r="F108" i="1"/>
  <c r="G108" i="1"/>
  <c r="H108" i="1"/>
  <c r="I108" i="1"/>
  <c r="J108" i="1"/>
  <c r="K108" i="1"/>
  <c r="L108" i="1"/>
  <c r="M108" i="1"/>
  <c r="N108" i="1"/>
  <c r="O108" i="1"/>
  <c r="P108" i="1"/>
  <c r="Q108" i="1"/>
  <c r="R108" i="1"/>
  <c r="S108" i="1"/>
  <c r="T108" i="1"/>
  <c r="U108" i="1"/>
  <c r="V108" i="1"/>
  <c r="W108" i="1"/>
  <c r="X108" i="1"/>
  <c r="Y108" i="1"/>
  <c r="Z108" i="1"/>
  <c r="AA108" i="1"/>
  <c r="D109" i="1"/>
  <c r="E109" i="1"/>
  <c r="F109" i="1"/>
  <c r="G109" i="1"/>
  <c r="H109" i="1"/>
  <c r="I109" i="1"/>
  <c r="J109" i="1"/>
  <c r="K109" i="1"/>
  <c r="L109" i="1"/>
  <c r="M109" i="1"/>
  <c r="N109" i="1"/>
  <c r="O109" i="1"/>
  <c r="P109" i="1"/>
  <c r="Q109" i="1"/>
  <c r="R109" i="1"/>
  <c r="S109" i="1"/>
  <c r="T109" i="1"/>
  <c r="U109" i="1"/>
  <c r="V109" i="1"/>
  <c r="W109" i="1"/>
  <c r="X109" i="1"/>
  <c r="Y109" i="1"/>
  <c r="Z109" i="1"/>
  <c r="AA109" i="1"/>
  <c r="D110" i="1"/>
  <c r="E110" i="1"/>
  <c r="F110" i="1"/>
  <c r="G110" i="1"/>
  <c r="H110" i="1"/>
  <c r="I110" i="1"/>
  <c r="J110" i="1"/>
  <c r="K110" i="1"/>
  <c r="L110" i="1"/>
  <c r="M110" i="1"/>
  <c r="N110" i="1"/>
  <c r="O110" i="1"/>
  <c r="P110" i="1"/>
  <c r="Q110" i="1"/>
  <c r="R110" i="1"/>
  <c r="S110" i="1"/>
  <c r="T110" i="1"/>
  <c r="U110" i="1"/>
  <c r="V110" i="1"/>
  <c r="W110" i="1"/>
  <c r="X110" i="1"/>
  <c r="Y110" i="1"/>
  <c r="Z110" i="1"/>
  <c r="AA110" i="1"/>
  <c r="D111" i="1"/>
  <c r="E111" i="1"/>
  <c r="F111" i="1"/>
  <c r="G111" i="1"/>
  <c r="H111" i="1"/>
  <c r="I111" i="1"/>
  <c r="J111" i="1"/>
  <c r="K111" i="1"/>
  <c r="L111" i="1"/>
  <c r="M111" i="1"/>
  <c r="N111" i="1"/>
  <c r="O111" i="1"/>
  <c r="P111" i="1"/>
  <c r="Q111" i="1"/>
  <c r="R111" i="1"/>
  <c r="S111" i="1"/>
  <c r="T111" i="1"/>
  <c r="U111" i="1"/>
  <c r="V111" i="1"/>
  <c r="W111" i="1"/>
  <c r="X111" i="1"/>
  <c r="Y111" i="1"/>
  <c r="Z111" i="1"/>
  <c r="AA111" i="1"/>
  <c r="D112" i="1"/>
  <c r="E112" i="1"/>
  <c r="F112" i="1"/>
  <c r="G112" i="1"/>
  <c r="H112" i="1"/>
  <c r="I112" i="1"/>
  <c r="J112" i="1"/>
  <c r="K112" i="1"/>
  <c r="L112" i="1"/>
  <c r="M112" i="1"/>
  <c r="N112" i="1"/>
  <c r="O112" i="1"/>
  <c r="P112" i="1"/>
  <c r="Q112" i="1"/>
  <c r="R112" i="1"/>
  <c r="S112" i="1"/>
  <c r="T112" i="1"/>
  <c r="U112" i="1"/>
  <c r="V112" i="1"/>
  <c r="W112" i="1"/>
  <c r="X112" i="1"/>
  <c r="Y112" i="1"/>
  <c r="Z112" i="1"/>
  <c r="AA112" i="1"/>
  <c r="D113" i="1"/>
  <c r="E113" i="1"/>
  <c r="F113" i="1"/>
  <c r="G113" i="1"/>
  <c r="H113" i="1"/>
  <c r="I113" i="1"/>
  <c r="J113" i="1"/>
  <c r="K113" i="1"/>
  <c r="L113" i="1"/>
  <c r="M113" i="1"/>
  <c r="N113" i="1"/>
  <c r="O113" i="1"/>
  <c r="P113" i="1"/>
  <c r="Q113" i="1"/>
  <c r="R113" i="1"/>
  <c r="S113" i="1"/>
  <c r="T113" i="1"/>
  <c r="U113" i="1"/>
  <c r="V113" i="1"/>
  <c r="W113" i="1"/>
  <c r="X113" i="1"/>
  <c r="Y113" i="1"/>
  <c r="Z113" i="1"/>
  <c r="AA113" i="1"/>
  <c r="D114" i="1"/>
  <c r="E114" i="1"/>
  <c r="F114" i="1"/>
  <c r="G114" i="1"/>
  <c r="H114" i="1"/>
  <c r="I114" i="1"/>
  <c r="J114" i="1"/>
  <c r="K114" i="1"/>
  <c r="L114" i="1"/>
  <c r="M114" i="1"/>
  <c r="N114" i="1"/>
  <c r="O114" i="1"/>
  <c r="P114" i="1"/>
  <c r="Q114" i="1"/>
  <c r="R114" i="1"/>
  <c r="S114" i="1"/>
  <c r="T114" i="1"/>
  <c r="U114" i="1"/>
  <c r="V114" i="1"/>
  <c r="W114" i="1"/>
  <c r="X114" i="1"/>
  <c r="Y114" i="1"/>
  <c r="Z114" i="1"/>
  <c r="AA114" i="1"/>
  <c r="D115" i="1"/>
  <c r="E115" i="1"/>
  <c r="F115" i="1"/>
  <c r="G115" i="1"/>
  <c r="H115" i="1"/>
  <c r="I115" i="1"/>
  <c r="J115" i="1"/>
  <c r="K115" i="1"/>
  <c r="L115" i="1"/>
  <c r="M115" i="1"/>
  <c r="N115" i="1"/>
  <c r="O115" i="1"/>
  <c r="P115" i="1"/>
  <c r="Q115" i="1"/>
  <c r="R115" i="1"/>
  <c r="S115" i="1"/>
  <c r="T115" i="1"/>
  <c r="U115" i="1"/>
  <c r="V115" i="1"/>
  <c r="W115" i="1"/>
  <c r="X115" i="1"/>
  <c r="Y115" i="1"/>
  <c r="Z115" i="1"/>
  <c r="AA115" i="1"/>
  <c r="D116" i="1"/>
  <c r="E116" i="1"/>
  <c r="F116" i="1"/>
  <c r="G116" i="1"/>
  <c r="H116" i="1"/>
  <c r="I116" i="1"/>
  <c r="J116" i="1"/>
  <c r="K116" i="1"/>
  <c r="L116" i="1"/>
  <c r="M116" i="1"/>
  <c r="N116" i="1"/>
  <c r="O116" i="1"/>
  <c r="P116" i="1"/>
  <c r="Q116" i="1"/>
  <c r="R116" i="1"/>
  <c r="S116" i="1"/>
  <c r="T116" i="1"/>
  <c r="U116" i="1"/>
  <c r="V116" i="1"/>
  <c r="W116" i="1"/>
  <c r="X116" i="1"/>
  <c r="Y116" i="1"/>
  <c r="Z116" i="1"/>
  <c r="AA116" i="1"/>
  <c r="D117" i="1"/>
  <c r="E117" i="1"/>
  <c r="F117" i="1"/>
  <c r="G117" i="1"/>
  <c r="H117" i="1"/>
  <c r="I117" i="1"/>
  <c r="J117" i="1"/>
  <c r="K117" i="1"/>
  <c r="L117" i="1"/>
  <c r="M117" i="1"/>
  <c r="N117" i="1"/>
  <c r="O117" i="1"/>
  <c r="P117" i="1"/>
  <c r="Q117" i="1"/>
  <c r="R117" i="1"/>
  <c r="S117" i="1"/>
  <c r="T117" i="1"/>
  <c r="U117" i="1"/>
  <c r="V117" i="1"/>
  <c r="W117" i="1"/>
  <c r="X117" i="1"/>
  <c r="Y117" i="1"/>
  <c r="Z117" i="1"/>
  <c r="AA117" i="1"/>
  <c r="D118" i="1"/>
  <c r="E118" i="1"/>
  <c r="F118" i="1"/>
  <c r="G118" i="1"/>
  <c r="H118" i="1"/>
  <c r="I118" i="1"/>
  <c r="J118" i="1"/>
  <c r="K118" i="1"/>
  <c r="L118" i="1"/>
  <c r="M118" i="1"/>
  <c r="N118" i="1"/>
  <c r="O118" i="1"/>
  <c r="P118" i="1"/>
  <c r="Q118" i="1"/>
  <c r="R118" i="1"/>
  <c r="S118" i="1"/>
  <c r="T118" i="1"/>
  <c r="U118" i="1"/>
  <c r="V118" i="1"/>
  <c r="W118" i="1"/>
  <c r="X118" i="1"/>
  <c r="Y118" i="1"/>
  <c r="Z118" i="1"/>
  <c r="AA118" i="1"/>
  <c r="D119" i="1"/>
  <c r="E119" i="1"/>
  <c r="F119" i="1"/>
  <c r="G119" i="1"/>
  <c r="H119" i="1"/>
  <c r="I119" i="1"/>
  <c r="J119" i="1"/>
  <c r="K119" i="1"/>
  <c r="L119" i="1"/>
  <c r="M119" i="1"/>
  <c r="N119" i="1"/>
  <c r="O119" i="1"/>
  <c r="P119" i="1"/>
  <c r="Q119" i="1"/>
  <c r="R119" i="1"/>
  <c r="S119" i="1"/>
  <c r="T119" i="1"/>
  <c r="U119" i="1"/>
  <c r="V119" i="1"/>
  <c r="W119" i="1"/>
  <c r="X119" i="1"/>
  <c r="Y119" i="1"/>
  <c r="Z119" i="1"/>
  <c r="AA119" i="1"/>
  <c r="D120" i="1"/>
  <c r="E120" i="1"/>
  <c r="F120" i="1"/>
  <c r="G120" i="1"/>
  <c r="H120" i="1"/>
  <c r="I120" i="1"/>
  <c r="J120" i="1"/>
  <c r="K120" i="1"/>
  <c r="L120" i="1"/>
  <c r="M120" i="1"/>
  <c r="N120" i="1"/>
  <c r="O120" i="1"/>
  <c r="P120" i="1"/>
  <c r="Q120" i="1"/>
  <c r="R120" i="1"/>
  <c r="S120" i="1"/>
  <c r="T120" i="1"/>
  <c r="U120" i="1"/>
  <c r="V120" i="1"/>
  <c r="W120" i="1"/>
  <c r="X120" i="1"/>
  <c r="Y120" i="1"/>
  <c r="Z120" i="1"/>
  <c r="AA120" i="1"/>
  <c r="D121" i="1"/>
  <c r="E121" i="1"/>
  <c r="F121" i="1"/>
  <c r="G121" i="1"/>
  <c r="H121" i="1"/>
  <c r="I121" i="1"/>
  <c r="J121" i="1"/>
  <c r="K121" i="1"/>
  <c r="L121" i="1"/>
  <c r="M121" i="1"/>
  <c r="N121" i="1"/>
  <c r="O121" i="1"/>
  <c r="P121" i="1"/>
  <c r="Q121" i="1"/>
  <c r="R121" i="1"/>
  <c r="S121" i="1"/>
  <c r="T121" i="1"/>
  <c r="U121" i="1"/>
  <c r="V121" i="1"/>
  <c r="W121" i="1"/>
  <c r="X121" i="1"/>
  <c r="Y121" i="1"/>
  <c r="Z121" i="1"/>
  <c r="AA121" i="1"/>
  <c r="D122" i="1"/>
  <c r="E122" i="1"/>
  <c r="F122" i="1"/>
  <c r="G122" i="1"/>
  <c r="H122" i="1"/>
  <c r="I122" i="1"/>
  <c r="J122" i="1"/>
  <c r="K122" i="1"/>
  <c r="L122" i="1"/>
  <c r="M122" i="1"/>
  <c r="N122" i="1"/>
  <c r="O122" i="1"/>
  <c r="P122" i="1"/>
  <c r="Q122" i="1"/>
  <c r="R122" i="1"/>
  <c r="S122" i="1"/>
  <c r="T122" i="1"/>
  <c r="U122" i="1"/>
  <c r="V122" i="1"/>
  <c r="W122" i="1"/>
  <c r="X122" i="1"/>
  <c r="Y122" i="1"/>
  <c r="Z122" i="1"/>
  <c r="AA122" i="1"/>
  <c r="D123" i="1"/>
  <c r="E123" i="1"/>
  <c r="F123" i="1"/>
  <c r="G123" i="1"/>
  <c r="H123" i="1"/>
  <c r="I123" i="1"/>
  <c r="J123" i="1"/>
  <c r="K123" i="1"/>
  <c r="L123" i="1"/>
  <c r="M123" i="1"/>
  <c r="N123" i="1"/>
  <c r="O123" i="1"/>
  <c r="P123" i="1"/>
  <c r="Q123" i="1"/>
  <c r="R123" i="1"/>
  <c r="S123" i="1"/>
  <c r="T123" i="1"/>
  <c r="U123" i="1"/>
  <c r="V123" i="1"/>
  <c r="W123" i="1"/>
  <c r="X123" i="1"/>
  <c r="Y123" i="1"/>
  <c r="Z123" i="1"/>
  <c r="AA123" i="1"/>
  <c r="D124" i="1"/>
  <c r="E124" i="1"/>
  <c r="F124" i="1"/>
  <c r="G124" i="1"/>
  <c r="H124" i="1"/>
  <c r="I124" i="1"/>
  <c r="J124" i="1"/>
  <c r="K124" i="1"/>
  <c r="L124" i="1"/>
  <c r="M124" i="1"/>
  <c r="N124" i="1"/>
  <c r="O124" i="1"/>
  <c r="P124" i="1"/>
  <c r="Q124" i="1"/>
  <c r="R124" i="1"/>
  <c r="S124" i="1"/>
  <c r="T124" i="1"/>
  <c r="U124" i="1"/>
  <c r="V124" i="1"/>
  <c r="W124" i="1"/>
  <c r="X124" i="1"/>
  <c r="Y124" i="1"/>
  <c r="Z124" i="1"/>
  <c r="AA124" i="1"/>
  <c r="D125" i="1"/>
  <c r="E125" i="1"/>
  <c r="F125" i="1"/>
  <c r="G125" i="1"/>
  <c r="H125" i="1"/>
  <c r="I125" i="1"/>
  <c r="J125" i="1"/>
  <c r="K125" i="1"/>
  <c r="L125" i="1"/>
  <c r="M125" i="1"/>
  <c r="N125" i="1"/>
  <c r="O125" i="1"/>
  <c r="P125" i="1"/>
  <c r="Q125" i="1"/>
  <c r="R125" i="1"/>
  <c r="S125" i="1"/>
  <c r="T125" i="1"/>
  <c r="U125" i="1"/>
  <c r="V125" i="1"/>
  <c r="W125" i="1"/>
  <c r="X125" i="1"/>
  <c r="Y125" i="1"/>
  <c r="Z125" i="1"/>
  <c r="AA125" i="1"/>
  <c r="D126" i="1"/>
  <c r="E126" i="1"/>
  <c r="F126" i="1"/>
  <c r="G126" i="1"/>
  <c r="H126" i="1"/>
  <c r="I126" i="1"/>
  <c r="J126" i="1"/>
  <c r="K126" i="1"/>
  <c r="L126" i="1"/>
  <c r="M126" i="1"/>
  <c r="N126" i="1"/>
  <c r="O126" i="1"/>
  <c r="P126" i="1"/>
  <c r="Q126" i="1"/>
  <c r="R126" i="1"/>
  <c r="S126" i="1"/>
  <c r="T126" i="1"/>
  <c r="U126" i="1"/>
  <c r="V126" i="1"/>
  <c r="W126" i="1"/>
  <c r="X126" i="1"/>
  <c r="Y126" i="1"/>
  <c r="Z126" i="1"/>
  <c r="AA126" i="1"/>
  <c r="D127" i="1"/>
  <c r="E127" i="1"/>
  <c r="F127" i="1"/>
  <c r="G127" i="1"/>
  <c r="H127" i="1"/>
  <c r="I127" i="1"/>
  <c r="J127" i="1"/>
  <c r="K127" i="1"/>
  <c r="L127" i="1"/>
  <c r="M127" i="1"/>
  <c r="N127" i="1"/>
  <c r="O127" i="1"/>
  <c r="P127" i="1"/>
  <c r="Q127" i="1"/>
  <c r="R127" i="1"/>
  <c r="S127" i="1"/>
  <c r="T127" i="1"/>
  <c r="U127" i="1"/>
  <c r="V127" i="1"/>
  <c r="W127" i="1"/>
  <c r="X127" i="1"/>
  <c r="Y127" i="1"/>
  <c r="Z127" i="1"/>
  <c r="AA127" i="1"/>
  <c r="D128" i="1"/>
  <c r="E128" i="1"/>
  <c r="F128" i="1"/>
  <c r="G128" i="1"/>
  <c r="H128" i="1"/>
  <c r="I128" i="1"/>
  <c r="J128" i="1"/>
  <c r="K128" i="1"/>
  <c r="L128" i="1"/>
  <c r="M128" i="1"/>
  <c r="N128" i="1"/>
  <c r="O128" i="1"/>
  <c r="P128" i="1"/>
  <c r="Q128" i="1"/>
  <c r="R128" i="1"/>
  <c r="S128" i="1"/>
  <c r="T128" i="1"/>
  <c r="U128" i="1"/>
  <c r="V128" i="1"/>
  <c r="W128" i="1"/>
  <c r="X128" i="1"/>
  <c r="Y128" i="1"/>
  <c r="Z128" i="1"/>
  <c r="AA128" i="1"/>
  <c r="D129" i="1"/>
  <c r="E129" i="1"/>
  <c r="F129" i="1"/>
  <c r="G129" i="1"/>
  <c r="H129" i="1"/>
  <c r="I129" i="1"/>
  <c r="J129" i="1"/>
  <c r="K129" i="1"/>
  <c r="L129" i="1"/>
  <c r="M129" i="1"/>
  <c r="N129" i="1"/>
  <c r="O129" i="1"/>
  <c r="P129" i="1"/>
  <c r="Q129" i="1"/>
  <c r="R129" i="1"/>
  <c r="S129" i="1"/>
  <c r="T129" i="1"/>
  <c r="U129" i="1"/>
  <c r="V129" i="1"/>
  <c r="W129" i="1"/>
  <c r="X129" i="1"/>
  <c r="Y129" i="1"/>
  <c r="Z129" i="1"/>
  <c r="AA129" i="1"/>
  <c r="D130" i="1"/>
  <c r="E130" i="1"/>
  <c r="F130" i="1"/>
  <c r="G130" i="1"/>
  <c r="H130" i="1"/>
  <c r="I130" i="1"/>
  <c r="J130" i="1"/>
  <c r="K130" i="1"/>
  <c r="L130" i="1"/>
  <c r="M130" i="1"/>
  <c r="N130" i="1"/>
  <c r="O130" i="1"/>
  <c r="P130" i="1"/>
  <c r="Q130" i="1"/>
  <c r="R130" i="1"/>
  <c r="S130" i="1"/>
  <c r="T130" i="1"/>
  <c r="U130" i="1"/>
  <c r="V130" i="1"/>
  <c r="W130" i="1"/>
  <c r="X130" i="1"/>
  <c r="Y130" i="1"/>
  <c r="Z130" i="1"/>
  <c r="AA130" i="1"/>
  <c r="D131" i="1"/>
  <c r="E131" i="1"/>
  <c r="F131" i="1"/>
  <c r="G131" i="1"/>
  <c r="H131" i="1"/>
  <c r="I131" i="1"/>
  <c r="J131" i="1"/>
  <c r="K131" i="1"/>
  <c r="L131" i="1"/>
  <c r="M131" i="1"/>
  <c r="N131" i="1"/>
  <c r="O131" i="1"/>
  <c r="P131" i="1"/>
  <c r="Q131" i="1"/>
  <c r="R131" i="1"/>
  <c r="S131" i="1"/>
  <c r="T131" i="1"/>
  <c r="U131" i="1"/>
  <c r="V131" i="1"/>
  <c r="W131" i="1"/>
  <c r="X131" i="1"/>
  <c r="Y131" i="1"/>
  <c r="Z131" i="1"/>
  <c r="AA131" i="1"/>
  <c r="D132" i="1"/>
  <c r="E132" i="1"/>
  <c r="F132" i="1"/>
  <c r="G132" i="1"/>
  <c r="H132" i="1"/>
  <c r="I132" i="1"/>
  <c r="J132" i="1"/>
  <c r="K132" i="1"/>
  <c r="L132" i="1"/>
  <c r="M132" i="1"/>
  <c r="N132" i="1"/>
  <c r="O132" i="1"/>
  <c r="P132" i="1"/>
  <c r="Q132" i="1"/>
  <c r="R132" i="1"/>
  <c r="S132" i="1"/>
  <c r="T132" i="1"/>
  <c r="U132" i="1"/>
  <c r="V132" i="1"/>
  <c r="W132" i="1"/>
  <c r="X132" i="1"/>
  <c r="Y132" i="1"/>
  <c r="Z132" i="1"/>
  <c r="AA132" i="1"/>
  <c r="D133" i="1"/>
  <c r="E133" i="1"/>
  <c r="F133" i="1"/>
  <c r="G133" i="1"/>
  <c r="H133" i="1"/>
  <c r="I133" i="1"/>
  <c r="J133" i="1"/>
  <c r="K133" i="1"/>
  <c r="L133" i="1"/>
  <c r="M133" i="1"/>
  <c r="N133" i="1"/>
  <c r="O133" i="1"/>
  <c r="P133" i="1"/>
  <c r="Q133" i="1"/>
  <c r="R133" i="1"/>
  <c r="S133" i="1"/>
  <c r="T133" i="1"/>
  <c r="U133" i="1"/>
  <c r="V133" i="1"/>
  <c r="W133" i="1"/>
  <c r="X133" i="1"/>
  <c r="Y133" i="1"/>
  <c r="Z133" i="1"/>
  <c r="AA133" i="1"/>
  <c r="D134" i="1"/>
  <c r="E134" i="1"/>
  <c r="F134" i="1"/>
  <c r="G134" i="1"/>
  <c r="H134" i="1"/>
  <c r="I134" i="1"/>
  <c r="J134" i="1"/>
  <c r="K134" i="1"/>
  <c r="L134" i="1"/>
  <c r="M134" i="1"/>
  <c r="N134" i="1"/>
  <c r="O134" i="1"/>
  <c r="P134" i="1"/>
  <c r="Q134" i="1"/>
  <c r="R134" i="1"/>
  <c r="S134" i="1"/>
  <c r="T134" i="1"/>
  <c r="U134" i="1"/>
  <c r="V134" i="1"/>
  <c r="W134" i="1"/>
  <c r="X134" i="1"/>
  <c r="Y134" i="1"/>
  <c r="Z134" i="1"/>
  <c r="AA134" i="1"/>
  <c r="D135" i="1"/>
  <c r="E135" i="1"/>
  <c r="F135" i="1"/>
  <c r="G135" i="1"/>
  <c r="H135" i="1"/>
  <c r="I135" i="1"/>
  <c r="J135" i="1"/>
  <c r="K135" i="1"/>
  <c r="L135" i="1"/>
  <c r="M135" i="1"/>
  <c r="N135" i="1"/>
  <c r="O135" i="1"/>
  <c r="P135" i="1"/>
  <c r="Q135" i="1"/>
  <c r="R135" i="1"/>
  <c r="S135" i="1"/>
  <c r="T135" i="1"/>
  <c r="U135" i="1"/>
  <c r="V135" i="1"/>
  <c r="W135" i="1"/>
  <c r="X135" i="1"/>
  <c r="Y135" i="1"/>
  <c r="Z135" i="1"/>
  <c r="AA135" i="1"/>
  <c r="D136" i="1"/>
  <c r="E136" i="1"/>
  <c r="F136" i="1"/>
  <c r="G136" i="1"/>
  <c r="H136" i="1"/>
  <c r="I136" i="1"/>
  <c r="J136" i="1"/>
  <c r="K136" i="1"/>
  <c r="L136" i="1"/>
  <c r="M136" i="1"/>
  <c r="N136" i="1"/>
  <c r="O136" i="1"/>
  <c r="P136" i="1"/>
  <c r="Q136" i="1"/>
  <c r="R136" i="1"/>
  <c r="S136" i="1"/>
  <c r="T136" i="1"/>
  <c r="U136" i="1"/>
  <c r="V136" i="1"/>
  <c r="W136" i="1"/>
  <c r="X136" i="1"/>
  <c r="Y136" i="1"/>
  <c r="Z136" i="1"/>
  <c r="AA136" i="1"/>
  <c r="D137" i="1"/>
  <c r="E137" i="1"/>
  <c r="F137" i="1"/>
  <c r="G137" i="1"/>
  <c r="H137" i="1"/>
  <c r="I137" i="1"/>
  <c r="J137" i="1"/>
  <c r="K137" i="1"/>
  <c r="L137" i="1"/>
  <c r="M137" i="1"/>
  <c r="N137" i="1"/>
  <c r="O137" i="1"/>
  <c r="P137" i="1"/>
  <c r="Q137" i="1"/>
  <c r="R137" i="1"/>
  <c r="S137" i="1"/>
  <c r="T137" i="1"/>
  <c r="U137" i="1"/>
  <c r="V137" i="1"/>
  <c r="W137" i="1"/>
  <c r="X137" i="1"/>
  <c r="Y137" i="1"/>
  <c r="Z137" i="1"/>
  <c r="AA137" i="1"/>
  <c r="D138" i="1"/>
  <c r="E138" i="1"/>
  <c r="F138" i="1"/>
  <c r="G138" i="1"/>
  <c r="H138" i="1"/>
  <c r="I138" i="1"/>
  <c r="J138" i="1"/>
  <c r="K138" i="1"/>
  <c r="L138" i="1"/>
  <c r="M138" i="1"/>
  <c r="N138" i="1"/>
  <c r="O138" i="1"/>
  <c r="P138" i="1"/>
  <c r="Q138" i="1"/>
  <c r="R138" i="1"/>
  <c r="S138" i="1"/>
  <c r="T138" i="1"/>
  <c r="U138" i="1"/>
  <c r="V138" i="1"/>
  <c r="W138" i="1"/>
  <c r="X138" i="1"/>
  <c r="Y138" i="1"/>
  <c r="Z138" i="1"/>
  <c r="AA138" i="1"/>
  <c r="D139" i="1"/>
  <c r="E139" i="1"/>
  <c r="F139" i="1"/>
  <c r="G139" i="1"/>
  <c r="H139" i="1"/>
  <c r="I139" i="1"/>
  <c r="J139" i="1"/>
  <c r="K139" i="1"/>
  <c r="L139" i="1"/>
  <c r="M139" i="1"/>
  <c r="N139" i="1"/>
  <c r="O139" i="1"/>
  <c r="P139" i="1"/>
  <c r="Q139" i="1"/>
  <c r="R139" i="1"/>
  <c r="S139" i="1"/>
  <c r="T139" i="1"/>
  <c r="U139" i="1"/>
  <c r="V139" i="1"/>
  <c r="W139" i="1"/>
  <c r="X139" i="1"/>
  <c r="Y139" i="1"/>
  <c r="Z139" i="1"/>
  <c r="AA139" i="1"/>
  <c r="D140" i="1"/>
  <c r="E140" i="1"/>
  <c r="F140" i="1"/>
  <c r="G140" i="1"/>
  <c r="H140" i="1"/>
  <c r="I140" i="1"/>
  <c r="J140" i="1"/>
  <c r="K140" i="1"/>
  <c r="L140" i="1"/>
  <c r="M140" i="1"/>
  <c r="N140" i="1"/>
  <c r="O140" i="1"/>
  <c r="P140" i="1"/>
  <c r="Q140" i="1"/>
  <c r="R140" i="1"/>
  <c r="S140" i="1"/>
  <c r="T140" i="1"/>
  <c r="U140" i="1"/>
  <c r="V140" i="1"/>
  <c r="W140" i="1"/>
  <c r="X140" i="1"/>
  <c r="Y140" i="1"/>
  <c r="Z140" i="1"/>
  <c r="AA140" i="1"/>
  <c r="D141" i="1"/>
  <c r="E141" i="1"/>
  <c r="F141" i="1"/>
  <c r="G141" i="1"/>
  <c r="H141" i="1"/>
  <c r="I141" i="1"/>
  <c r="J141" i="1"/>
  <c r="K141" i="1"/>
  <c r="L141" i="1"/>
  <c r="M141" i="1"/>
  <c r="N141" i="1"/>
  <c r="O141" i="1"/>
  <c r="P141" i="1"/>
  <c r="Q141" i="1"/>
  <c r="R141" i="1"/>
  <c r="S141" i="1"/>
  <c r="T141" i="1"/>
  <c r="U141" i="1"/>
  <c r="V141" i="1"/>
  <c r="W141" i="1"/>
  <c r="X141" i="1"/>
  <c r="Y141" i="1"/>
  <c r="Z141" i="1"/>
  <c r="AA141" i="1"/>
  <c r="D142" i="1"/>
  <c r="E142" i="1"/>
  <c r="F142" i="1"/>
  <c r="G142" i="1"/>
  <c r="H142" i="1"/>
  <c r="I142" i="1"/>
  <c r="J142" i="1"/>
  <c r="K142" i="1"/>
  <c r="L142" i="1"/>
  <c r="M142" i="1"/>
  <c r="N142" i="1"/>
  <c r="O142" i="1"/>
  <c r="P142" i="1"/>
  <c r="Q142" i="1"/>
  <c r="R142" i="1"/>
  <c r="S142" i="1"/>
  <c r="T142" i="1"/>
  <c r="U142" i="1"/>
  <c r="V142" i="1"/>
  <c r="W142" i="1"/>
  <c r="X142" i="1"/>
  <c r="Y142" i="1"/>
  <c r="Z142" i="1"/>
  <c r="AA142" i="1"/>
  <c r="D143" i="1"/>
  <c r="E143" i="1"/>
  <c r="F143" i="1"/>
  <c r="G143" i="1"/>
  <c r="H143" i="1"/>
  <c r="I143" i="1"/>
  <c r="J143" i="1"/>
  <c r="K143" i="1"/>
  <c r="L143" i="1"/>
  <c r="M143" i="1"/>
  <c r="N143" i="1"/>
  <c r="O143" i="1"/>
  <c r="P143" i="1"/>
  <c r="Q143" i="1"/>
  <c r="R143" i="1"/>
  <c r="S143" i="1"/>
  <c r="T143" i="1"/>
  <c r="U143" i="1"/>
  <c r="V143" i="1"/>
  <c r="W143" i="1"/>
  <c r="X143" i="1"/>
  <c r="Y143" i="1"/>
  <c r="Z143" i="1"/>
  <c r="AA143" i="1"/>
  <c r="D144" i="1"/>
  <c r="E144" i="1"/>
  <c r="F144" i="1"/>
  <c r="G144" i="1"/>
  <c r="H144" i="1"/>
  <c r="I144" i="1"/>
  <c r="J144" i="1"/>
  <c r="K144" i="1"/>
  <c r="L144" i="1"/>
  <c r="M144" i="1"/>
  <c r="N144" i="1"/>
  <c r="O144" i="1"/>
  <c r="P144" i="1"/>
  <c r="Q144" i="1"/>
  <c r="R144" i="1"/>
  <c r="S144" i="1"/>
  <c r="T144" i="1"/>
  <c r="U144" i="1"/>
  <c r="V144" i="1"/>
  <c r="W144" i="1"/>
  <c r="X144" i="1"/>
  <c r="Y144" i="1"/>
  <c r="Z144" i="1"/>
  <c r="AA144" i="1"/>
  <c r="D145" i="1"/>
  <c r="E145" i="1"/>
  <c r="F145" i="1"/>
  <c r="G145" i="1"/>
  <c r="H145" i="1"/>
  <c r="I145" i="1"/>
  <c r="J145" i="1"/>
  <c r="K145" i="1"/>
  <c r="L145" i="1"/>
  <c r="M145" i="1"/>
  <c r="N145" i="1"/>
  <c r="O145" i="1"/>
  <c r="P145" i="1"/>
  <c r="Q145" i="1"/>
  <c r="R145" i="1"/>
  <c r="S145" i="1"/>
  <c r="T145" i="1"/>
  <c r="U145" i="1"/>
  <c r="V145" i="1"/>
  <c r="W145" i="1"/>
  <c r="X145" i="1"/>
  <c r="Y145" i="1"/>
  <c r="Z145" i="1"/>
  <c r="AA145" i="1"/>
  <c r="D146" i="1"/>
  <c r="E146" i="1"/>
  <c r="F146" i="1"/>
  <c r="G146" i="1"/>
  <c r="H146" i="1"/>
  <c r="I146" i="1"/>
  <c r="J146" i="1"/>
  <c r="K146" i="1"/>
  <c r="L146" i="1"/>
  <c r="M146" i="1"/>
  <c r="N146" i="1"/>
  <c r="O146" i="1"/>
  <c r="P146" i="1"/>
  <c r="Q146" i="1"/>
  <c r="R146" i="1"/>
  <c r="S146" i="1"/>
  <c r="T146" i="1"/>
  <c r="U146" i="1"/>
  <c r="V146" i="1"/>
  <c r="W146" i="1"/>
  <c r="X146" i="1"/>
  <c r="Y146" i="1"/>
  <c r="Z146" i="1"/>
  <c r="AA146" i="1"/>
  <c r="D147" i="1"/>
  <c r="E147" i="1"/>
  <c r="F147" i="1"/>
  <c r="G147" i="1"/>
  <c r="H147" i="1"/>
  <c r="I147" i="1"/>
  <c r="J147" i="1"/>
  <c r="K147" i="1"/>
  <c r="L147" i="1"/>
  <c r="M147" i="1"/>
  <c r="N147" i="1"/>
  <c r="O147" i="1"/>
  <c r="P147" i="1"/>
  <c r="Q147" i="1"/>
  <c r="R147" i="1"/>
  <c r="S147" i="1"/>
  <c r="T147" i="1"/>
  <c r="U147" i="1"/>
  <c r="V147" i="1"/>
  <c r="W147" i="1"/>
  <c r="X147" i="1"/>
  <c r="Y147" i="1"/>
  <c r="Z147" i="1"/>
  <c r="AA147" i="1"/>
  <c r="D148" i="1"/>
  <c r="E148" i="1"/>
  <c r="F148" i="1"/>
  <c r="G148" i="1"/>
  <c r="H148" i="1"/>
  <c r="I148" i="1"/>
  <c r="J148" i="1"/>
  <c r="K148" i="1"/>
  <c r="L148" i="1"/>
  <c r="M148" i="1"/>
  <c r="N148" i="1"/>
  <c r="O148" i="1"/>
  <c r="P148" i="1"/>
  <c r="Q148" i="1"/>
  <c r="R148" i="1"/>
  <c r="S148" i="1"/>
  <c r="T148" i="1"/>
  <c r="U148" i="1"/>
  <c r="V148" i="1"/>
  <c r="W148" i="1"/>
  <c r="X148" i="1"/>
  <c r="Y148" i="1"/>
  <c r="Z148" i="1"/>
  <c r="AA148" i="1"/>
  <c r="D149" i="1"/>
  <c r="E149" i="1"/>
  <c r="F149" i="1"/>
  <c r="G149" i="1"/>
  <c r="H149" i="1"/>
  <c r="I149" i="1"/>
  <c r="J149" i="1"/>
  <c r="K149" i="1"/>
  <c r="L149" i="1"/>
  <c r="M149" i="1"/>
  <c r="N149" i="1"/>
  <c r="O149" i="1"/>
  <c r="P149" i="1"/>
  <c r="Q149" i="1"/>
  <c r="R149" i="1"/>
  <c r="S149" i="1"/>
  <c r="T149" i="1"/>
  <c r="U149" i="1"/>
  <c r="V149" i="1"/>
  <c r="W149" i="1"/>
  <c r="X149" i="1"/>
  <c r="Y149" i="1"/>
  <c r="Z149" i="1"/>
  <c r="AA149" i="1"/>
  <c r="D150" i="1"/>
  <c r="E150" i="1"/>
  <c r="F150" i="1"/>
  <c r="G150" i="1"/>
  <c r="H150" i="1"/>
  <c r="I150" i="1"/>
  <c r="J150" i="1"/>
  <c r="K150" i="1"/>
  <c r="L150" i="1"/>
  <c r="M150" i="1"/>
  <c r="N150" i="1"/>
  <c r="O150" i="1"/>
  <c r="P150" i="1"/>
  <c r="Q150" i="1"/>
  <c r="R150" i="1"/>
  <c r="S150" i="1"/>
  <c r="T150" i="1"/>
  <c r="U150" i="1"/>
  <c r="V150" i="1"/>
  <c r="W150" i="1"/>
  <c r="X150" i="1"/>
  <c r="Y150" i="1"/>
  <c r="Z150" i="1"/>
  <c r="AA150" i="1"/>
  <c r="D151" i="1"/>
  <c r="E151" i="1"/>
  <c r="F151" i="1"/>
  <c r="G151" i="1"/>
  <c r="H151" i="1"/>
  <c r="I151" i="1"/>
  <c r="J151" i="1"/>
  <c r="K151" i="1"/>
  <c r="L151" i="1"/>
  <c r="M151" i="1"/>
  <c r="N151" i="1"/>
  <c r="O151" i="1"/>
  <c r="P151" i="1"/>
  <c r="Q151" i="1"/>
  <c r="R151" i="1"/>
  <c r="S151" i="1"/>
  <c r="T151" i="1"/>
  <c r="U151" i="1"/>
  <c r="V151" i="1"/>
  <c r="W151" i="1"/>
  <c r="X151" i="1"/>
  <c r="Y151" i="1"/>
  <c r="Z151" i="1"/>
  <c r="AA151" i="1"/>
  <c r="D152" i="1"/>
  <c r="E152" i="1"/>
  <c r="F152" i="1"/>
  <c r="G152" i="1"/>
  <c r="H152" i="1"/>
  <c r="I152" i="1"/>
  <c r="J152" i="1"/>
  <c r="K152" i="1"/>
  <c r="L152" i="1"/>
  <c r="M152" i="1"/>
  <c r="N152" i="1"/>
  <c r="O152" i="1"/>
  <c r="P152" i="1"/>
  <c r="Q152" i="1"/>
  <c r="R152" i="1"/>
  <c r="S152" i="1"/>
  <c r="T152" i="1"/>
  <c r="U152" i="1"/>
  <c r="V152" i="1"/>
  <c r="W152" i="1"/>
  <c r="X152" i="1"/>
  <c r="Y152" i="1"/>
  <c r="Z152" i="1"/>
  <c r="AA152" i="1"/>
  <c r="D153" i="1"/>
  <c r="E153" i="1"/>
  <c r="F153" i="1"/>
  <c r="G153" i="1"/>
  <c r="H153" i="1"/>
  <c r="I153" i="1"/>
  <c r="J153" i="1"/>
  <c r="K153" i="1"/>
  <c r="L153" i="1"/>
  <c r="M153" i="1"/>
  <c r="N153" i="1"/>
  <c r="O153" i="1"/>
  <c r="P153" i="1"/>
  <c r="Q153" i="1"/>
  <c r="R153" i="1"/>
  <c r="S153" i="1"/>
  <c r="T153" i="1"/>
  <c r="U153" i="1"/>
  <c r="V153" i="1"/>
  <c r="W153" i="1"/>
  <c r="X153" i="1"/>
  <c r="Y153" i="1"/>
  <c r="Z153" i="1"/>
  <c r="AA153" i="1"/>
  <c r="D154" i="1"/>
  <c r="E154" i="1"/>
  <c r="F154" i="1"/>
  <c r="G154" i="1"/>
  <c r="H154" i="1"/>
  <c r="I154" i="1"/>
  <c r="J154" i="1"/>
  <c r="K154" i="1"/>
  <c r="L154" i="1"/>
  <c r="M154" i="1"/>
  <c r="N154" i="1"/>
  <c r="O154" i="1"/>
  <c r="P154" i="1"/>
  <c r="Q154" i="1"/>
  <c r="R154" i="1"/>
  <c r="S154" i="1"/>
  <c r="T154" i="1"/>
  <c r="U154" i="1"/>
  <c r="V154" i="1"/>
  <c r="W154" i="1"/>
  <c r="X154" i="1"/>
  <c r="Y154" i="1"/>
  <c r="Z154" i="1"/>
  <c r="AA154" i="1"/>
  <c r="D155" i="1"/>
  <c r="E155" i="1"/>
  <c r="F155" i="1"/>
  <c r="G155" i="1"/>
  <c r="H155" i="1"/>
  <c r="I155" i="1"/>
  <c r="J155" i="1"/>
  <c r="K155" i="1"/>
  <c r="L155" i="1"/>
  <c r="M155" i="1"/>
  <c r="N155" i="1"/>
  <c r="O155" i="1"/>
  <c r="P155" i="1"/>
  <c r="Q155" i="1"/>
  <c r="R155" i="1"/>
  <c r="S155" i="1"/>
  <c r="T155" i="1"/>
  <c r="U155" i="1"/>
  <c r="V155" i="1"/>
  <c r="W155" i="1"/>
  <c r="X155" i="1"/>
  <c r="Y155" i="1"/>
  <c r="Z155" i="1"/>
  <c r="AA155" i="1"/>
  <c r="D156" i="1"/>
  <c r="E156" i="1"/>
  <c r="F156" i="1"/>
  <c r="G156" i="1"/>
  <c r="H156" i="1"/>
  <c r="I156" i="1"/>
  <c r="J156" i="1"/>
  <c r="K156" i="1"/>
  <c r="L156" i="1"/>
  <c r="M156" i="1"/>
  <c r="N156" i="1"/>
  <c r="O156" i="1"/>
  <c r="P156" i="1"/>
  <c r="Q156" i="1"/>
  <c r="R156" i="1"/>
  <c r="S156" i="1"/>
  <c r="T156" i="1"/>
  <c r="U156" i="1"/>
  <c r="V156" i="1"/>
  <c r="W156" i="1"/>
  <c r="X156" i="1"/>
  <c r="Y156" i="1"/>
  <c r="Z156" i="1"/>
  <c r="AA156" i="1"/>
  <c r="D157" i="1"/>
  <c r="E157" i="1"/>
  <c r="F157" i="1"/>
  <c r="G157" i="1"/>
  <c r="H157" i="1"/>
  <c r="I157" i="1"/>
  <c r="J157" i="1"/>
  <c r="K157" i="1"/>
  <c r="L157" i="1"/>
  <c r="M157" i="1"/>
  <c r="N157" i="1"/>
  <c r="O157" i="1"/>
  <c r="P157" i="1"/>
  <c r="Q157" i="1"/>
  <c r="R157" i="1"/>
  <c r="S157" i="1"/>
  <c r="T157" i="1"/>
  <c r="U157" i="1"/>
  <c r="V157" i="1"/>
  <c r="W157" i="1"/>
  <c r="X157" i="1"/>
  <c r="Y157" i="1"/>
  <c r="Z157" i="1"/>
  <c r="AA157" i="1"/>
  <c r="D158" i="1"/>
  <c r="E158" i="1"/>
  <c r="F158" i="1"/>
  <c r="G158" i="1"/>
  <c r="H158" i="1"/>
  <c r="I158" i="1"/>
  <c r="J158" i="1"/>
  <c r="K158" i="1"/>
  <c r="L158" i="1"/>
  <c r="M158" i="1"/>
  <c r="N158" i="1"/>
  <c r="O158" i="1"/>
  <c r="P158" i="1"/>
  <c r="Q158" i="1"/>
  <c r="R158" i="1"/>
  <c r="S158" i="1"/>
  <c r="T158" i="1"/>
  <c r="U158" i="1"/>
  <c r="V158" i="1"/>
  <c r="W158" i="1"/>
  <c r="X158" i="1"/>
  <c r="Y158" i="1"/>
  <c r="Z158" i="1"/>
  <c r="AA158" i="1"/>
  <c r="D159" i="1"/>
  <c r="E159" i="1"/>
  <c r="F159" i="1"/>
  <c r="G159" i="1"/>
  <c r="H159" i="1"/>
  <c r="I159" i="1"/>
  <c r="J159" i="1"/>
  <c r="K159" i="1"/>
  <c r="L159" i="1"/>
  <c r="M159" i="1"/>
  <c r="N159" i="1"/>
  <c r="O159" i="1"/>
  <c r="P159" i="1"/>
  <c r="Q159" i="1"/>
  <c r="R159" i="1"/>
  <c r="S159" i="1"/>
  <c r="T159" i="1"/>
  <c r="U159" i="1"/>
  <c r="V159" i="1"/>
  <c r="W159" i="1"/>
  <c r="X159" i="1"/>
  <c r="Y159" i="1"/>
  <c r="Z159" i="1"/>
  <c r="AA159" i="1"/>
  <c r="D160" i="1"/>
  <c r="E160" i="1"/>
  <c r="F160" i="1"/>
  <c r="G160" i="1"/>
  <c r="H160" i="1"/>
  <c r="I160" i="1"/>
  <c r="J160" i="1"/>
  <c r="K160" i="1"/>
  <c r="L160" i="1"/>
  <c r="M160" i="1"/>
  <c r="N160" i="1"/>
  <c r="O160" i="1"/>
  <c r="P160" i="1"/>
  <c r="Q160" i="1"/>
  <c r="R160" i="1"/>
  <c r="S160" i="1"/>
  <c r="T160" i="1"/>
  <c r="U160" i="1"/>
  <c r="V160" i="1"/>
  <c r="W160" i="1"/>
  <c r="X160" i="1"/>
  <c r="Y160" i="1"/>
  <c r="Z160" i="1"/>
  <c r="AA160" i="1"/>
  <c r="D161" i="1"/>
  <c r="E161" i="1"/>
  <c r="F161" i="1"/>
  <c r="G161" i="1"/>
  <c r="H161" i="1"/>
  <c r="I161" i="1"/>
  <c r="J161" i="1"/>
  <c r="K161" i="1"/>
  <c r="L161" i="1"/>
  <c r="M161" i="1"/>
  <c r="N161" i="1"/>
  <c r="O161" i="1"/>
  <c r="P161" i="1"/>
  <c r="Q161" i="1"/>
  <c r="R161" i="1"/>
  <c r="S161" i="1"/>
  <c r="T161" i="1"/>
  <c r="U161" i="1"/>
  <c r="V161" i="1"/>
  <c r="W161" i="1"/>
  <c r="X161" i="1"/>
  <c r="Y161" i="1"/>
  <c r="Z161" i="1"/>
  <c r="AA161" i="1"/>
  <c r="D162" i="1"/>
  <c r="E162" i="1"/>
  <c r="F162" i="1"/>
  <c r="G162" i="1"/>
  <c r="H162" i="1"/>
  <c r="I162" i="1"/>
  <c r="J162" i="1"/>
  <c r="K162" i="1"/>
  <c r="L162" i="1"/>
  <c r="M162" i="1"/>
  <c r="N162" i="1"/>
  <c r="O162" i="1"/>
  <c r="P162" i="1"/>
  <c r="Q162" i="1"/>
  <c r="R162" i="1"/>
  <c r="S162" i="1"/>
  <c r="T162" i="1"/>
  <c r="U162" i="1"/>
  <c r="V162" i="1"/>
  <c r="W162" i="1"/>
  <c r="X162" i="1"/>
  <c r="Y162" i="1"/>
  <c r="Z162" i="1"/>
  <c r="AA162" i="1"/>
  <c r="D163" i="1"/>
  <c r="E163" i="1"/>
  <c r="F163" i="1"/>
  <c r="G163" i="1"/>
  <c r="H163" i="1"/>
  <c r="I163" i="1"/>
  <c r="J163" i="1"/>
  <c r="K163" i="1"/>
  <c r="L163" i="1"/>
  <c r="M163" i="1"/>
  <c r="N163" i="1"/>
  <c r="O163" i="1"/>
  <c r="P163" i="1"/>
  <c r="Q163" i="1"/>
  <c r="R163" i="1"/>
  <c r="S163" i="1"/>
  <c r="T163" i="1"/>
  <c r="U163" i="1"/>
  <c r="V163" i="1"/>
  <c r="W163" i="1"/>
  <c r="X163" i="1"/>
  <c r="Y163" i="1"/>
  <c r="Z163" i="1"/>
  <c r="AA163" i="1"/>
  <c r="D164" i="1"/>
  <c r="E164" i="1"/>
  <c r="F164" i="1"/>
  <c r="G164" i="1"/>
  <c r="H164" i="1"/>
  <c r="I164" i="1"/>
  <c r="J164" i="1"/>
  <c r="K164" i="1"/>
  <c r="L164" i="1"/>
  <c r="M164" i="1"/>
  <c r="N164" i="1"/>
  <c r="O164" i="1"/>
  <c r="P164" i="1"/>
  <c r="Q164" i="1"/>
  <c r="R164" i="1"/>
  <c r="S164" i="1"/>
  <c r="T164" i="1"/>
  <c r="U164" i="1"/>
  <c r="V164" i="1"/>
  <c r="W164" i="1"/>
  <c r="X164" i="1"/>
  <c r="Y164" i="1"/>
  <c r="Z164" i="1"/>
  <c r="AA164" i="1"/>
  <c r="D165" i="1"/>
  <c r="E165" i="1"/>
  <c r="F165" i="1"/>
  <c r="G165" i="1"/>
  <c r="H165" i="1"/>
  <c r="I165" i="1"/>
  <c r="J165" i="1"/>
  <c r="K165" i="1"/>
  <c r="L165" i="1"/>
  <c r="M165" i="1"/>
  <c r="N165" i="1"/>
  <c r="O165" i="1"/>
  <c r="P165" i="1"/>
  <c r="Q165" i="1"/>
  <c r="R165" i="1"/>
  <c r="S165" i="1"/>
  <c r="T165" i="1"/>
  <c r="U165" i="1"/>
  <c r="V165" i="1"/>
  <c r="W165" i="1"/>
  <c r="X165" i="1"/>
  <c r="Y165" i="1"/>
  <c r="Z165" i="1"/>
  <c r="AA165" i="1"/>
  <c r="D166" i="1"/>
  <c r="E166" i="1"/>
  <c r="F166" i="1"/>
  <c r="G166" i="1"/>
  <c r="H166" i="1"/>
  <c r="I166" i="1"/>
  <c r="J166" i="1"/>
  <c r="K166" i="1"/>
  <c r="L166" i="1"/>
  <c r="M166" i="1"/>
  <c r="N166" i="1"/>
  <c r="O166" i="1"/>
  <c r="P166" i="1"/>
  <c r="Q166" i="1"/>
  <c r="R166" i="1"/>
  <c r="S166" i="1"/>
  <c r="T166" i="1"/>
  <c r="U166" i="1"/>
  <c r="V166" i="1"/>
  <c r="W166" i="1"/>
  <c r="X166" i="1"/>
  <c r="Y166" i="1"/>
  <c r="Z166" i="1"/>
  <c r="AA166" i="1"/>
  <c r="D167" i="1"/>
  <c r="E167" i="1"/>
  <c r="F167" i="1"/>
  <c r="G167" i="1"/>
  <c r="H167" i="1"/>
  <c r="I167" i="1"/>
  <c r="J167" i="1"/>
  <c r="K167" i="1"/>
  <c r="L167" i="1"/>
  <c r="M167" i="1"/>
  <c r="N167" i="1"/>
  <c r="O167" i="1"/>
  <c r="P167" i="1"/>
  <c r="Q167" i="1"/>
  <c r="R167" i="1"/>
  <c r="S167" i="1"/>
  <c r="T167" i="1"/>
  <c r="U167" i="1"/>
  <c r="V167" i="1"/>
  <c r="W167" i="1"/>
  <c r="X167" i="1"/>
  <c r="Y167" i="1"/>
  <c r="Z167" i="1"/>
  <c r="AA167" i="1"/>
  <c r="D168" i="1"/>
  <c r="E168" i="1"/>
  <c r="F168" i="1"/>
  <c r="G168" i="1"/>
  <c r="H168" i="1"/>
  <c r="I168" i="1"/>
  <c r="J168" i="1"/>
  <c r="K168" i="1"/>
  <c r="L168" i="1"/>
  <c r="M168" i="1"/>
  <c r="N168" i="1"/>
  <c r="O168" i="1"/>
  <c r="P168" i="1"/>
  <c r="Q168" i="1"/>
  <c r="R168" i="1"/>
  <c r="S168" i="1"/>
  <c r="T168" i="1"/>
  <c r="U168" i="1"/>
  <c r="V168" i="1"/>
  <c r="W168" i="1"/>
  <c r="X168" i="1"/>
  <c r="Y168" i="1"/>
  <c r="Z168" i="1"/>
  <c r="AA168" i="1"/>
  <c r="D169" i="1"/>
  <c r="E169" i="1"/>
  <c r="F169" i="1"/>
  <c r="G169" i="1"/>
  <c r="H169" i="1"/>
  <c r="I169" i="1"/>
  <c r="J169" i="1"/>
  <c r="K169" i="1"/>
  <c r="L169" i="1"/>
  <c r="M169" i="1"/>
  <c r="N169" i="1"/>
  <c r="O169" i="1"/>
  <c r="P169" i="1"/>
  <c r="Q169" i="1"/>
  <c r="R169" i="1"/>
  <c r="S169" i="1"/>
  <c r="T169" i="1"/>
  <c r="U169" i="1"/>
  <c r="V169" i="1"/>
  <c r="W169" i="1"/>
  <c r="X169" i="1"/>
  <c r="Y169" i="1"/>
  <c r="Z169" i="1"/>
  <c r="AA169" i="1"/>
  <c r="D170" i="1"/>
  <c r="E170" i="1"/>
  <c r="F170" i="1"/>
  <c r="G170" i="1"/>
  <c r="H170" i="1"/>
  <c r="I170" i="1"/>
  <c r="J170" i="1"/>
  <c r="K170" i="1"/>
  <c r="L170" i="1"/>
  <c r="M170" i="1"/>
  <c r="N170" i="1"/>
  <c r="O170" i="1"/>
  <c r="P170" i="1"/>
  <c r="Q170" i="1"/>
  <c r="R170" i="1"/>
  <c r="S170" i="1"/>
  <c r="T170" i="1"/>
  <c r="U170" i="1"/>
  <c r="V170" i="1"/>
  <c r="W170" i="1"/>
  <c r="X170" i="1"/>
  <c r="Y170" i="1"/>
  <c r="Z170" i="1"/>
  <c r="AA170" i="1"/>
  <c r="D171" i="1"/>
  <c r="E171" i="1"/>
  <c r="F171" i="1"/>
  <c r="G171" i="1"/>
  <c r="H171" i="1"/>
  <c r="I171" i="1"/>
  <c r="J171" i="1"/>
  <c r="K171" i="1"/>
  <c r="L171" i="1"/>
  <c r="M171" i="1"/>
  <c r="N171" i="1"/>
  <c r="O171" i="1"/>
  <c r="P171" i="1"/>
  <c r="Q171" i="1"/>
  <c r="R171" i="1"/>
  <c r="S171" i="1"/>
  <c r="T171" i="1"/>
  <c r="U171" i="1"/>
  <c r="V171" i="1"/>
  <c r="W171" i="1"/>
  <c r="X171" i="1"/>
  <c r="Y171" i="1"/>
  <c r="Z171" i="1"/>
  <c r="AA171" i="1"/>
  <c r="D172" i="1"/>
  <c r="E172" i="1"/>
  <c r="F172" i="1"/>
  <c r="G172" i="1"/>
  <c r="H172" i="1"/>
  <c r="I172" i="1"/>
  <c r="J172" i="1"/>
  <c r="K172" i="1"/>
  <c r="L172" i="1"/>
  <c r="M172" i="1"/>
  <c r="N172" i="1"/>
  <c r="O172" i="1"/>
  <c r="P172" i="1"/>
  <c r="Q172" i="1"/>
  <c r="R172" i="1"/>
  <c r="S172" i="1"/>
  <c r="T172" i="1"/>
  <c r="U172" i="1"/>
  <c r="V172" i="1"/>
  <c r="W172" i="1"/>
  <c r="X172" i="1"/>
  <c r="Y172" i="1"/>
  <c r="Z172" i="1"/>
  <c r="AA172" i="1"/>
  <c r="D173" i="1"/>
  <c r="E173" i="1"/>
  <c r="F173" i="1"/>
  <c r="G173" i="1"/>
  <c r="H173" i="1"/>
  <c r="I173" i="1"/>
  <c r="J173" i="1"/>
  <c r="K173" i="1"/>
  <c r="L173" i="1"/>
  <c r="M173" i="1"/>
  <c r="N173" i="1"/>
  <c r="O173" i="1"/>
  <c r="P173" i="1"/>
  <c r="Q173" i="1"/>
  <c r="R173" i="1"/>
  <c r="S173" i="1"/>
  <c r="T173" i="1"/>
  <c r="U173" i="1"/>
  <c r="V173" i="1"/>
  <c r="W173" i="1"/>
  <c r="X173" i="1"/>
  <c r="Y173" i="1"/>
  <c r="Z173" i="1"/>
  <c r="AA173" i="1"/>
  <c r="D174" i="1"/>
  <c r="E174" i="1"/>
  <c r="F174" i="1"/>
  <c r="G174" i="1"/>
  <c r="H174" i="1"/>
  <c r="I174" i="1"/>
  <c r="J174" i="1"/>
  <c r="K174" i="1"/>
  <c r="L174" i="1"/>
  <c r="M174" i="1"/>
  <c r="N174" i="1"/>
  <c r="O174" i="1"/>
  <c r="P174" i="1"/>
  <c r="Q174" i="1"/>
  <c r="R174" i="1"/>
  <c r="S174" i="1"/>
  <c r="T174" i="1"/>
  <c r="U174" i="1"/>
  <c r="V174" i="1"/>
  <c r="W174" i="1"/>
  <c r="X174" i="1"/>
  <c r="Y174" i="1"/>
  <c r="Z174" i="1"/>
  <c r="AA174" i="1"/>
  <c r="D175" i="1"/>
  <c r="E175" i="1"/>
  <c r="F175" i="1"/>
  <c r="G175" i="1"/>
  <c r="H175" i="1"/>
  <c r="I175" i="1"/>
  <c r="J175" i="1"/>
  <c r="K175" i="1"/>
  <c r="L175" i="1"/>
  <c r="M175" i="1"/>
  <c r="N175" i="1"/>
  <c r="O175" i="1"/>
  <c r="P175" i="1"/>
  <c r="Q175" i="1"/>
  <c r="R175" i="1"/>
  <c r="S175" i="1"/>
  <c r="T175" i="1"/>
  <c r="U175" i="1"/>
  <c r="V175" i="1"/>
  <c r="W175" i="1"/>
  <c r="X175" i="1"/>
  <c r="Y175" i="1"/>
  <c r="Z175" i="1"/>
  <c r="AA175" i="1"/>
  <c r="D176" i="1"/>
  <c r="E176" i="1"/>
  <c r="F176" i="1"/>
  <c r="G176" i="1"/>
  <c r="H176" i="1"/>
  <c r="I176" i="1"/>
  <c r="J176" i="1"/>
  <c r="K176" i="1"/>
  <c r="L176" i="1"/>
  <c r="M176" i="1"/>
  <c r="N176" i="1"/>
  <c r="O176" i="1"/>
  <c r="P176" i="1"/>
  <c r="Q176" i="1"/>
  <c r="R176" i="1"/>
  <c r="S176" i="1"/>
  <c r="T176" i="1"/>
  <c r="U176" i="1"/>
  <c r="V176" i="1"/>
  <c r="W176" i="1"/>
  <c r="X176" i="1"/>
  <c r="Y176" i="1"/>
  <c r="Z176" i="1"/>
  <c r="AA176" i="1"/>
  <c r="D177" i="1"/>
  <c r="E177" i="1"/>
  <c r="F177" i="1"/>
  <c r="G177" i="1"/>
  <c r="H177" i="1"/>
  <c r="I177" i="1"/>
  <c r="J177" i="1"/>
  <c r="K177" i="1"/>
  <c r="L177" i="1"/>
  <c r="M177" i="1"/>
  <c r="N177" i="1"/>
  <c r="O177" i="1"/>
  <c r="P177" i="1"/>
  <c r="Q177" i="1"/>
  <c r="R177" i="1"/>
  <c r="S177" i="1"/>
  <c r="T177" i="1"/>
  <c r="U177" i="1"/>
  <c r="V177" i="1"/>
  <c r="W177" i="1"/>
  <c r="X177" i="1"/>
  <c r="Y177" i="1"/>
  <c r="Z177" i="1"/>
  <c r="AA177" i="1"/>
  <c r="D178" i="1"/>
  <c r="E178" i="1"/>
  <c r="F178" i="1"/>
  <c r="G178" i="1"/>
  <c r="H178" i="1"/>
  <c r="I178" i="1"/>
  <c r="J178" i="1"/>
  <c r="K178" i="1"/>
  <c r="L178" i="1"/>
  <c r="M178" i="1"/>
  <c r="N178" i="1"/>
  <c r="O178" i="1"/>
  <c r="P178" i="1"/>
  <c r="Q178" i="1"/>
  <c r="R178" i="1"/>
  <c r="S178" i="1"/>
  <c r="T178" i="1"/>
  <c r="U178" i="1"/>
  <c r="V178" i="1"/>
  <c r="W178" i="1"/>
  <c r="X178" i="1"/>
  <c r="Y178" i="1"/>
  <c r="Z178" i="1"/>
  <c r="AA178" i="1"/>
  <c r="D179" i="1"/>
  <c r="E179" i="1"/>
  <c r="F179" i="1"/>
  <c r="G179" i="1"/>
  <c r="H179" i="1"/>
  <c r="I179" i="1"/>
  <c r="J179" i="1"/>
  <c r="K179" i="1"/>
  <c r="L179" i="1"/>
  <c r="M179" i="1"/>
  <c r="N179" i="1"/>
  <c r="O179" i="1"/>
  <c r="P179" i="1"/>
  <c r="Q179" i="1"/>
  <c r="R179" i="1"/>
  <c r="S179" i="1"/>
  <c r="T179" i="1"/>
  <c r="U179" i="1"/>
  <c r="V179" i="1"/>
  <c r="W179" i="1"/>
  <c r="X179" i="1"/>
  <c r="Y179" i="1"/>
  <c r="Z179" i="1"/>
  <c r="AA179" i="1"/>
  <c r="D180" i="1"/>
  <c r="E180" i="1"/>
  <c r="F180" i="1"/>
  <c r="G180" i="1"/>
  <c r="H180" i="1"/>
  <c r="I180" i="1"/>
  <c r="J180" i="1"/>
  <c r="K180" i="1"/>
  <c r="L180" i="1"/>
  <c r="M180" i="1"/>
  <c r="N180" i="1"/>
  <c r="O180" i="1"/>
  <c r="P180" i="1"/>
  <c r="Q180" i="1"/>
  <c r="R180" i="1"/>
  <c r="S180" i="1"/>
  <c r="T180" i="1"/>
  <c r="U180" i="1"/>
  <c r="V180" i="1"/>
  <c r="W180" i="1"/>
  <c r="X180" i="1"/>
  <c r="Y180" i="1"/>
  <c r="Z180" i="1"/>
  <c r="AA180" i="1"/>
  <c r="D181" i="1"/>
  <c r="E181" i="1"/>
  <c r="F181" i="1"/>
  <c r="G181" i="1"/>
  <c r="H181" i="1"/>
  <c r="I181" i="1"/>
  <c r="J181" i="1"/>
  <c r="K181" i="1"/>
  <c r="L181" i="1"/>
  <c r="M181" i="1"/>
  <c r="N181" i="1"/>
  <c r="O181" i="1"/>
  <c r="P181" i="1"/>
  <c r="Q181" i="1"/>
  <c r="R181" i="1"/>
  <c r="S181" i="1"/>
  <c r="T181" i="1"/>
  <c r="U181" i="1"/>
  <c r="V181" i="1"/>
  <c r="W181" i="1"/>
  <c r="X181" i="1"/>
  <c r="Y181" i="1"/>
  <c r="Z181" i="1"/>
  <c r="AA181" i="1"/>
  <c r="D182" i="1"/>
  <c r="E182" i="1"/>
  <c r="F182" i="1"/>
  <c r="G182" i="1"/>
  <c r="H182" i="1"/>
  <c r="I182" i="1"/>
  <c r="J182" i="1"/>
  <c r="K182" i="1"/>
  <c r="L182" i="1"/>
  <c r="M182" i="1"/>
  <c r="N182" i="1"/>
  <c r="O182" i="1"/>
  <c r="P182" i="1"/>
  <c r="Q182" i="1"/>
  <c r="R182" i="1"/>
  <c r="S182" i="1"/>
  <c r="T182" i="1"/>
  <c r="U182" i="1"/>
  <c r="V182" i="1"/>
  <c r="W182" i="1"/>
  <c r="X182" i="1"/>
  <c r="Y182" i="1"/>
  <c r="Z182" i="1"/>
  <c r="AA182" i="1"/>
  <c r="D183" i="1"/>
  <c r="E183" i="1"/>
  <c r="F183" i="1"/>
  <c r="G183" i="1"/>
  <c r="H183" i="1"/>
  <c r="I183" i="1"/>
  <c r="J183" i="1"/>
  <c r="K183" i="1"/>
  <c r="L183" i="1"/>
  <c r="M183" i="1"/>
  <c r="N183" i="1"/>
  <c r="O183" i="1"/>
  <c r="P183" i="1"/>
  <c r="Q183" i="1"/>
  <c r="R183" i="1"/>
  <c r="S183" i="1"/>
  <c r="T183" i="1"/>
  <c r="U183" i="1"/>
  <c r="V183" i="1"/>
  <c r="W183" i="1"/>
  <c r="X183" i="1"/>
  <c r="Y183" i="1"/>
  <c r="Z183" i="1"/>
  <c r="AA183" i="1"/>
  <c r="D184" i="1"/>
  <c r="E184" i="1"/>
  <c r="F184" i="1"/>
  <c r="G184" i="1"/>
  <c r="H184" i="1"/>
  <c r="I184" i="1"/>
  <c r="J184" i="1"/>
  <c r="K184" i="1"/>
  <c r="L184" i="1"/>
  <c r="M184" i="1"/>
  <c r="N184" i="1"/>
  <c r="O184" i="1"/>
  <c r="P184" i="1"/>
  <c r="Q184" i="1"/>
  <c r="R184" i="1"/>
  <c r="S184" i="1"/>
  <c r="T184" i="1"/>
  <c r="U184" i="1"/>
  <c r="V184" i="1"/>
  <c r="W184" i="1"/>
  <c r="X184" i="1"/>
  <c r="Y184" i="1"/>
  <c r="Z184" i="1"/>
  <c r="AA184" i="1"/>
  <c r="D185" i="1"/>
  <c r="E185" i="1"/>
  <c r="F185" i="1"/>
  <c r="G185" i="1"/>
  <c r="H185" i="1"/>
  <c r="I185" i="1"/>
  <c r="J185" i="1"/>
  <c r="K185" i="1"/>
  <c r="L185" i="1"/>
  <c r="M185" i="1"/>
  <c r="N185" i="1"/>
  <c r="O185" i="1"/>
  <c r="P185" i="1"/>
  <c r="Q185" i="1"/>
  <c r="R185" i="1"/>
  <c r="S185" i="1"/>
  <c r="T185" i="1"/>
  <c r="U185" i="1"/>
  <c r="V185" i="1"/>
  <c r="W185" i="1"/>
  <c r="X185" i="1"/>
  <c r="Y185" i="1"/>
  <c r="Z185" i="1"/>
  <c r="AA185" i="1"/>
  <c r="D186" i="1"/>
  <c r="E186" i="1"/>
  <c r="F186" i="1"/>
  <c r="G186" i="1"/>
  <c r="H186" i="1"/>
  <c r="I186" i="1"/>
  <c r="J186" i="1"/>
  <c r="K186" i="1"/>
  <c r="L186" i="1"/>
  <c r="M186" i="1"/>
  <c r="N186" i="1"/>
  <c r="O186" i="1"/>
  <c r="P186" i="1"/>
  <c r="Q186" i="1"/>
  <c r="R186" i="1"/>
  <c r="S186" i="1"/>
  <c r="T186" i="1"/>
  <c r="U186" i="1"/>
  <c r="V186" i="1"/>
  <c r="W186" i="1"/>
  <c r="X186" i="1"/>
  <c r="Y186" i="1"/>
  <c r="Z186" i="1"/>
  <c r="AA186" i="1"/>
  <c r="D187" i="1"/>
  <c r="E187" i="1"/>
  <c r="F187" i="1"/>
  <c r="G187" i="1"/>
  <c r="H187" i="1"/>
  <c r="I187" i="1"/>
  <c r="J187" i="1"/>
  <c r="K187" i="1"/>
  <c r="L187" i="1"/>
  <c r="M187" i="1"/>
  <c r="N187" i="1"/>
  <c r="O187" i="1"/>
  <c r="P187" i="1"/>
  <c r="Q187" i="1"/>
  <c r="R187" i="1"/>
  <c r="S187" i="1"/>
  <c r="T187" i="1"/>
  <c r="U187" i="1"/>
  <c r="V187" i="1"/>
  <c r="W187" i="1"/>
  <c r="X187" i="1"/>
  <c r="Y187" i="1"/>
  <c r="Z187" i="1"/>
  <c r="AA187" i="1"/>
  <c r="D188" i="1"/>
  <c r="E188" i="1"/>
  <c r="F188" i="1"/>
  <c r="G188" i="1"/>
  <c r="H188" i="1"/>
  <c r="I188" i="1"/>
  <c r="J188" i="1"/>
  <c r="K188" i="1"/>
  <c r="L188" i="1"/>
  <c r="M188" i="1"/>
  <c r="N188" i="1"/>
  <c r="O188" i="1"/>
  <c r="P188" i="1"/>
  <c r="Q188" i="1"/>
  <c r="R188" i="1"/>
  <c r="S188" i="1"/>
  <c r="T188" i="1"/>
  <c r="U188" i="1"/>
  <c r="V188" i="1"/>
  <c r="W188" i="1"/>
  <c r="X188" i="1"/>
  <c r="Y188" i="1"/>
  <c r="Z188" i="1"/>
  <c r="AA188" i="1"/>
  <c r="D189" i="1"/>
  <c r="E189" i="1"/>
  <c r="F189" i="1"/>
  <c r="G189" i="1"/>
  <c r="H189" i="1"/>
  <c r="I189" i="1"/>
  <c r="J189" i="1"/>
  <c r="K189" i="1"/>
  <c r="L189" i="1"/>
  <c r="M189" i="1"/>
  <c r="N189" i="1"/>
  <c r="O189" i="1"/>
  <c r="P189" i="1"/>
  <c r="Q189" i="1"/>
  <c r="R189" i="1"/>
  <c r="S189" i="1"/>
  <c r="T189" i="1"/>
  <c r="U189" i="1"/>
  <c r="V189" i="1"/>
  <c r="W189" i="1"/>
  <c r="X189" i="1"/>
  <c r="Y189" i="1"/>
  <c r="Z189" i="1"/>
  <c r="AA189" i="1"/>
  <c r="D190" i="1"/>
  <c r="E190" i="1"/>
  <c r="F190" i="1"/>
  <c r="G190" i="1"/>
  <c r="H190" i="1"/>
  <c r="I190" i="1"/>
  <c r="J190" i="1"/>
  <c r="K190" i="1"/>
  <c r="L190" i="1"/>
  <c r="M190" i="1"/>
  <c r="N190" i="1"/>
  <c r="O190" i="1"/>
  <c r="P190" i="1"/>
  <c r="Q190" i="1"/>
  <c r="R190" i="1"/>
  <c r="S190" i="1"/>
  <c r="T190" i="1"/>
  <c r="U190" i="1"/>
  <c r="V190" i="1"/>
  <c r="W190" i="1"/>
  <c r="X190" i="1"/>
  <c r="Y190" i="1"/>
  <c r="Z190" i="1"/>
  <c r="AA190" i="1"/>
  <c r="D191" i="1"/>
  <c r="E191" i="1"/>
  <c r="F191" i="1"/>
  <c r="G191" i="1"/>
  <c r="H191" i="1"/>
  <c r="I191" i="1"/>
  <c r="J191" i="1"/>
  <c r="K191" i="1"/>
  <c r="L191" i="1"/>
  <c r="M191" i="1"/>
  <c r="N191" i="1"/>
  <c r="O191" i="1"/>
  <c r="P191" i="1"/>
  <c r="Q191" i="1"/>
  <c r="R191" i="1"/>
  <c r="S191" i="1"/>
  <c r="T191" i="1"/>
  <c r="U191" i="1"/>
  <c r="V191" i="1"/>
  <c r="W191" i="1"/>
  <c r="X191" i="1"/>
  <c r="Y191" i="1"/>
  <c r="Z191" i="1"/>
  <c r="AA191" i="1"/>
  <c r="D192" i="1"/>
  <c r="E192" i="1"/>
  <c r="F192" i="1"/>
  <c r="G192" i="1"/>
  <c r="H192" i="1"/>
  <c r="I192" i="1"/>
  <c r="J192" i="1"/>
  <c r="K192" i="1"/>
  <c r="L192" i="1"/>
  <c r="M192" i="1"/>
  <c r="N192" i="1"/>
  <c r="O192" i="1"/>
  <c r="P192" i="1"/>
  <c r="Q192" i="1"/>
  <c r="R192" i="1"/>
  <c r="S192" i="1"/>
  <c r="T192" i="1"/>
  <c r="U192" i="1"/>
  <c r="V192" i="1"/>
  <c r="W192" i="1"/>
  <c r="X192" i="1"/>
  <c r="Y192" i="1"/>
  <c r="Z192" i="1"/>
  <c r="AA192" i="1"/>
  <c r="D193" i="1"/>
  <c r="E193" i="1"/>
  <c r="F193" i="1"/>
  <c r="G193" i="1"/>
  <c r="H193" i="1"/>
  <c r="I193" i="1"/>
  <c r="J193" i="1"/>
  <c r="K193" i="1"/>
  <c r="L193" i="1"/>
  <c r="M193" i="1"/>
  <c r="N193" i="1"/>
  <c r="O193" i="1"/>
  <c r="P193" i="1"/>
  <c r="Q193" i="1"/>
  <c r="R193" i="1"/>
  <c r="S193" i="1"/>
  <c r="T193" i="1"/>
  <c r="U193" i="1"/>
  <c r="V193" i="1"/>
  <c r="W193" i="1"/>
  <c r="X193" i="1"/>
  <c r="Y193" i="1"/>
  <c r="Z193" i="1"/>
  <c r="AA193" i="1"/>
  <c r="D194" i="1"/>
  <c r="E194" i="1"/>
  <c r="F194" i="1"/>
  <c r="G194" i="1"/>
  <c r="H194" i="1"/>
  <c r="I194" i="1"/>
  <c r="J194" i="1"/>
  <c r="K194" i="1"/>
  <c r="L194" i="1"/>
  <c r="M194" i="1"/>
  <c r="N194" i="1"/>
  <c r="O194" i="1"/>
  <c r="P194" i="1"/>
  <c r="Q194" i="1"/>
  <c r="R194" i="1"/>
  <c r="S194" i="1"/>
  <c r="T194" i="1"/>
  <c r="U194" i="1"/>
  <c r="V194" i="1"/>
  <c r="W194" i="1"/>
  <c r="X194" i="1"/>
  <c r="Y194" i="1"/>
  <c r="Z194" i="1"/>
  <c r="AA194" i="1"/>
  <c r="D195" i="1"/>
  <c r="E195" i="1"/>
  <c r="F195" i="1"/>
  <c r="G195" i="1"/>
  <c r="H195" i="1"/>
  <c r="I195" i="1"/>
  <c r="J195" i="1"/>
  <c r="K195" i="1"/>
  <c r="L195" i="1"/>
  <c r="M195" i="1"/>
  <c r="N195" i="1"/>
  <c r="O195" i="1"/>
  <c r="P195" i="1"/>
  <c r="Q195" i="1"/>
  <c r="R195" i="1"/>
  <c r="S195" i="1"/>
  <c r="T195" i="1"/>
  <c r="U195" i="1"/>
  <c r="V195" i="1"/>
  <c r="W195" i="1"/>
  <c r="X195" i="1"/>
  <c r="Y195" i="1"/>
  <c r="Z195" i="1"/>
  <c r="AA195" i="1"/>
  <c r="D196" i="1"/>
  <c r="E196" i="1"/>
  <c r="F196" i="1"/>
  <c r="G196" i="1"/>
  <c r="H196" i="1"/>
  <c r="I196" i="1"/>
  <c r="J196" i="1"/>
  <c r="K196" i="1"/>
  <c r="L196" i="1"/>
  <c r="M196" i="1"/>
  <c r="N196" i="1"/>
  <c r="O196" i="1"/>
  <c r="P196" i="1"/>
  <c r="Q196" i="1"/>
  <c r="R196" i="1"/>
  <c r="S196" i="1"/>
  <c r="T196" i="1"/>
  <c r="U196" i="1"/>
  <c r="V196" i="1"/>
  <c r="W196" i="1"/>
  <c r="X196" i="1"/>
  <c r="Y196" i="1"/>
  <c r="Z196" i="1"/>
  <c r="AA196" i="1"/>
  <c r="D197" i="1"/>
  <c r="E197" i="1"/>
  <c r="F197" i="1"/>
  <c r="G197" i="1"/>
  <c r="H197" i="1"/>
  <c r="I197" i="1"/>
  <c r="J197" i="1"/>
  <c r="K197" i="1"/>
  <c r="L197" i="1"/>
  <c r="M197" i="1"/>
  <c r="N197" i="1"/>
  <c r="O197" i="1"/>
  <c r="P197" i="1"/>
  <c r="Q197" i="1"/>
  <c r="R197" i="1"/>
  <c r="S197" i="1"/>
  <c r="T197" i="1"/>
  <c r="U197" i="1"/>
  <c r="V197" i="1"/>
  <c r="W197" i="1"/>
  <c r="X197" i="1"/>
  <c r="Y197" i="1"/>
  <c r="Z197" i="1"/>
  <c r="AA197" i="1"/>
  <c r="D198" i="1"/>
  <c r="E198" i="1"/>
  <c r="F198" i="1"/>
  <c r="G198" i="1"/>
  <c r="H198" i="1"/>
  <c r="I198" i="1"/>
  <c r="J198" i="1"/>
  <c r="K198" i="1"/>
  <c r="L198" i="1"/>
  <c r="M198" i="1"/>
  <c r="N198" i="1"/>
  <c r="O198" i="1"/>
  <c r="P198" i="1"/>
  <c r="Q198" i="1"/>
  <c r="R198" i="1"/>
  <c r="S198" i="1"/>
  <c r="T198" i="1"/>
  <c r="U198" i="1"/>
  <c r="V198" i="1"/>
  <c r="W198" i="1"/>
  <c r="X198" i="1"/>
  <c r="Y198" i="1"/>
  <c r="Z198" i="1"/>
  <c r="AA198" i="1"/>
  <c r="D199" i="1"/>
  <c r="E199" i="1"/>
  <c r="F199" i="1"/>
  <c r="G199" i="1"/>
  <c r="H199" i="1"/>
  <c r="I199" i="1"/>
  <c r="J199" i="1"/>
  <c r="K199" i="1"/>
  <c r="L199" i="1"/>
  <c r="M199" i="1"/>
  <c r="N199" i="1"/>
  <c r="O199" i="1"/>
  <c r="P199" i="1"/>
  <c r="Q199" i="1"/>
  <c r="R199" i="1"/>
  <c r="S199" i="1"/>
  <c r="T199" i="1"/>
  <c r="U199" i="1"/>
  <c r="V199" i="1"/>
  <c r="W199" i="1"/>
  <c r="X199" i="1"/>
  <c r="Y199" i="1"/>
  <c r="Z199" i="1"/>
  <c r="AA199" i="1"/>
  <c r="D200" i="1"/>
  <c r="E200" i="1"/>
  <c r="F200" i="1"/>
  <c r="G200" i="1"/>
  <c r="H200" i="1"/>
  <c r="I200" i="1"/>
  <c r="J200" i="1"/>
  <c r="K200" i="1"/>
  <c r="L200" i="1"/>
  <c r="M200" i="1"/>
  <c r="N200" i="1"/>
  <c r="O200" i="1"/>
  <c r="P200" i="1"/>
  <c r="Q200" i="1"/>
  <c r="R200" i="1"/>
  <c r="S200" i="1"/>
  <c r="T200" i="1"/>
  <c r="U200" i="1"/>
  <c r="V200" i="1"/>
  <c r="W200" i="1"/>
  <c r="X200" i="1"/>
  <c r="Y200" i="1"/>
  <c r="Z200" i="1"/>
  <c r="AA200" i="1"/>
  <c r="D201" i="1"/>
  <c r="E201" i="1"/>
  <c r="F201" i="1"/>
  <c r="G201" i="1"/>
  <c r="H201" i="1"/>
  <c r="I201" i="1"/>
  <c r="J201" i="1"/>
  <c r="K201" i="1"/>
  <c r="L201" i="1"/>
  <c r="M201" i="1"/>
  <c r="N201" i="1"/>
  <c r="O201" i="1"/>
  <c r="P201" i="1"/>
  <c r="Q201" i="1"/>
  <c r="R201" i="1"/>
  <c r="S201" i="1"/>
  <c r="T201" i="1"/>
  <c r="U201" i="1"/>
  <c r="V201" i="1"/>
  <c r="W201" i="1"/>
  <c r="X201" i="1"/>
  <c r="Y201" i="1"/>
  <c r="Z201" i="1"/>
  <c r="AA201" i="1"/>
  <c r="D202" i="1"/>
  <c r="E202" i="1"/>
  <c r="F202" i="1"/>
  <c r="G202" i="1"/>
  <c r="H202" i="1"/>
  <c r="I202" i="1"/>
  <c r="J202" i="1"/>
  <c r="K202" i="1"/>
  <c r="L202" i="1"/>
  <c r="M202" i="1"/>
  <c r="N202" i="1"/>
  <c r="O202" i="1"/>
  <c r="P202" i="1"/>
  <c r="Q202" i="1"/>
  <c r="R202" i="1"/>
  <c r="S202" i="1"/>
  <c r="T202" i="1"/>
  <c r="U202" i="1"/>
  <c r="V202" i="1"/>
  <c r="W202" i="1"/>
  <c r="X202" i="1"/>
  <c r="Y202" i="1"/>
  <c r="Z202" i="1"/>
  <c r="AA202" i="1"/>
  <c r="D203" i="1"/>
  <c r="E203" i="1"/>
  <c r="F203" i="1"/>
  <c r="G203" i="1"/>
  <c r="H203" i="1"/>
  <c r="I203" i="1"/>
  <c r="J203" i="1"/>
  <c r="K203" i="1"/>
  <c r="L203" i="1"/>
  <c r="M203" i="1"/>
  <c r="N203" i="1"/>
  <c r="O203" i="1"/>
  <c r="P203" i="1"/>
  <c r="Q203" i="1"/>
  <c r="R203" i="1"/>
  <c r="S203" i="1"/>
  <c r="T203" i="1"/>
  <c r="U203" i="1"/>
  <c r="V203" i="1"/>
  <c r="W203" i="1"/>
  <c r="X203" i="1"/>
  <c r="Y203" i="1"/>
  <c r="Z203" i="1"/>
  <c r="AA203" i="1"/>
  <c r="D204" i="1"/>
  <c r="E204" i="1"/>
  <c r="F204" i="1"/>
  <c r="G204" i="1"/>
  <c r="H204" i="1"/>
  <c r="I204" i="1"/>
  <c r="J204" i="1"/>
  <c r="K204" i="1"/>
  <c r="L204" i="1"/>
  <c r="M204" i="1"/>
  <c r="N204" i="1"/>
  <c r="O204" i="1"/>
  <c r="P204" i="1"/>
  <c r="Q204" i="1"/>
  <c r="R204" i="1"/>
  <c r="S204" i="1"/>
  <c r="T204" i="1"/>
  <c r="U204" i="1"/>
  <c r="V204" i="1"/>
  <c r="W204" i="1"/>
  <c r="X204" i="1"/>
  <c r="Y204" i="1"/>
  <c r="Z204" i="1"/>
  <c r="AA204" i="1"/>
  <c r="D205" i="1"/>
  <c r="E205" i="1"/>
  <c r="F205" i="1"/>
  <c r="G205" i="1"/>
  <c r="H205" i="1"/>
  <c r="I205" i="1"/>
  <c r="J205" i="1"/>
  <c r="K205" i="1"/>
  <c r="L205" i="1"/>
  <c r="M205" i="1"/>
  <c r="N205" i="1"/>
  <c r="O205" i="1"/>
  <c r="P205" i="1"/>
  <c r="Q205" i="1"/>
  <c r="R205" i="1"/>
  <c r="S205" i="1"/>
  <c r="T205" i="1"/>
  <c r="U205" i="1"/>
  <c r="V205" i="1"/>
  <c r="W205" i="1"/>
  <c r="X205" i="1"/>
  <c r="Y205" i="1"/>
  <c r="Z205" i="1"/>
  <c r="AA205" i="1"/>
  <c r="D206" i="1"/>
  <c r="E206" i="1"/>
  <c r="F206" i="1"/>
  <c r="G206" i="1"/>
  <c r="H206" i="1"/>
  <c r="I206" i="1"/>
  <c r="J206" i="1"/>
  <c r="K206" i="1"/>
  <c r="L206" i="1"/>
  <c r="M206" i="1"/>
  <c r="N206" i="1"/>
  <c r="O206" i="1"/>
  <c r="P206" i="1"/>
  <c r="Q206" i="1"/>
  <c r="R206" i="1"/>
  <c r="S206" i="1"/>
  <c r="T206" i="1"/>
  <c r="U206" i="1"/>
  <c r="V206" i="1"/>
  <c r="W206" i="1"/>
  <c r="X206" i="1"/>
  <c r="Y206" i="1"/>
  <c r="Z206" i="1"/>
  <c r="AA206" i="1"/>
  <c r="D207" i="1"/>
  <c r="E207" i="1"/>
  <c r="F207" i="1"/>
  <c r="G207" i="1"/>
  <c r="H207" i="1"/>
  <c r="I207" i="1"/>
  <c r="J207" i="1"/>
  <c r="K207" i="1"/>
  <c r="L207" i="1"/>
  <c r="M207" i="1"/>
  <c r="N207" i="1"/>
  <c r="O207" i="1"/>
  <c r="P207" i="1"/>
  <c r="Q207" i="1"/>
  <c r="R207" i="1"/>
  <c r="S207" i="1"/>
  <c r="T207" i="1"/>
  <c r="U207" i="1"/>
  <c r="V207" i="1"/>
  <c r="W207" i="1"/>
  <c r="X207" i="1"/>
  <c r="Y207" i="1"/>
  <c r="Z207" i="1"/>
  <c r="AA207" i="1"/>
  <c r="D208" i="1"/>
  <c r="E208" i="1"/>
  <c r="F208" i="1"/>
  <c r="G208" i="1"/>
  <c r="H208" i="1"/>
  <c r="I208" i="1"/>
  <c r="J208" i="1"/>
  <c r="K208" i="1"/>
  <c r="L208" i="1"/>
  <c r="M208" i="1"/>
  <c r="N208" i="1"/>
  <c r="O208" i="1"/>
  <c r="P208" i="1"/>
  <c r="Q208" i="1"/>
  <c r="R208" i="1"/>
  <c r="S208" i="1"/>
  <c r="T208" i="1"/>
  <c r="U208" i="1"/>
  <c r="V208" i="1"/>
  <c r="W208" i="1"/>
  <c r="X208" i="1"/>
  <c r="Y208" i="1"/>
  <c r="Z208" i="1"/>
  <c r="AA208" i="1"/>
  <c r="D209" i="1"/>
  <c r="E209" i="1"/>
  <c r="F209" i="1"/>
  <c r="G209" i="1"/>
  <c r="H209" i="1"/>
  <c r="I209" i="1"/>
  <c r="J209" i="1"/>
  <c r="K209" i="1"/>
  <c r="L209" i="1"/>
  <c r="M209" i="1"/>
  <c r="N209" i="1"/>
  <c r="O209" i="1"/>
  <c r="P209" i="1"/>
  <c r="Q209" i="1"/>
  <c r="R209" i="1"/>
  <c r="S209" i="1"/>
  <c r="T209" i="1"/>
  <c r="U209" i="1"/>
  <c r="V209" i="1"/>
  <c r="W209" i="1"/>
  <c r="X209" i="1"/>
  <c r="Y209" i="1"/>
  <c r="Z209" i="1"/>
  <c r="AA209" i="1"/>
  <c r="D210" i="1"/>
  <c r="E210" i="1"/>
  <c r="F210" i="1"/>
  <c r="G210" i="1"/>
  <c r="H210" i="1"/>
  <c r="I210" i="1"/>
  <c r="J210" i="1"/>
  <c r="K210" i="1"/>
  <c r="L210" i="1"/>
  <c r="M210" i="1"/>
  <c r="N210" i="1"/>
  <c r="O210" i="1"/>
  <c r="P210" i="1"/>
  <c r="Q210" i="1"/>
  <c r="R210" i="1"/>
  <c r="S210" i="1"/>
  <c r="T210" i="1"/>
  <c r="U210" i="1"/>
  <c r="V210" i="1"/>
  <c r="W210" i="1"/>
  <c r="X210" i="1"/>
  <c r="Y210" i="1"/>
  <c r="Z210" i="1"/>
  <c r="AA210" i="1"/>
  <c r="D211" i="1"/>
  <c r="E211" i="1"/>
  <c r="F211" i="1"/>
  <c r="G211" i="1"/>
  <c r="H211" i="1"/>
  <c r="I211" i="1"/>
  <c r="J211" i="1"/>
  <c r="K211" i="1"/>
  <c r="L211" i="1"/>
  <c r="M211" i="1"/>
  <c r="N211" i="1"/>
  <c r="O211" i="1"/>
  <c r="P211" i="1"/>
  <c r="Q211" i="1"/>
  <c r="R211" i="1"/>
  <c r="S211" i="1"/>
  <c r="T211" i="1"/>
  <c r="U211" i="1"/>
  <c r="V211" i="1"/>
  <c r="W211" i="1"/>
  <c r="X211" i="1"/>
  <c r="Y211" i="1"/>
  <c r="Z211" i="1"/>
  <c r="AA211" i="1"/>
  <c r="D212" i="1"/>
  <c r="E212" i="1"/>
  <c r="F212" i="1"/>
  <c r="G212" i="1"/>
  <c r="H212" i="1"/>
  <c r="I212" i="1"/>
  <c r="J212" i="1"/>
  <c r="K212" i="1"/>
  <c r="L212" i="1"/>
  <c r="M212" i="1"/>
  <c r="N212" i="1"/>
  <c r="O212" i="1"/>
  <c r="P212" i="1"/>
  <c r="Q212" i="1"/>
  <c r="R212" i="1"/>
  <c r="S212" i="1"/>
  <c r="T212" i="1"/>
  <c r="U212" i="1"/>
  <c r="V212" i="1"/>
  <c r="W212" i="1"/>
  <c r="X212" i="1"/>
  <c r="Y212" i="1"/>
  <c r="Z212" i="1"/>
  <c r="AA212" i="1"/>
  <c r="D213" i="1"/>
  <c r="E213" i="1"/>
  <c r="F213" i="1"/>
  <c r="G213" i="1"/>
  <c r="H213" i="1"/>
  <c r="I213" i="1"/>
  <c r="J213" i="1"/>
  <c r="K213" i="1"/>
  <c r="L213" i="1"/>
  <c r="M213" i="1"/>
  <c r="N213" i="1"/>
  <c r="O213" i="1"/>
  <c r="P213" i="1"/>
  <c r="Q213" i="1"/>
  <c r="R213" i="1"/>
  <c r="S213" i="1"/>
  <c r="T213" i="1"/>
  <c r="U213" i="1"/>
  <c r="V213" i="1"/>
  <c r="W213" i="1"/>
  <c r="X213" i="1"/>
  <c r="Y213" i="1"/>
  <c r="Z213" i="1"/>
  <c r="AA213" i="1"/>
  <c r="D214" i="1"/>
  <c r="E214" i="1"/>
  <c r="F214" i="1"/>
  <c r="G214" i="1"/>
  <c r="H214" i="1"/>
  <c r="I214" i="1"/>
  <c r="J214" i="1"/>
  <c r="K214" i="1"/>
  <c r="L214" i="1"/>
  <c r="M214" i="1"/>
  <c r="N214" i="1"/>
  <c r="O214" i="1"/>
  <c r="P214" i="1"/>
  <c r="Q214" i="1"/>
  <c r="R214" i="1"/>
  <c r="S214" i="1"/>
  <c r="T214" i="1"/>
  <c r="U214" i="1"/>
  <c r="V214" i="1"/>
  <c r="W214" i="1"/>
  <c r="X214" i="1"/>
  <c r="Y214" i="1"/>
  <c r="Z214" i="1"/>
  <c r="AA214" i="1"/>
  <c r="D215" i="1"/>
  <c r="E215" i="1"/>
  <c r="F215" i="1"/>
  <c r="G215" i="1"/>
  <c r="H215" i="1"/>
  <c r="I215" i="1"/>
  <c r="J215" i="1"/>
  <c r="K215" i="1"/>
  <c r="L215" i="1"/>
  <c r="M215" i="1"/>
  <c r="N215" i="1"/>
  <c r="O215" i="1"/>
  <c r="P215" i="1"/>
  <c r="Q215" i="1"/>
  <c r="R215" i="1"/>
  <c r="S215" i="1"/>
  <c r="T215" i="1"/>
  <c r="U215" i="1"/>
  <c r="V215" i="1"/>
  <c r="W215" i="1"/>
  <c r="X215" i="1"/>
  <c r="Y215" i="1"/>
  <c r="Z215" i="1"/>
  <c r="AA215" i="1"/>
  <c r="D216" i="1"/>
  <c r="E216" i="1"/>
  <c r="F216" i="1"/>
  <c r="G216" i="1"/>
  <c r="H216" i="1"/>
  <c r="I216" i="1"/>
  <c r="J216" i="1"/>
  <c r="K216" i="1"/>
  <c r="L216" i="1"/>
  <c r="M216" i="1"/>
  <c r="N216" i="1"/>
  <c r="O216" i="1"/>
  <c r="P216" i="1"/>
  <c r="Q216" i="1"/>
  <c r="R216" i="1"/>
  <c r="S216" i="1"/>
  <c r="T216" i="1"/>
  <c r="U216" i="1"/>
  <c r="V216" i="1"/>
  <c r="W216" i="1"/>
  <c r="X216" i="1"/>
  <c r="Y216" i="1"/>
  <c r="Z216" i="1"/>
  <c r="AA216" i="1"/>
  <c r="D217" i="1"/>
  <c r="E217" i="1"/>
  <c r="F217" i="1"/>
  <c r="G217" i="1"/>
  <c r="H217" i="1"/>
  <c r="I217" i="1"/>
  <c r="J217" i="1"/>
  <c r="K217" i="1"/>
  <c r="L217" i="1"/>
  <c r="M217" i="1"/>
  <c r="N217" i="1"/>
  <c r="O217" i="1"/>
  <c r="P217" i="1"/>
  <c r="Q217" i="1"/>
  <c r="R217" i="1"/>
  <c r="S217" i="1"/>
  <c r="T217" i="1"/>
  <c r="U217" i="1"/>
  <c r="V217" i="1"/>
  <c r="W217" i="1"/>
  <c r="X217" i="1"/>
  <c r="Y217" i="1"/>
  <c r="Z217" i="1"/>
  <c r="AA217" i="1"/>
  <c r="D218" i="1"/>
  <c r="E218" i="1"/>
  <c r="F218" i="1"/>
  <c r="G218" i="1"/>
  <c r="H218" i="1"/>
  <c r="I218" i="1"/>
  <c r="J218" i="1"/>
  <c r="K218" i="1"/>
  <c r="L218" i="1"/>
  <c r="M218" i="1"/>
  <c r="N218" i="1"/>
  <c r="O218" i="1"/>
  <c r="P218" i="1"/>
  <c r="Q218" i="1"/>
  <c r="R218" i="1"/>
  <c r="S218" i="1"/>
  <c r="T218" i="1"/>
  <c r="U218" i="1"/>
  <c r="V218" i="1"/>
  <c r="W218" i="1"/>
  <c r="X218" i="1"/>
  <c r="Y218" i="1"/>
  <c r="Z218" i="1"/>
  <c r="AA218" i="1"/>
  <c r="D219" i="1"/>
  <c r="E219" i="1"/>
  <c r="F219" i="1"/>
  <c r="G219" i="1"/>
  <c r="H219" i="1"/>
  <c r="I219" i="1"/>
  <c r="J219" i="1"/>
  <c r="K219" i="1"/>
  <c r="L219" i="1"/>
  <c r="M219" i="1"/>
  <c r="N219" i="1"/>
  <c r="O219" i="1"/>
  <c r="P219" i="1"/>
  <c r="Q219" i="1"/>
  <c r="R219" i="1"/>
  <c r="S219" i="1"/>
  <c r="T219" i="1"/>
  <c r="U219" i="1"/>
  <c r="V219" i="1"/>
  <c r="W219" i="1"/>
  <c r="X219" i="1"/>
  <c r="Y219" i="1"/>
  <c r="Z219" i="1"/>
  <c r="AA219" i="1"/>
  <c r="D220" i="1"/>
  <c r="E220" i="1"/>
  <c r="F220" i="1"/>
  <c r="G220" i="1"/>
  <c r="H220" i="1"/>
  <c r="I220" i="1"/>
  <c r="J220" i="1"/>
  <c r="K220" i="1"/>
  <c r="L220" i="1"/>
  <c r="M220" i="1"/>
  <c r="N220" i="1"/>
  <c r="O220" i="1"/>
  <c r="P220" i="1"/>
  <c r="Q220" i="1"/>
  <c r="R220" i="1"/>
  <c r="S220" i="1"/>
  <c r="T220" i="1"/>
  <c r="U220" i="1"/>
  <c r="V220" i="1"/>
  <c r="W220" i="1"/>
  <c r="X220" i="1"/>
  <c r="Y220" i="1"/>
  <c r="Z220" i="1"/>
  <c r="AA220" i="1"/>
  <c r="D221" i="1"/>
  <c r="E221" i="1"/>
  <c r="F221" i="1"/>
  <c r="G221" i="1"/>
  <c r="H221" i="1"/>
  <c r="I221" i="1"/>
  <c r="J221" i="1"/>
  <c r="K221" i="1"/>
  <c r="L221" i="1"/>
  <c r="M221" i="1"/>
  <c r="N221" i="1"/>
  <c r="O221" i="1"/>
  <c r="P221" i="1"/>
  <c r="Q221" i="1"/>
  <c r="R221" i="1"/>
  <c r="S221" i="1"/>
  <c r="T221" i="1"/>
  <c r="U221" i="1"/>
  <c r="V221" i="1"/>
  <c r="W221" i="1"/>
  <c r="X221" i="1"/>
  <c r="Y221" i="1"/>
  <c r="Z221" i="1"/>
  <c r="AA221" i="1"/>
</calcChain>
</file>

<file path=xl/sharedStrings.xml><?xml version="1.0" encoding="utf-8"?>
<sst xmlns="http://schemas.openxmlformats.org/spreadsheetml/2006/main" count="3616" uniqueCount="792">
  <si>
    <t>5. Some practices may not be aligned to a CCG and the results from the survey for these practices, if they are present, are grouped in the N/A category</t>
  </si>
  <si>
    <t>4. Percentages are shown to the whole number, so all figures less than 0.5% are shown rounded to 0%</t>
  </si>
  <si>
    <t xml:space="preserve">3. Individual weighted numbers have been rounded to the nearest whole number and so individual figures may not sum up to totals </t>
  </si>
  <si>
    <t>2. Total number of respondents who fall into this category.</t>
  </si>
  <si>
    <r>
      <t xml:space="preserve">1. Figures cannot be compared to results published prior to December 2011, due to changes in the weighting methodology. For more information on the weighting changes go to the FAQ section of the GP Patient Survey website: </t>
    </r>
    <r>
      <rPr>
        <u/>
        <sz val="10"/>
        <color indexed="12"/>
        <rFont val="Arial"/>
        <family val="2"/>
      </rPr>
      <t>http://www.gp-patient.co.uk/faq/</t>
    </r>
    <r>
      <rPr>
        <sz val="10"/>
        <color theme="1"/>
        <rFont val="Arial"/>
        <family val="2"/>
      </rPr>
      <t xml:space="preserve"> .
    Figures cannot be compared with confidence to results published in July 2013 due to seasonal variation.</t>
    </r>
  </si>
  <si>
    <r>
      <t>N/A</t>
    </r>
    <r>
      <rPr>
        <sz val="11"/>
        <color indexed="8"/>
        <rFont val="Arial"/>
        <family val="2"/>
      </rPr>
      <t>⁵</t>
    </r>
  </si>
  <si>
    <t>NHS South Devon and Torbay</t>
  </si>
  <si>
    <t>99Q</t>
  </si>
  <si>
    <t>E38000152</t>
  </si>
  <si>
    <t>NHS North, East, West Devon</t>
  </si>
  <si>
    <t>99P</t>
  </si>
  <si>
    <t>E38000129</t>
  </si>
  <si>
    <t>NHS Wiltshire</t>
  </si>
  <si>
    <t>99N</t>
  </si>
  <si>
    <t>E38000206</t>
  </si>
  <si>
    <t>NHS North East Hampshire and Farnham</t>
  </si>
  <si>
    <t>99M</t>
  </si>
  <si>
    <t>E38000118</t>
  </si>
  <si>
    <t>NHS High Weald Lewes Havens</t>
  </si>
  <si>
    <t>99K</t>
  </si>
  <si>
    <t>E38000081</t>
  </si>
  <si>
    <t>NHS West Kent</t>
  </si>
  <si>
    <t>99J</t>
  </si>
  <si>
    <t>E38000199</t>
  </si>
  <si>
    <t>NHS Surrey Downs</t>
  </si>
  <si>
    <t>99H</t>
  </si>
  <si>
    <t>E38000177</t>
  </si>
  <si>
    <t>NHS Southend</t>
  </si>
  <si>
    <t>99G</t>
  </si>
  <si>
    <t>E38000168</t>
  </si>
  <si>
    <t>NHS Castle Point, Rayleigh and Rochford</t>
  </si>
  <si>
    <t>99F</t>
  </si>
  <si>
    <t>E38000030</t>
  </si>
  <si>
    <t>NHS Basildon and Brentwood</t>
  </si>
  <si>
    <t>99E</t>
  </si>
  <si>
    <t>E38000007</t>
  </si>
  <si>
    <t>NHS South Lincolnshire</t>
  </si>
  <si>
    <t>99D</t>
  </si>
  <si>
    <t>E38000157</t>
  </si>
  <si>
    <t>NHS North Tyneside</t>
  </si>
  <si>
    <t>99C</t>
  </si>
  <si>
    <t>E38000127</t>
  </si>
  <si>
    <t>NHS Liverpool</t>
  </si>
  <si>
    <t>99A</t>
  </si>
  <si>
    <t>E38000101</t>
  </si>
  <si>
    <t>NHS Newcastle Gateshead</t>
  </si>
  <si>
    <t>13T</t>
  </si>
  <si>
    <t>E38000212</t>
  </si>
  <si>
    <t>NHS Birmingham CrossCity</t>
  </si>
  <si>
    <t>13P</t>
  </si>
  <si>
    <t>E38000012</t>
  </si>
  <si>
    <t>NHS Wirral</t>
  </si>
  <si>
    <t>12F</t>
  </si>
  <si>
    <t>E38000208</t>
  </si>
  <si>
    <t>NHS Swindon</t>
  </si>
  <si>
    <t>12D</t>
  </si>
  <si>
    <t>E38000181</t>
  </si>
  <si>
    <t>NHS South Gloucestershire</t>
  </si>
  <si>
    <t>12A</t>
  </si>
  <si>
    <t>E38000155</t>
  </si>
  <si>
    <t>NHS Somerset</t>
  </si>
  <si>
    <t>11X</t>
  </si>
  <si>
    <t>E38000150</t>
  </si>
  <si>
    <t>NHS North Somerset</t>
  </si>
  <si>
    <t>11T</t>
  </si>
  <si>
    <t>E38000125</t>
  </si>
  <si>
    <t>NHS Kernow</t>
  </si>
  <si>
    <t>11N</t>
  </si>
  <si>
    <t>E38000089</t>
  </si>
  <si>
    <t>NHS Gloucestershire</t>
  </si>
  <si>
    <t>11M</t>
  </si>
  <si>
    <t>E38000062</t>
  </si>
  <si>
    <t>NHS Dorset</t>
  </si>
  <si>
    <t>11J</t>
  </si>
  <si>
    <t>E38000045</t>
  </si>
  <si>
    <t>NHS Bristol</t>
  </si>
  <si>
    <t>11H</t>
  </si>
  <si>
    <t>E38000022</t>
  </si>
  <si>
    <t>NHS Bath and North East Somerset</t>
  </si>
  <si>
    <t>11E</t>
  </si>
  <si>
    <t>E38000009</t>
  </si>
  <si>
    <t>NHS Wokingham</t>
  </si>
  <si>
    <t>11D</t>
  </si>
  <si>
    <t>E38000209</t>
  </si>
  <si>
    <t>NHS Windsor, Ascot and Maidenhead</t>
  </si>
  <si>
    <t>11C</t>
  </si>
  <si>
    <t>E38000207</t>
  </si>
  <si>
    <t>NHS West Hampshire</t>
  </si>
  <si>
    <t>11A</t>
  </si>
  <si>
    <t>E38000198</t>
  </si>
  <si>
    <t>NHS Aylesbury Vale</t>
  </si>
  <si>
    <t>10Y</t>
  </si>
  <si>
    <t>E38000003</t>
  </si>
  <si>
    <t>NHS Southampton</t>
  </si>
  <si>
    <t>10X</t>
  </si>
  <si>
    <t>E38000167</t>
  </si>
  <si>
    <t>NHS South Reading</t>
  </si>
  <si>
    <t>10W</t>
  </si>
  <si>
    <t>E38000160</t>
  </si>
  <si>
    <t>NHS South Eastern Hampshire</t>
  </si>
  <si>
    <t>10V</t>
  </si>
  <si>
    <t>E38000154</t>
  </si>
  <si>
    <t>NHS Slough</t>
  </si>
  <si>
    <t>10T</t>
  </si>
  <si>
    <t>E38000148</t>
  </si>
  <si>
    <t>NHS Portsmouth</t>
  </si>
  <si>
    <t>10R</t>
  </si>
  <si>
    <t>E38000137</t>
  </si>
  <si>
    <t>NHS Oxfordshire</t>
  </si>
  <si>
    <t>10Q</t>
  </si>
  <si>
    <t>E38000136</t>
  </si>
  <si>
    <t>NHS North &amp; West Reading</t>
  </si>
  <si>
    <t>10N</t>
  </si>
  <si>
    <t>E38000114</t>
  </si>
  <si>
    <t>NHS Newbury and District</t>
  </si>
  <si>
    <t>10M</t>
  </si>
  <si>
    <t>E38000110</t>
  </si>
  <si>
    <t>NHS Isle of Wight</t>
  </si>
  <si>
    <t>10L</t>
  </si>
  <si>
    <t>E38000087</t>
  </si>
  <si>
    <t>NHS Fareham and Gosport</t>
  </si>
  <si>
    <t>10K</t>
  </si>
  <si>
    <t>E38000059</t>
  </si>
  <si>
    <t>NHS North Hampshire</t>
  </si>
  <si>
    <t>10J</t>
  </si>
  <si>
    <t>E38000120</t>
  </si>
  <si>
    <t>NHS Chiltern</t>
  </si>
  <si>
    <t>10H</t>
  </si>
  <si>
    <t>E38000033</t>
  </si>
  <si>
    <t>NHS Bracknell and Ascot</t>
  </si>
  <si>
    <t>10G</t>
  </si>
  <si>
    <t>E38000017</t>
  </si>
  <si>
    <t>NHS Thanet</t>
  </si>
  <si>
    <t>10E</t>
  </si>
  <si>
    <t>E38000184</t>
  </si>
  <si>
    <t>NHS Swale</t>
  </si>
  <si>
    <t>10D</t>
  </si>
  <si>
    <t>E38000180</t>
  </si>
  <si>
    <t>NHS Surrey Heath</t>
  </si>
  <si>
    <t>10C</t>
  </si>
  <si>
    <t>E38000178</t>
  </si>
  <si>
    <t>NHS South Kent Coast</t>
  </si>
  <si>
    <t>10A</t>
  </si>
  <si>
    <t>E38000156</t>
  </si>
  <si>
    <t>NHS North West Surrey</t>
  </si>
  <si>
    <t>09Y</t>
  </si>
  <si>
    <t>E38000128</t>
  </si>
  <si>
    <t>NHS Horsham and Mid Sussex</t>
  </si>
  <si>
    <t>09X</t>
  </si>
  <si>
    <t>E38000083</t>
  </si>
  <si>
    <t>NHS Medway</t>
  </si>
  <si>
    <t>09W</t>
  </si>
  <si>
    <t>E38000104</t>
  </si>
  <si>
    <t>NHS Hastings &amp; Rother</t>
  </si>
  <si>
    <t>09P</t>
  </si>
  <si>
    <t>E38000076</t>
  </si>
  <si>
    <t>NHS Guildford and Waverley</t>
  </si>
  <si>
    <t>09N</t>
  </si>
  <si>
    <t>E38000067</t>
  </si>
  <si>
    <t>NHS East Surrey</t>
  </si>
  <si>
    <t>09L</t>
  </si>
  <si>
    <t>E38000054</t>
  </si>
  <si>
    <t>NHS Dartford, Gravesham and Swanley</t>
  </si>
  <si>
    <t>09J</t>
  </si>
  <si>
    <t>E38000043</t>
  </si>
  <si>
    <t>NHS Crawley</t>
  </si>
  <si>
    <t>09H</t>
  </si>
  <si>
    <t>E38000039</t>
  </si>
  <si>
    <t>NHS Coastal West Sussex</t>
  </si>
  <si>
    <t>09G</t>
  </si>
  <si>
    <t>E38000036</t>
  </si>
  <si>
    <t>NHS Eastbourne, Hailsham and Seaford</t>
  </si>
  <si>
    <t>09F</t>
  </si>
  <si>
    <t>E38000055</t>
  </si>
  <si>
    <t>NHS Canterbury and Coastal</t>
  </si>
  <si>
    <t>09E</t>
  </si>
  <si>
    <t>E38000029</t>
  </si>
  <si>
    <t>NHS Brighton &amp; Hove</t>
  </si>
  <si>
    <t>09D</t>
  </si>
  <si>
    <t>E38000021</t>
  </si>
  <si>
    <t>NHS Ashford</t>
  </si>
  <si>
    <t>09C</t>
  </si>
  <si>
    <t>E38000002</t>
  </si>
  <si>
    <t>NHS Central London (Westminster)</t>
  </si>
  <si>
    <t>09A</t>
  </si>
  <si>
    <t>E38000031</t>
  </si>
  <si>
    <t>NHS West London (Kensington and Chelsea, Queen’s Park and Paddington)</t>
  </si>
  <si>
    <t>08Y</t>
  </si>
  <si>
    <t>E38000202</t>
  </si>
  <si>
    <t>NHS Wandsworth</t>
  </si>
  <si>
    <t>08X</t>
  </si>
  <si>
    <t>E38000193</t>
  </si>
  <si>
    <t>NHS Waltham Forest</t>
  </si>
  <si>
    <t>08W</t>
  </si>
  <si>
    <t>E38000192</t>
  </si>
  <si>
    <t>NHS Tower Hamlets</t>
  </si>
  <si>
    <t>08V</t>
  </si>
  <si>
    <t>E38000186</t>
  </si>
  <si>
    <t>NHS Sutton</t>
  </si>
  <si>
    <t>08T</t>
  </si>
  <si>
    <t>E38000179</t>
  </si>
  <si>
    <t>NHS Merton</t>
  </si>
  <si>
    <t>08R</t>
  </si>
  <si>
    <t>E38000105</t>
  </si>
  <si>
    <t>NHS Southwark</t>
  </si>
  <si>
    <t>08Q</t>
  </si>
  <si>
    <t>E38000171</t>
  </si>
  <si>
    <t>NHS Richmond</t>
  </si>
  <si>
    <t>08P</t>
  </si>
  <si>
    <t>E38000140</t>
  </si>
  <si>
    <t>NHS Redbridge</t>
  </si>
  <si>
    <t>08N</t>
  </si>
  <si>
    <t>E38000138</t>
  </si>
  <si>
    <t>NHS Newham</t>
  </si>
  <si>
    <t>08M</t>
  </si>
  <si>
    <t>E38000113</t>
  </si>
  <si>
    <t>NHS Lewisham</t>
  </si>
  <si>
    <t>08L</t>
  </si>
  <si>
    <t>E38000098</t>
  </si>
  <si>
    <t>NHS Lambeth</t>
  </si>
  <si>
    <t>08K</t>
  </si>
  <si>
    <t>E38000092</t>
  </si>
  <si>
    <t>NHS Kingston</t>
  </si>
  <si>
    <t>08J</t>
  </si>
  <si>
    <t>E38000090</t>
  </si>
  <si>
    <t>NHS Islington</t>
  </si>
  <si>
    <t>08H</t>
  </si>
  <si>
    <t>E38000088</t>
  </si>
  <si>
    <t>NHS Hillingdon</t>
  </si>
  <si>
    <t>08G</t>
  </si>
  <si>
    <t>E38000082</t>
  </si>
  <si>
    <t>NHS Havering</t>
  </si>
  <si>
    <t>08F</t>
  </si>
  <si>
    <t>E38000077</t>
  </si>
  <si>
    <t>NHS Harrow</t>
  </si>
  <si>
    <t>08E</t>
  </si>
  <si>
    <t>E38000074</t>
  </si>
  <si>
    <t>NHS Haringey</t>
  </si>
  <si>
    <t>08D</t>
  </si>
  <si>
    <t>E38000072</t>
  </si>
  <si>
    <t>NHS Hammersmith and Fulham</t>
  </si>
  <si>
    <t>08C</t>
  </si>
  <si>
    <t>E38000070</t>
  </si>
  <si>
    <t>NHS Greenwich</t>
  </si>
  <si>
    <t>08A</t>
  </si>
  <si>
    <t>E38000066</t>
  </si>
  <si>
    <t>NHS Hounslow</t>
  </si>
  <si>
    <t>07Y</t>
  </si>
  <si>
    <t>E38000084</t>
  </si>
  <si>
    <t>NHS Enfield</t>
  </si>
  <si>
    <t>07X</t>
  </si>
  <si>
    <t>E38000057</t>
  </si>
  <si>
    <t>NHS Ealing</t>
  </si>
  <si>
    <t>07W</t>
  </si>
  <si>
    <t>E38000048</t>
  </si>
  <si>
    <t>NHS Croydon</t>
  </si>
  <si>
    <t>07V</t>
  </si>
  <si>
    <t>E38000040</t>
  </si>
  <si>
    <t>NHS City and Hackney</t>
  </si>
  <si>
    <t>07T</t>
  </si>
  <si>
    <t>E38000035</t>
  </si>
  <si>
    <t>NHS Camden</t>
  </si>
  <si>
    <t>07R</t>
  </si>
  <si>
    <t>E38000027</t>
  </si>
  <si>
    <t>NHS Bromley</t>
  </si>
  <si>
    <t>07Q</t>
  </si>
  <si>
    <t>E38000023</t>
  </si>
  <si>
    <t>NHS Brent</t>
  </si>
  <si>
    <t>07P</t>
  </si>
  <si>
    <t>E38000020</t>
  </si>
  <si>
    <t>NHS Bexley</t>
  </si>
  <si>
    <t>07N</t>
  </si>
  <si>
    <t>E38000011</t>
  </si>
  <si>
    <t>NHS Barnet</t>
  </si>
  <si>
    <t>07M</t>
  </si>
  <si>
    <t>E38000005</t>
  </si>
  <si>
    <t>NHS Barking &amp; Dagenham</t>
  </si>
  <si>
    <t>07L</t>
  </si>
  <si>
    <t>E38000004</t>
  </si>
  <si>
    <t>NHS West Suffolk</t>
  </si>
  <si>
    <t>07K</t>
  </si>
  <si>
    <t>E38000204</t>
  </si>
  <si>
    <t>NHS West Norfolk</t>
  </si>
  <si>
    <t>07J</t>
  </si>
  <si>
    <t>E38000203</t>
  </si>
  <si>
    <t>NHS West Essex</t>
  </si>
  <si>
    <t>07H</t>
  </si>
  <si>
    <t>E38000197</t>
  </si>
  <si>
    <t>NHS Thurrock</t>
  </si>
  <si>
    <t>07G</t>
  </si>
  <si>
    <t>E38000185</t>
  </si>
  <si>
    <t>NHS South Norfolk</t>
  </si>
  <si>
    <t>06Y</t>
  </si>
  <si>
    <t>E38000159</t>
  </si>
  <si>
    <t>NHS Norwich</t>
  </si>
  <si>
    <t>06W</t>
  </si>
  <si>
    <t>E38000131</t>
  </si>
  <si>
    <t>NHS North Norfolk</t>
  </si>
  <si>
    <t>06V</t>
  </si>
  <si>
    <t>E38000124</t>
  </si>
  <si>
    <t>NHS North East Essex</t>
  </si>
  <si>
    <t>06T</t>
  </si>
  <si>
    <t>E38000117</t>
  </si>
  <si>
    <t>NHS Mid Essex</t>
  </si>
  <si>
    <t>06Q</t>
  </si>
  <si>
    <t>E38000106</t>
  </si>
  <si>
    <t>NHS Luton</t>
  </si>
  <si>
    <t>06P</t>
  </si>
  <si>
    <t>E38000102</t>
  </si>
  <si>
    <t>NHS Herts Valleys</t>
  </si>
  <si>
    <t>06N</t>
  </si>
  <si>
    <t>E38000079</t>
  </si>
  <si>
    <t>NHS Great Yarmouth &amp; Waveney</t>
  </si>
  <si>
    <t>06M</t>
  </si>
  <si>
    <t>E38000063</t>
  </si>
  <si>
    <t>NHS Ipswich and East Suffolk</t>
  </si>
  <si>
    <t>06L</t>
  </si>
  <si>
    <t>E38000086</t>
  </si>
  <si>
    <t>NHS East and North Hertfordshire</t>
  </si>
  <si>
    <t>06K</t>
  </si>
  <si>
    <t>E38000049</t>
  </si>
  <si>
    <t>NHS Cambridgeshire and Peterborough</t>
  </si>
  <si>
    <t>06H</t>
  </si>
  <si>
    <t>E38000026</t>
  </si>
  <si>
    <t>NHS Bedfordshire</t>
  </si>
  <si>
    <t>06F</t>
  </si>
  <si>
    <t>E38000010</t>
  </si>
  <si>
    <t>NHS Wyre Forest</t>
  </si>
  <si>
    <t>06D</t>
  </si>
  <si>
    <t>E38000211</t>
  </si>
  <si>
    <t>NHS Wolverhampton</t>
  </si>
  <si>
    <t>06A</t>
  </si>
  <si>
    <t>E38000210</t>
  </si>
  <si>
    <t>NHS Walsall</t>
  </si>
  <si>
    <t>05Y</t>
  </si>
  <si>
    <t>E38000191</t>
  </si>
  <si>
    <t>NHS Telford &amp; Wrekin</t>
  </si>
  <si>
    <t>05X</t>
  </si>
  <si>
    <t>E38000183</t>
  </si>
  <si>
    <t>NHS Stoke on Trent</t>
  </si>
  <si>
    <t>05W</t>
  </si>
  <si>
    <t>E38000175</t>
  </si>
  <si>
    <t>NHS Stafford and Surrounds</t>
  </si>
  <si>
    <t>05V</t>
  </si>
  <si>
    <t>E38000173</t>
  </si>
  <si>
    <t>NHS South Worcestershire</t>
  </si>
  <si>
    <t>05T</t>
  </si>
  <si>
    <t>E38000166</t>
  </si>
  <si>
    <t>NHS South Warwickshire</t>
  </si>
  <si>
    <t>05R</t>
  </si>
  <si>
    <t>E38000164</t>
  </si>
  <si>
    <t>NHS South East Staffs and Seisdon and Peninsular</t>
  </si>
  <si>
    <t>05Q</t>
  </si>
  <si>
    <t>E38000153</t>
  </si>
  <si>
    <t>NHS Solihull</t>
  </si>
  <si>
    <t>05P</t>
  </si>
  <si>
    <t>E38000149</t>
  </si>
  <si>
    <t>NHS Shropshire</t>
  </si>
  <si>
    <t>05N</t>
  </si>
  <si>
    <t>E38000147</t>
  </si>
  <si>
    <t>NHS Sandwell and West Birmingham</t>
  </si>
  <si>
    <t>05L</t>
  </si>
  <si>
    <t>E38000144</t>
  </si>
  <si>
    <t>NHS Redditch and Bromsgrove</t>
  </si>
  <si>
    <t>05J</t>
  </si>
  <si>
    <t>E38000139</t>
  </si>
  <si>
    <t>NHS Warwickshire North</t>
  </si>
  <si>
    <t>05H</t>
  </si>
  <si>
    <t>E38000195</t>
  </si>
  <si>
    <t>NHS North Staffordshire</t>
  </si>
  <si>
    <t>05G</t>
  </si>
  <si>
    <t>E38000126</t>
  </si>
  <si>
    <t>NHS Herefordshire</t>
  </si>
  <si>
    <t>05F</t>
  </si>
  <si>
    <t>E38000078</t>
  </si>
  <si>
    <t>NHS East Staffordshire</t>
  </si>
  <si>
    <t>05D</t>
  </si>
  <si>
    <t>E38000053</t>
  </si>
  <si>
    <t>NHS Dudley</t>
  </si>
  <si>
    <t>05C</t>
  </si>
  <si>
    <t>E38000046</t>
  </si>
  <si>
    <t>NHS Coventry and Rugby</t>
  </si>
  <si>
    <t>05A</t>
  </si>
  <si>
    <t>E38000038</t>
  </si>
  <si>
    <t>NHS Cannock Chase</t>
  </si>
  <si>
    <t>04Y</t>
  </si>
  <si>
    <t>E38000028</t>
  </si>
  <si>
    <t>NHS Birmingham South and Central</t>
  </si>
  <si>
    <t>04X</t>
  </si>
  <si>
    <t>E38000013</t>
  </si>
  <si>
    <t>NHS West Leicestershire</t>
  </si>
  <si>
    <t>04V</t>
  </si>
  <si>
    <t>E38000201</t>
  </si>
  <si>
    <t>NHS Southern Derbyshire</t>
  </si>
  <si>
    <t>04R</t>
  </si>
  <si>
    <t>E38000169</t>
  </si>
  <si>
    <t xml:space="preserve">NHS South West Lincolnshire </t>
  </si>
  <si>
    <t>04Q</t>
  </si>
  <si>
    <t>E38000165</t>
  </si>
  <si>
    <t>NHS Rushcliffe</t>
  </si>
  <si>
    <t>04N</t>
  </si>
  <si>
    <t>E38000142</t>
  </si>
  <si>
    <t>NHS Nottingham West</t>
  </si>
  <si>
    <t>04M</t>
  </si>
  <si>
    <t>E38000134</t>
  </si>
  <si>
    <t>NHS Nottingham North &amp; East</t>
  </si>
  <si>
    <t>04L</t>
  </si>
  <si>
    <t>E38000133</t>
  </si>
  <si>
    <t>NHS Nottingham City</t>
  </si>
  <si>
    <t>04K</t>
  </si>
  <si>
    <t>E38000132</t>
  </si>
  <si>
    <t>NHS North Derbyshire</t>
  </si>
  <si>
    <t>04J</t>
  </si>
  <si>
    <t>E38000115</t>
  </si>
  <si>
    <t>NHS Newark &amp; Sherwood</t>
  </si>
  <si>
    <t>04H</t>
  </si>
  <si>
    <t>E38000109</t>
  </si>
  <si>
    <t>NHS Nene</t>
  </si>
  <si>
    <t>04G</t>
  </si>
  <si>
    <t>E38000108</t>
  </si>
  <si>
    <t>NHS Milton Keynes</t>
  </si>
  <si>
    <t>04F</t>
  </si>
  <si>
    <t>E38000107</t>
  </si>
  <si>
    <t>NHS Mansfield &amp; Ashfield</t>
  </si>
  <si>
    <t>04E</t>
  </si>
  <si>
    <t>E38000103</t>
  </si>
  <si>
    <t>NHS Lincolnshire West</t>
  </si>
  <si>
    <t>04D</t>
  </si>
  <si>
    <t>E38000100</t>
  </si>
  <si>
    <t>NHS Leicester City</t>
  </si>
  <si>
    <t>04C</t>
  </si>
  <si>
    <t>E38000097</t>
  </si>
  <si>
    <t>NHS Hardwick</t>
  </si>
  <si>
    <t>03Y</t>
  </si>
  <si>
    <t>E38000071</t>
  </si>
  <si>
    <t>NHS Erewash</t>
  </si>
  <si>
    <t>03X</t>
  </si>
  <si>
    <t>E38000058</t>
  </si>
  <si>
    <t>NHS East Leicestershire and Rutland</t>
  </si>
  <si>
    <t>03W</t>
  </si>
  <si>
    <t>E38000051</t>
  </si>
  <si>
    <t>NHS Corby</t>
  </si>
  <si>
    <t>03V</t>
  </si>
  <si>
    <t>E38000037</t>
  </si>
  <si>
    <t>NHS Lincolnshire East</t>
  </si>
  <si>
    <t>03T</t>
  </si>
  <si>
    <t>E38000099</t>
  </si>
  <si>
    <t xml:space="preserve">NHS Wakefield </t>
  </si>
  <si>
    <t>03R</t>
  </si>
  <si>
    <t>E38000190</t>
  </si>
  <si>
    <t>NHS Vale of York</t>
  </si>
  <si>
    <t>03Q</t>
  </si>
  <si>
    <t>E38000188</t>
  </si>
  <si>
    <t>NHS Sheffield</t>
  </si>
  <si>
    <t>03N</t>
  </si>
  <si>
    <t>E38000146</t>
  </si>
  <si>
    <t>NHS Scarborough and Ryedale</t>
  </si>
  <si>
    <t>03M</t>
  </si>
  <si>
    <t>E38000145</t>
  </si>
  <si>
    <t>NHS Rotherham</t>
  </si>
  <si>
    <t>03L</t>
  </si>
  <si>
    <t>E38000141</t>
  </si>
  <si>
    <t>NHS North Lincolnshire</t>
  </si>
  <si>
    <t>03K</t>
  </si>
  <si>
    <t>E38000122</t>
  </si>
  <si>
    <t>NHS North Kirklees</t>
  </si>
  <si>
    <t>03J</t>
  </si>
  <si>
    <t>E38000121</t>
  </si>
  <si>
    <t>NHS North East Lincolnshire</t>
  </si>
  <si>
    <t>03H</t>
  </si>
  <si>
    <t>E38000119</t>
  </si>
  <si>
    <t>NHS Leeds South and East</t>
  </si>
  <si>
    <t>03G</t>
  </si>
  <si>
    <t>E38000095</t>
  </si>
  <si>
    <t>NHS Hull</t>
  </si>
  <si>
    <t>03F</t>
  </si>
  <si>
    <t>E38000085</t>
  </si>
  <si>
    <t>NHS Harrogate and Rural District</t>
  </si>
  <si>
    <t>03E</t>
  </si>
  <si>
    <t>E38000073</t>
  </si>
  <si>
    <t>NHS Hambleton, Richmondshire and Whitby</t>
  </si>
  <si>
    <t>03D</t>
  </si>
  <si>
    <t>E38000069</t>
  </si>
  <si>
    <t>NHS Leeds West</t>
  </si>
  <si>
    <t>03C</t>
  </si>
  <si>
    <t>E38000096</t>
  </si>
  <si>
    <t>NHS Greater Huddersfield</t>
  </si>
  <si>
    <t>03A</t>
  </si>
  <si>
    <t>E38000064</t>
  </si>
  <si>
    <t>NHS East Riding of Yorkshire</t>
  </si>
  <si>
    <t>02Y</t>
  </si>
  <si>
    <t>E38000052</t>
  </si>
  <si>
    <t>NHS Doncaster</t>
  </si>
  <si>
    <t>02X</t>
  </si>
  <si>
    <t>E38000044</t>
  </si>
  <si>
    <t>NHS Bradford City</t>
  </si>
  <si>
    <t>02W</t>
  </si>
  <si>
    <t>E38000018</t>
  </si>
  <si>
    <t>NHS Leeds North</t>
  </si>
  <si>
    <t>02V</t>
  </si>
  <si>
    <t>E38000094</t>
  </si>
  <si>
    <t>NHS Calderdale</t>
  </si>
  <si>
    <t>02T</t>
  </si>
  <si>
    <t>E38000025</t>
  </si>
  <si>
    <t>NHS Bradford Districts</t>
  </si>
  <si>
    <t>02R</t>
  </si>
  <si>
    <t>E38000019</t>
  </si>
  <si>
    <t>NHS Bassetlaw</t>
  </si>
  <si>
    <t>02Q</t>
  </si>
  <si>
    <t>E38000008</t>
  </si>
  <si>
    <t>NHS Barnsley</t>
  </si>
  <si>
    <t>02P</t>
  </si>
  <si>
    <t>E38000006</t>
  </si>
  <si>
    <t>NHS Airedale, Wharfedale and Craven</t>
  </si>
  <si>
    <t>02N</t>
  </si>
  <si>
    <t>E38000001</t>
  </si>
  <si>
    <t>NHS Fylde &amp; Wyre</t>
  </si>
  <si>
    <t>02M</t>
  </si>
  <si>
    <t>E38000060</t>
  </si>
  <si>
    <t>NHS Wigan Borough</t>
  </si>
  <si>
    <t>02H</t>
  </si>
  <si>
    <t>E38000205</t>
  </si>
  <si>
    <t>NHS West Lancashire</t>
  </si>
  <si>
    <t>02G</t>
  </si>
  <si>
    <t>E38000200</t>
  </si>
  <si>
    <t>NHS West Cheshire</t>
  </si>
  <si>
    <t>02F</t>
  </si>
  <si>
    <t>E38000196</t>
  </si>
  <si>
    <t>NHS Warrington</t>
  </si>
  <si>
    <t>02E</t>
  </si>
  <si>
    <t>E38000194</t>
  </si>
  <si>
    <t>NHS Vale Royal</t>
  </si>
  <si>
    <t>02D</t>
  </si>
  <si>
    <t>E38000189</t>
  </si>
  <si>
    <t>NHS Trafford</t>
  </si>
  <si>
    <t>02A</t>
  </si>
  <si>
    <t>E38000187</t>
  </si>
  <si>
    <t>NHS Tameside and Glossop</t>
  </si>
  <si>
    <t>01Y</t>
  </si>
  <si>
    <t>E38000182</t>
  </si>
  <si>
    <t>NHS St Helens</t>
  </si>
  <si>
    <t>01X</t>
  </si>
  <si>
    <t>E38000172</t>
  </si>
  <si>
    <t>NHS Stockport</t>
  </si>
  <si>
    <t>01W</t>
  </si>
  <si>
    <t>E38000174</t>
  </si>
  <si>
    <t>NHS Southport and Formby</t>
  </si>
  <si>
    <t>01V</t>
  </si>
  <si>
    <t>E38000170</t>
  </si>
  <si>
    <t>NHS South Sefton</t>
  </si>
  <si>
    <t>01T</t>
  </si>
  <si>
    <t>E38000161</t>
  </si>
  <si>
    <t>NHS South Cheshire</t>
  </si>
  <si>
    <t>01R</t>
  </si>
  <si>
    <t>E38000151</t>
  </si>
  <si>
    <t>NHS South Manchester</t>
  </si>
  <si>
    <t>01N</t>
  </si>
  <si>
    <t>E38000158</t>
  </si>
  <si>
    <t>NHS North Manchester</t>
  </si>
  <si>
    <t>01M</t>
  </si>
  <si>
    <t>E38000123</t>
  </si>
  <si>
    <t>NHS Lancashire North</t>
  </si>
  <si>
    <t>01K</t>
  </si>
  <si>
    <t>E38000093</t>
  </si>
  <si>
    <t>NHS Knowsley</t>
  </si>
  <si>
    <t>01J</t>
  </si>
  <si>
    <t>E38000091</t>
  </si>
  <si>
    <t>NHS Cumbria</t>
  </si>
  <si>
    <t>01H</t>
  </si>
  <si>
    <t>E38000041</t>
  </si>
  <si>
    <t>NHS Salford</t>
  </si>
  <si>
    <t>01G</t>
  </si>
  <si>
    <t>E38000143</t>
  </si>
  <si>
    <t>NHS Halton</t>
  </si>
  <si>
    <t>01F</t>
  </si>
  <si>
    <t>E38000068</t>
  </si>
  <si>
    <t>NHS Greater Preston</t>
  </si>
  <si>
    <t>01E</t>
  </si>
  <si>
    <t>E38000065</t>
  </si>
  <si>
    <t>NHS Heywood, Middleton &amp; Rochdale</t>
  </si>
  <si>
    <t>01D</t>
  </si>
  <si>
    <t>E38000080</t>
  </si>
  <si>
    <t>NHS Eastern Cheshire</t>
  </si>
  <si>
    <t>01C</t>
  </si>
  <si>
    <t>E38000056</t>
  </si>
  <si>
    <t>NHS East Lancashire</t>
  </si>
  <si>
    <t>01A</t>
  </si>
  <si>
    <t>E38000050</t>
  </si>
  <si>
    <t>NHS Oldham</t>
  </si>
  <si>
    <t>00Y</t>
  </si>
  <si>
    <t>E38000135</t>
  </si>
  <si>
    <t>NHS Chorley and South Ribble</t>
  </si>
  <si>
    <t>00X</t>
  </si>
  <si>
    <t>E38000034</t>
  </si>
  <si>
    <t>NHS Central Manchester</t>
  </si>
  <si>
    <t>00W</t>
  </si>
  <si>
    <t>E38000032</t>
  </si>
  <si>
    <t>NHS Bury</t>
  </si>
  <si>
    <t>00V</t>
  </si>
  <si>
    <t>E38000024</t>
  </si>
  <si>
    <t>NHS Bolton</t>
  </si>
  <si>
    <t>00T</t>
  </si>
  <si>
    <t>E38000016</t>
  </si>
  <si>
    <t>NHS Blackpool</t>
  </si>
  <si>
    <t>00R</t>
  </si>
  <si>
    <t>E38000015</t>
  </si>
  <si>
    <t>NHS Blackburn with Darwen</t>
  </si>
  <si>
    <t>00Q</t>
  </si>
  <si>
    <t>E38000014</t>
  </si>
  <si>
    <t>NHS Sunderland</t>
  </si>
  <si>
    <t>00P</t>
  </si>
  <si>
    <t>E38000176</t>
  </si>
  <si>
    <t>NHS South Tyneside</t>
  </si>
  <si>
    <t>00N</t>
  </si>
  <si>
    <t>E38000163</t>
  </si>
  <si>
    <t>NHS South Tees</t>
  </si>
  <si>
    <t>00M</t>
  </si>
  <si>
    <t>E38000162</t>
  </si>
  <si>
    <t>NHS Northumberland</t>
  </si>
  <si>
    <t>00L</t>
  </si>
  <si>
    <t>E38000130</t>
  </si>
  <si>
    <t>NHS Hartlepool and Stockton-on-Tees</t>
  </si>
  <si>
    <t>00K</t>
  </si>
  <si>
    <t>E38000075</t>
  </si>
  <si>
    <t>NHS North Durham</t>
  </si>
  <si>
    <t>00J</t>
  </si>
  <si>
    <t>E38000116</t>
  </si>
  <si>
    <t>NHS Durham Dales, Easington and Sedgefield</t>
  </si>
  <si>
    <t>00D</t>
  </si>
  <si>
    <t>E38000047</t>
  </si>
  <si>
    <t>NHS Darlington</t>
  </si>
  <si>
    <t>00C</t>
  </si>
  <si>
    <t>E38000042</t>
  </si>
  <si>
    <t>South of England</t>
  </si>
  <si>
    <t>Y57</t>
  </si>
  <si>
    <t>E40000004</t>
  </si>
  <si>
    <t>London</t>
  </si>
  <si>
    <t>Y56</t>
  </si>
  <si>
    <t>E40000003</t>
  </si>
  <si>
    <t>Midlands and East of England</t>
  </si>
  <si>
    <t>Y55</t>
  </si>
  <si>
    <t>E40000002</t>
  </si>
  <si>
    <t>North of England</t>
  </si>
  <si>
    <t>Y54</t>
  </si>
  <si>
    <t>E40000001</t>
  </si>
  <si>
    <t>England</t>
  </si>
  <si>
    <r>
      <t>95% confidence interval around success rate</t>
    </r>
    <r>
      <rPr>
        <i/>
        <vertAlign val="superscript"/>
        <sz val="10"/>
        <rFont val="Arial"/>
        <family val="2"/>
      </rPr>
      <t>5</t>
    </r>
    <r>
      <rPr>
        <i/>
        <sz val="10"/>
        <rFont val="Arial"/>
        <family val="2"/>
      </rPr>
      <t>(+/-)</t>
    </r>
  </si>
  <si>
    <r>
      <t>% Success rate</t>
    </r>
    <r>
      <rPr>
        <i/>
        <vertAlign val="superscript"/>
        <sz val="10"/>
        <rFont val="Arial"/>
        <family val="2"/>
      </rPr>
      <t>4</t>
    </r>
  </si>
  <si>
    <t>% Can't remember</t>
  </si>
  <si>
    <t>% who did not get an appointment</t>
  </si>
  <si>
    <t>% who got an appointment</t>
  </si>
  <si>
    <r>
      <t>Total</t>
    </r>
    <r>
      <rPr>
        <vertAlign val="superscript"/>
        <sz val="10"/>
        <rFont val="Arial"/>
        <family val="2"/>
      </rPr>
      <t>2,3</t>
    </r>
    <r>
      <rPr>
        <sz val="10"/>
        <rFont val="Arial"/>
        <family val="2"/>
      </rPr>
      <t xml:space="preserve"> (weighted)</t>
    </r>
  </si>
  <si>
    <r>
      <t>95% confidence interval around success rate</t>
    </r>
    <r>
      <rPr>
        <i/>
        <vertAlign val="superscript"/>
        <sz val="10"/>
        <rFont val="Arial"/>
        <family val="2"/>
      </rPr>
      <t>5</t>
    </r>
    <r>
      <rPr>
        <i/>
        <sz val="10"/>
        <rFont val="Arial"/>
        <family val="2"/>
      </rPr>
      <t xml:space="preserve"> (+/-)</t>
    </r>
  </si>
  <si>
    <t>% who didn't get an appointment</t>
  </si>
  <si>
    <t>Commissioning Region or CCG name</t>
  </si>
  <si>
    <t>Commissioning Region or CCG code</t>
  </si>
  <si>
    <t>ONS Region or CCG code</t>
  </si>
  <si>
    <r>
      <t>Respondents who last tried to get an NHS dental appointment in the last 2 years, were they successful in getting your appointment?</t>
    </r>
    <r>
      <rPr>
        <b/>
        <vertAlign val="superscript"/>
        <sz val="10"/>
        <rFont val="Arial"/>
        <family val="2"/>
      </rPr>
      <t>1</t>
    </r>
  </si>
  <si>
    <r>
      <t>Respondents who last tried to get an NHS dental appointment in the last year, were they successful in getting the appointment?</t>
    </r>
    <r>
      <rPr>
        <b/>
        <vertAlign val="superscript"/>
        <sz val="10"/>
        <rFont val="Arial"/>
        <family val="2"/>
      </rPr>
      <t>1</t>
    </r>
  </si>
  <si>
    <r>
      <t>Respondents who last tried to get an NHS dental appointment in the last 6 months, were they successful in getting the appointment?</t>
    </r>
    <r>
      <rPr>
        <b/>
        <vertAlign val="superscript"/>
        <sz val="10"/>
        <rFont val="Arial"/>
        <family val="2"/>
      </rPr>
      <t>1</t>
    </r>
  </si>
  <si>
    <r>
      <t>Those who last tried to get an NHS Dental Appointment in the last 3 months, were they successful in getting the appointment?</t>
    </r>
    <r>
      <rPr>
        <b/>
        <vertAlign val="superscript"/>
        <sz val="10"/>
        <rFont val="Arial"/>
        <family val="2"/>
      </rPr>
      <t>1</t>
    </r>
  </si>
  <si>
    <r>
      <t>Number of respondents</t>
    </r>
    <r>
      <rPr>
        <b/>
        <vertAlign val="superscript"/>
        <sz val="11"/>
        <color indexed="8"/>
        <rFont val="Arial"/>
        <family val="2"/>
      </rPr>
      <t>1</t>
    </r>
    <r>
      <rPr>
        <b/>
        <sz val="11"/>
        <color indexed="8"/>
        <rFont val="Arial"/>
        <family val="2"/>
      </rPr>
      <t xml:space="preserve"> who tried to get an NHS dental appointment in the last 3 months, 6 months, 1 year and 2 years, and proportion that succeeded in getting their appointment (includes success rate and 95% confidence Interval of the success rate);</t>
    </r>
  </si>
  <si>
    <t>July to September 2015</t>
  </si>
  <si>
    <t>5.Some practices are not aligned to a CCG and the results from the survey for these practices have been grouped in the N/A category</t>
  </si>
  <si>
    <r>
      <rPr>
        <sz val="10"/>
        <color indexed="8"/>
        <rFont val="Arial"/>
        <family val="2"/>
      </rPr>
      <t>N/A</t>
    </r>
    <r>
      <rPr>
        <sz val="11"/>
        <color indexed="8"/>
        <rFont val="Arial"/>
        <family val="2"/>
      </rPr>
      <t>⁵</t>
    </r>
  </si>
  <si>
    <t>75+</t>
  </si>
  <si>
    <t>65-74</t>
  </si>
  <si>
    <t>55-64</t>
  </si>
  <si>
    <t>45-54</t>
  </si>
  <si>
    <t>35-44</t>
  </si>
  <si>
    <t>25-34</t>
  </si>
  <si>
    <t>18-24</t>
  </si>
  <si>
    <t>All</t>
  </si>
  <si>
    <t>Female</t>
  </si>
  <si>
    <t>Male</t>
  </si>
  <si>
    <r>
      <t>Total response</t>
    </r>
    <r>
      <rPr>
        <vertAlign val="superscript"/>
        <sz val="10"/>
        <rFont val="Arial"/>
        <family val="2"/>
      </rPr>
      <t>2</t>
    </r>
    <r>
      <rPr>
        <sz val="10"/>
        <rFont val="Arial"/>
        <family val="2"/>
      </rPr>
      <t xml:space="preserve"> (weighted)</t>
    </r>
  </si>
  <si>
    <t>Age of respondent</t>
  </si>
  <si>
    <t>Sex of respondent</t>
  </si>
  <si>
    <r>
      <t>Percentage of those who tried to get an NHS dental appointment in the last 2 years and succeeded</t>
    </r>
    <r>
      <rPr>
        <b/>
        <vertAlign val="superscript"/>
        <sz val="10"/>
        <rFont val="Arial"/>
        <family val="2"/>
      </rPr>
      <t>4</t>
    </r>
  </si>
  <si>
    <r>
      <t>Number who succeeded in getting an NHS Dental Appointment in the last 2 years</t>
    </r>
    <r>
      <rPr>
        <b/>
        <vertAlign val="superscript"/>
        <sz val="10"/>
        <rFont val="Arial"/>
        <family val="2"/>
      </rPr>
      <t>3</t>
    </r>
  </si>
  <si>
    <r>
      <t>Number who tried to get an NHS Dental appointment in the last 2 years</t>
    </r>
    <r>
      <rPr>
        <b/>
        <vertAlign val="superscript"/>
        <sz val="10"/>
        <rFont val="Arial"/>
        <family val="2"/>
      </rPr>
      <t>3</t>
    </r>
  </si>
  <si>
    <r>
      <t>Number of respondents</t>
    </r>
    <r>
      <rPr>
        <b/>
        <vertAlign val="superscript"/>
        <sz val="12"/>
        <color indexed="8"/>
        <rFont val="Arial"/>
        <family val="2"/>
      </rPr>
      <t>1</t>
    </r>
    <r>
      <rPr>
        <b/>
        <sz val="12"/>
        <color indexed="8"/>
        <rFont val="Arial"/>
        <family val="2"/>
      </rPr>
      <t xml:space="preserve"> who have tried to get an NHS dental appointment in the last two years, and those that succeeded in getting their appointment, by age and sex of the patient;</t>
    </r>
  </si>
  <si>
    <t>6. Percentages are shown to the whole number, so all figures 99.5% or more is shown rounded to 100%.</t>
  </si>
  <si>
    <t xml:space="preserve">5. Individual weighted numbers have been rounded to the nearest whole number and so individual figures may not sum up to totals </t>
  </si>
  <si>
    <t>4. Other reason includes full time education, unemployed, permanently sick or disabled, looking after home or doing something else.</t>
  </si>
  <si>
    <t xml:space="preserve">3. The ethnicity breakdown within these five categories have been revised and are now based on the ethnicity coding set by the 2011 Census.  </t>
  </si>
  <si>
    <r>
      <t>Other reason</t>
    </r>
    <r>
      <rPr>
        <vertAlign val="superscript"/>
        <sz val="10"/>
        <rFont val="Arial"/>
        <family val="2"/>
      </rPr>
      <t>4</t>
    </r>
  </si>
  <si>
    <t>Fully retired from work</t>
  </si>
  <si>
    <t>Part time paid work</t>
  </si>
  <si>
    <t>Full time paid work</t>
  </si>
  <si>
    <t>Other Ethnic Group</t>
  </si>
  <si>
    <t>Black or Black British</t>
  </si>
  <si>
    <t>Asian or Asian British</t>
  </si>
  <si>
    <t>Mixed</t>
  </si>
  <si>
    <t>White</t>
  </si>
  <si>
    <t>Commissioning Region Name</t>
  </si>
  <si>
    <t>Commissioning Region code</t>
  </si>
  <si>
    <t>ONS Region code</t>
  </si>
  <si>
    <t>Work Status of Respondent</t>
  </si>
  <si>
    <r>
      <t>Ethnicity</t>
    </r>
    <r>
      <rPr>
        <b/>
        <vertAlign val="superscript"/>
        <sz val="10"/>
        <rFont val="Arial"/>
        <family val="2"/>
      </rPr>
      <t>3</t>
    </r>
    <r>
      <rPr>
        <b/>
        <sz val="10"/>
        <rFont val="Arial"/>
        <family val="2"/>
      </rPr>
      <t xml:space="preserve"> of Respondent</t>
    </r>
  </si>
  <si>
    <r>
      <t>Proportion of respondents who succeeded</t>
    </r>
    <r>
      <rPr>
        <b/>
        <vertAlign val="superscript"/>
        <sz val="10"/>
        <rFont val="Arial"/>
        <family val="2"/>
      </rPr>
      <t>6</t>
    </r>
  </si>
  <si>
    <r>
      <t>Total</t>
    </r>
    <r>
      <rPr>
        <vertAlign val="superscript"/>
        <sz val="10"/>
        <rFont val="Arial"/>
        <family val="2"/>
      </rPr>
      <t>1</t>
    </r>
    <r>
      <rPr>
        <sz val="10"/>
        <color theme="1"/>
        <rFont val="Arial"/>
        <family val="2"/>
      </rPr>
      <t xml:space="preserve"> (weighted)</t>
    </r>
  </si>
  <si>
    <r>
      <t>Total</t>
    </r>
    <r>
      <rPr>
        <vertAlign val="superscript"/>
        <sz val="10"/>
        <rFont val="Arial"/>
        <family val="2"/>
      </rPr>
      <t>2</t>
    </r>
    <r>
      <rPr>
        <sz val="10"/>
        <color theme="1"/>
        <rFont val="Arial"/>
        <family val="2"/>
      </rPr>
      <t xml:space="preserve"> (weighted)</t>
    </r>
  </si>
  <si>
    <r>
      <t>Succeeded in getting an NHS Dental appointment in the last 2 years</t>
    </r>
    <r>
      <rPr>
        <b/>
        <vertAlign val="superscript"/>
        <sz val="10"/>
        <rFont val="Arial"/>
        <family val="2"/>
      </rPr>
      <t>5</t>
    </r>
  </si>
  <si>
    <r>
      <t>Tried to get an NHS Dental appointment in the last 2 years</t>
    </r>
    <r>
      <rPr>
        <b/>
        <vertAlign val="superscript"/>
        <sz val="10"/>
        <rFont val="Arial"/>
        <family val="2"/>
      </rPr>
      <t>5</t>
    </r>
  </si>
  <si>
    <t>their appointment, by work status and ethnicity of the respondent;</t>
  </si>
  <si>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the number (and proportion) that succeeded in getting </t>
    </r>
  </si>
  <si>
    <r>
      <t>Other reason</t>
    </r>
    <r>
      <rPr>
        <b/>
        <vertAlign val="superscript"/>
        <sz val="10"/>
        <rFont val="Arial"/>
        <family val="2"/>
      </rPr>
      <t>4</t>
    </r>
  </si>
  <si>
    <r>
      <t>Other ethnicity</t>
    </r>
    <r>
      <rPr>
        <b/>
        <vertAlign val="superscript"/>
        <sz val="10"/>
        <rFont val="Arial"/>
        <family val="2"/>
      </rPr>
      <t>3</t>
    </r>
  </si>
  <si>
    <r>
      <t>Total response</t>
    </r>
    <r>
      <rPr>
        <b/>
        <vertAlign val="superscript"/>
        <sz val="10"/>
        <rFont val="Arial"/>
        <family val="2"/>
      </rPr>
      <t>2</t>
    </r>
    <r>
      <rPr>
        <b/>
        <sz val="10"/>
        <color theme="1"/>
        <rFont val="Arial"/>
        <family val="2"/>
      </rPr>
      <t xml:space="preserve"> (weighted)</t>
    </r>
  </si>
  <si>
    <r>
      <t>Total response</t>
    </r>
    <r>
      <rPr>
        <b/>
        <vertAlign val="superscript"/>
        <sz val="10"/>
        <rFont val="Arial"/>
        <family val="2"/>
      </rPr>
      <t>2</t>
    </r>
    <r>
      <rPr>
        <b/>
        <sz val="10"/>
        <rFont val="Arial"/>
        <family val="2"/>
      </rPr>
      <t xml:space="preserve"> (weighted)</t>
    </r>
  </si>
  <si>
    <t>CCG name</t>
  </si>
  <si>
    <t>CCG code</t>
  </si>
  <si>
    <t>ONS CCG code</t>
  </si>
  <si>
    <t>Work Status of patient</t>
  </si>
  <si>
    <t>Ethnicity of Respondents</t>
  </si>
  <si>
    <t>Ethnicity of Respondent</t>
  </si>
  <si>
    <t>Work Status of Respondents</t>
  </si>
  <si>
    <r>
      <t>Proportion</t>
    </r>
    <r>
      <rPr>
        <b/>
        <vertAlign val="superscript"/>
        <sz val="10"/>
        <rFont val="Arial"/>
        <family val="2"/>
      </rPr>
      <t>6</t>
    </r>
    <r>
      <rPr>
        <b/>
        <sz val="10"/>
        <rFont val="Arial"/>
        <family val="2"/>
      </rPr>
      <t xml:space="preserve"> of patients who succeeded</t>
    </r>
  </si>
  <si>
    <r>
      <t>Tried to get an NHS dental appointment in the last 2 years</t>
    </r>
    <r>
      <rPr>
        <b/>
        <vertAlign val="superscript"/>
        <sz val="10"/>
        <rFont val="Arial"/>
        <family val="2"/>
      </rPr>
      <t>5</t>
    </r>
  </si>
  <si>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the number (and proportion) that succeeded in getting their appointment, by work status and ethnicity of the patient;</t>
    </r>
  </si>
  <si>
    <t>% No</t>
  </si>
  <si>
    <t>% Yes</t>
  </si>
  <si>
    <r>
      <t>Total responses</t>
    </r>
    <r>
      <rPr>
        <b/>
        <sz val="10"/>
        <rFont val="Arial"/>
        <family val="2"/>
      </rPr>
      <t xml:space="preserve"> (weighted)</t>
    </r>
    <r>
      <rPr>
        <b/>
        <vertAlign val="superscript"/>
        <sz val="10"/>
        <rFont val="Arial"/>
        <family val="2"/>
      </rPr>
      <t>2,3</t>
    </r>
  </si>
  <si>
    <t>Success in getting appointment</t>
  </si>
  <si>
    <t>No, not been there before</t>
  </si>
  <si>
    <t>Yes, been there before</t>
  </si>
  <si>
    <t>Region/CCG name</t>
  </si>
  <si>
    <t>Region or CCG code</t>
  </si>
  <si>
    <r>
      <t>Last time you tried to get an NHS dental appointment, was it with a dental practice you have been to before for NHS dental care?</t>
    </r>
    <r>
      <rPr>
        <b/>
        <vertAlign val="superscript"/>
        <sz val="10"/>
        <rFont val="Arial"/>
        <family val="2"/>
      </rPr>
      <t>4</t>
    </r>
  </si>
  <si>
    <t>was a dental practice they had been to before.</t>
  </si>
  <si>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succeeded, and whether it </t>
    </r>
  </si>
  <si>
    <t>Very poor</t>
  </si>
  <si>
    <t>Fairly poor</t>
  </si>
  <si>
    <t>Neither good nor poor</t>
  </si>
  <si>
    <t>Fairly good</t>
  </si>
  <si>
    <t>Very good</t>
  </si>
  <si>
    <r>
      <t>Total</t>
    </r>
    <r>
      <rPr>
        <vertAlign val="superscript"/>
        <sz val="10"/>
        <rFont val="Arial"/>
        <family val="2"/>
      </rPr>
      <t>2,3</t>
    </r>
    <r>
      <rPr>
        <sz val="10"/>
        <color theme="1"/>
        <rFont val="Arial"/>
        <family val="2"/>
      </rPr>
      <t xml:space="preserve"> (weighted)</t>
    </r>
  </si>
  <si>
    <t xml:space="preserve">Commissioning region </t>
  </si>
  <si>
    <t>Commissioning region  code</t>
  </si>
  <si>
    <r>
      <t>Overall Experience of NHS Dental Services</t>
    </r>
    <r>
      <rPr>
        <b/>
        <vertAlign val="superscript"/>
        <sz val="10"/>
        <rFont val="Arial"/>
        <family val="2"/>
      </rPr>
      <t>4</t>
    </r>
    <r>
      <rPr>
        <b/>
        <sz val="10"/>
        <rFont val="Arial"/>
        <family val="2"/>
      </rPr>
      <t xml:space="preserve"> (%)</t>
    </r>
  </si>
  <si>
    <t>Overall Experience of NHS Dental Services</t>
  </si>
  <si>
    <t>Can't remember if with a dental practice they had been to before for NHS dental care or not</t>
  </si>
  <si>
    <r>
      <t>Overall Experience of NHS Dental Services</t>
    </r>
    <r>
      <rPr>
        <b/>
        <vertAlign val="superscript"/>
        <sz val="10"/>
        <rFont val="Arial"/>
        <family val="2"/>
      </rPr>
      <t xml:space="preserve">4 </t>
    </r>
    <r>
      <rPr>
        <b/>
        <sz val="10"/>
        <rFont val="Arial"/>
        <family val="2"/>
      </rPr>
      <t>(%)</t>
    </r>
  </si>
  <si>
    <t>Not with a dental practice they had been to before for NHS dental care</t>
  </si>
  <si>
    <t>With a dental practice they had been to before for NHS dental care</t>
  </si>
  <si>
    <t>practice they had been to before.</t>
  </si>
  <si>
    <r>
      <t>Overall experience ratings of respondents</t>
    </r>
    <r>
      <rPr>
        <b/>
        <vertAlign val="superscript"/>
        <sz val="12"/>
        <color indexed="8"/>
        <rFont val="Arial"/>
        <family val="2"/>
      </rPr>
      <t>1</t>
    </r>
    <r>
      <rPr>
        <b/>
        <sz val="12"/>
        <color indexed="8"/>
        <rFont val="Arial"/>
        <family val="2"/>
      </rPr>
      <t xml:space="preserve"> who have tried to get an NHS dental appointment in the last two years, by whether it was a dental </t>
    </r>
  </si>
  <si>
    <t>2. Total number of respondents who fit into this category.</t>
  </si>
  <si>
    <r>
      <t>N/A</t>
    </r>
    <r>
      <rPr>
        <sz val="11"/>
        <rFont val="Arial"/>
        <family val="2"/>
      </rPr>
      <t>⁵</t>
    </r>
  </si>
  <si>
    <t>Another reason</t>
  </si>
  <si>
    <t>Find NHS dental care is too expensive</t>
  </si>
  <si>
    <t>Prefer to go to a private dentist</t>
  </si>
  <si>
    <t>Stayed with their dentist when changed from NHS to private</t>
  </si>
  <si>
    <t>On a waiting list for an NHS dentist</t>
  </si>
  <si>
    <t>Didn't think they could get an NHS dentist</t>
  </si>
  <si>
    <t>Don't like going to the dentist</t>
  </si>
  <si>
    <t>Not had time to visit a dentist</t>
  </si>
  <si>
    <t>No longer have any natural teeth</t>
  </si>
  <si>
    <t>Not needed to visit a dentist</t>
  </si>
  <si>
    <r>
      <t>Female</t>
    </r>
    <r>
      <rPr>
        <b/>
        <vertAlign val="superscript"/>
        <sz val="10"/>
        <rFont val="Arial"/>
        <family val="2"/>
      </rPr>
      <t>2,3</t>
    </r>
    <r>
      <rPr>
        <b/>
        <sz val="10"/>
        <rFont val="Arial"/>
        <family val="2"/>
      </rPr>
      <t xml:space="preserve"> (weighted)</t>
    </r>
  </si>
  <si>
    <r>
      <t>Male</t>
    </r>
    <r>
      <rPr>
        <b/>
        <vertAlign val="superscript"/>
        <sz val="10"/>
        <rFont val="Arial"/>
        <family val="2"/>
      </rPr>
      <t>2,3</t>
    </r>
    <r>
      <rPr>
        <b/>
        <sz val="10"/>
        <rFont val="Arial"/>
        <family val="2"/>
      </rPr>
      <t xml:space="preserve"> (weighted)</t>
    </r>
  </si>
  <si>
    <r>
      <t>Total</t>
    </r>
    <r>
      <rPr>
        <b/>
        <vertAlign val="superscript"/>
        <sz val="10"/>
        <rFont val="Arial"/>
        <family val="2"/>
      </rPr>
      <t>2,3</t>
    </r>
    <r>
      <rPr>
        <b/>
        <sz val="10"/>
        <rFont val="Arial"/>
        <family val="2"/>
      </rPr>
      <t xml:space="preserve"> (weighted)</t>
    </r>
  </si>
  <si>
    <t>Commissioning region or CCG name</t>
  </si>
  <si>
    <t>Commissioning region or CCG code</t>
  </si>
  <si>
    <r>
      <t>By the reason why they have not tried (percentage)</t>
    </r>
    <r>
      <rPr>
        <b/>
        <vertAlign val="superscript"/>
        <sz val="10"/>
        <rFont val="Arial"/>
        <family val="2"/>
      </rPr>
      <t>4</t>
    </r>
  </si>
  <si>
    <t>Female respondents who have not tried to get an NHS dental appointment for themselves in last 2 years:</t>
  </si>
  <si>
    <t>Male respondents who have not tried to get an NHS dental appointment for themselves in last 2 years:</t>
  </si>
  <si>
    <t>All respondents who have not tried to get an NHS dental appointment for themselves in last 2 years:</t>
  </si>
  <si>
    <r>
      <t>Number of respondents</t>
    </r>
    <r>
      <rPr>
        <b/>
        <vertAlign val="superscript"/>
        <sz val="12"/>
        <rFont val="Arial"/>
        <family val="2"/>
      </rPr>
      <t>1</t>
    </r>
    <r>
      <rPr>
        <b/>
        <sz val="12"/>
        <rFont val="Arial"/>
        <family val="2"/>
      </rPr>
      <t xml:space="preserve"> who have not tried to get an NHS dental appointment in the last two years, by the reason for not trying to get the appointment, and by sex of the patient. </t>
    </r>
  </si>
  <si>
    <t>GP PATIENT SURVEY DENTAL RESULTS JULY TO SEPTEMBER 2015</t>
  </si>
  <si>
    <t>Introduction:</t>
  </si>
  <si>
    <t>The following tables give a detailed breakdown of the results from the dental section of the GP Patient Survey, at Region, Clinical Commissioning Group and England level. All the results are weighted unless otherwise stated.</t>
  </si>
  <si>
    <t xml:space="preserve">The 'Responses' table contains the number of responses given to each of the dental questions. Tables 1 to 5 examine the number of people who tried to get an NHS dental appointment in the last two years, and the number who succeeded, by either demographic information or by whether they are new to the dental practice. Table 6 examines patients rating of their overall NHS dental experience and table 7 gives the number of respondents who did not try to get an NHS dental appointment in the last two years, by the reason for not going and by gender. </t>
  </si>
  <si>
    <r>
      <t xml:space="preserve">Please note, these figures should only be compared to July to September 2013 and  July to September 2012 results, due to changes that were made to the GP Patient Survey methodology prior to this date. More information can be found via the </t>
    </r>
    <r>
      <rPr>
        <b/>
        <u/>
        <sz val="10"/>
        <color indexed="12"/>
        <rFont val="Arial"/>
        <family val="2"/>
      </rPr>
      <t>GP Patient Survey website</t>
    </r>
    <r>
      <rPr>
        <b/>
        <sz val="10"/>
        <rFont val="Arial"/>
        <family val="2"/>
      </rPr>
      <t xml:space="preserve"> (</t>
    </r>
    <r>
      <rPr>
        <b/>
        <u/>
        <sz val="10"/>
        <color indexed="12"/>
        <rFont val="Arial"/>
        <family val="2"/>
      </rPr>
      <t>http://www.gp-patient.co.uk/</t>
    </r>
    <r>
      <rPr>
        <b/>
        <sz val="10"/>
        <rFont val="Arial"/>
        <family val="2"/>
      </rPr>
      <t>) .</t>
    </r>
  </si>
  <si>
    <t>Table contents:</t>
  </si>
  <si>
    <t>Responses</t>
  </si>
  <si>
    <t xml:space="preserve">The number of responses to each of GP Patient Survey Dental section questions, and the proportion attributed to each answer. </t>
  </si>
  <si>
    <t xml:space="preserve">Table 1 </t>
  </si>
  <si>
    <t>Number of respondents who tried to get an NHS dental appointment in the last 3 months, 6 months, 1 year and 2 years, and proportion that succeeded in getting their appointment (includes success rate and 95% confidence interval of the success rate).</t>
  </si>
  <si>
    <t>Table 2</t>
  </si>
  <si>
    <t>Number of respondents who have tried to get an NHS dental appointment in the last two years, and the number (and proportion) that succeeded in getting their appointment, by age and sex of the patient.</t>
  </si>
  <si>
    <t>Table 3</t>
  </si>
  <si>
    <t>Number of respondents who tried to get an NHS dental appointment in the last two years, and the number (and proportion) that succeeded in getting their appointment, by work status and ethnicity of the respondent.</t>
  </si>
  <si>
    <t>Table 4</t>
  </si>
  <si>
    <t>Number of respondents who tried to get an NHS dental appointment in the last two years, and the number (and proportion) that succeeded in getting their appointment, by work status and ethnicity of the patient.</t>
  </si>
  <si>
    <t>Table 5</t>
  </si>
  <si>
    <t>Number of respondents who tried to get an NHS dental appointment in the last two years, and succeeded, and whether it was a dental practice they had been to before.</t>
  </si>
  <si>
    <t>Table 6</t>
  </si>
  <si>
    <t>Number of respondents who have tried to get an NHS dental appointment in the last two years, by their overall experience of NHS dental services and whether it was a dental practice they had been to before.</t>
  </si>
  <si>
    <t>Table 7</t>
  </si>
  <si>
    <t xml:space="preserve">Number of respondents who have not tried to get an NHS dental appointment in the last two years, by the reason for not trying to get the appointment, and by sex of the patient.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</si>
</sst>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000_-;\-* #,##0.000_-;_-* &quot;-&quot;??_-;_-@_-"/>
    <numFmt numFmtId="165" formatCode="_-* #,##0_-;\-* #,##0_-;_-* &quot;-&quot;??_-;_-@_-"/>
  </numFmts>
  <fonts count="30" x14ac:knownFonts="1">
    <font>
      <sz val="10"/>
      <color theme="1"/>
      <name val="Arial"/>
      <family val="2"/>
    </font>
    <font>
      <sz val="10"/>
      <color theme="1"/>
      <name val="Arial"/>
      <family val="2"/>
    </font>
    <font>
      <sz val="10"/>
      <name val="Arial"/>
      <family val="2"/>
    </font>
    <font>
      <u/>
      <sz val="10"/>
      <color indexed="12"/>
      <name val="Arial"/>
      <family val="2"/>
    </font>
    <font>
      <i/>
      <sz val="10"/>
      <name val="Arial"/>
      <family val="2"/>
    </font>
    <font>
      <sz val="9"/>
      <color indexed="8"/>
      <name val="Arial"/>
      <family val="2"/>
    </font>
    <font>
      <sz val="11"/>
      <color indexed="8"/>
      <name val="Arial"/>
      <family val="2"/>
    </font>
    <font>
      <sz val="9"/>
      <name val="Arial"/>
      <family val="2"/>
    </font>
    <font>
      <b/>
      <sz val="10"/>
      <name val="Arial"/>
      <family val="2"/>
    </font>
    <font>
      <b/>
      <i/>
      <sz val="10"/>
      <name val="Arial"/>
      <family val="2"/>
    </font>
    <font>
      <i/>
      <vertAlign val="superscript"/>
      <sz val="10"/>
      <name val="Arial"/>
      <family val="2"/>
    </font>
    <font>
      <vertAlign val="superscript"/>
      <sz val="10"/>
      <name val="Arial"/>
      <family val="2"/>
    </font>
    <font>
      <b/>
      <vertAlign val="superscript"/>
      <sz val="10"/>
      <name val="Arial"/>
      <family val="2"/>
    </font>
    <font>
      <sz val="11"/>
      <color theme="1"/>
      <name val="Arial"/>
      <family val="2"/>
    </font>
    <font>
      <sz val="11"/>
      <name val="Arial"/>
      <family val="2"/>
    </font>
    <font>
      <b/>
      <sz val="11"/>
      <color indexed="8"/>
      <name val="Arial"/>
      <family val="2"/>
    </font>
    <font>
      <b/>
      <vertAlign val="superscript"/>
      <sz val="11"/>
      <color indexed="8"/>
      <name val="Arial"/>
      <family val="2"/>
    </font>
    <font>
      <sz val="12"/>
      <color indexed="8"/>
      <name val="Arial"/>
      <family val="2"/>
    </font>
    <font>
      <sz val="10"/>
      <color indexed="8"/>
      <name val="Arial"/>
      <family val="2"/>
    </font>
    <font>
      <sz val="12"/>
      <name val="Arial"/>
      <family val="2"/>
    </font>
    <font>
      <b/>
      <sz val="12"/>
      <color indexed="8"/>
      <name val="Arial"/>
      <family val="2"/>
    </font>
    <font>
      <b/>
      <vertAlign val="superscript"/>
      <sz val="12"/>
      <color indexed="8"/>
      <name val="Arial"/>
      <family val="2"/>
    </font>
    <font>
      <i/>
      <sz val="10"/>
      <color rgb="FFFF0000"/>
      <name val="Arial"/>
      <family val="2"/>
    </font>
    <font>
      <b/>
      <sz val="10"/>
      <color theme="1"/>
      <name val="Arial"/>
      <family val="2"/>
    </font>
    <font>
      <b/>
      <sz val="12"/>
      <name val="Arial"/>
      <family val="2"/>
    </font>
    <font>
      <b/>
      <sz val="10"/>
      <color indexed="8"/>
      <name val="Arial Bold"/>
    </font>
    <font>
      <b/>
      <sz val="11"/>
      <name val="Arial"/>
      <family val="2"/>
    </font>
    <font>
      <b/>
      <vertAlign val="superscript"/>
      <sz val="12"/>
      <name val="Arial"/>
      <family val="2"/>
    </font>
    <font>
      <b/>
      <sz val="16"/>
      <name val="Arial"/>
      <family val="2"/>
    </font>
    <font>
      <b/>
      <u/>
      <sz val="10"/>
      <color indexed="12"/>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9"/>
      </patternFill>
    </fill>
  </fills>
  <borders count="2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s>
  <cellStyleXfs count="12">
    <xf numFmtId="0" fontId="0" fillId="0" borderId="0"/>
    <xf numFmtId="9" fontId="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43" fontId="2" fillId="0" borderId="0" applyFont="0" applyFill="0" applyBorder="0" applyAlignment="0" applyProtection="0"/>
  </cellStyleXfs>
  <cellXfs count="354">
    <xf numFmtId="0" fontId="0" fillId="0" borderId="0" xfId="0"/>
    <xf numFmtId="0" fontId="1" fillId="0" borderId="0" xfId="0" applyFont="1"/>
    <xf numFmtId="0" fontId="1" fillId="2" borderId="0" xfId="0" applyFont="1" applyFill="1"/>
    <xf numFmtId="0" fontId="2" fillId="0" borderId="0" xfId="0" applyFont="1"/>
    <xf numFmtId="0" fontId="2" fillId="2" borderId="0" xfId="0" applyFont="1" applyFill="1"/>
    <xf numFmtId="0" fontId="2" fillId="3" borderId="0" xfId="2" applyFill="1" applyBorder="1"/>
    <xf numFmtId="0" fontId="0" fillId="0" borderId="0" xfId="0" applyFill="1"/>
    <xf numFmtId="0" fontId="2" fillId="3" borderId="0" xfId="2" applyFill="1"/>
    <xf numFmtId="9" fontId="4" fillId="2" borderId="1" xfId="2" applyNumberFormat="1" applyFont="1" applyFill="1" applyBorder="1" applyAlignment="1">
      <alignment horizontal="right" wrapText="1"/>
    </xf>
    <xf numFmtId="9" fontId="2" fillId="3" borderId="2" xfId="1" applyFont="1" applyFill="1" applyBorder="1" applyAlignment="1">
      <alignment horizontal="right" wrapText="1"/>
    </xf>
    <xf numFmtId="3" fontId="2" fillId="3" borderId="2" xfId="2" applyNumberFormat="1" applyFont="1" applyFill="1" applyBorder="1" applyAlignment="1">
      <alignment horizontal="right" wrapText="1"/>
    </xf>
    <xf numFmtId="9" fontId="4" fillId="2" borderId="2" xfId="2" applyNumberFormat="1" applyFont="1" applyFill="1" applyBorder="1" applyAlignment="1">
      <alignment horizontal="right" wrapText="1"/>
    </xf>
    <xf numFmtId="9" fontId="4" fillId="2" borderId="2" xfId="2" applyNumberFormat="1" applyFont="1" applyFill="1" applyBorder="1"/>
    <xf numFmtId="9" fontId="2" fillId="3" borderId="2" xfId="2" applyNumberFormat="1" applyFont="1" applyFill="1" applyBorder="1" applyAlignment="1">
      <alignment horizontal="right" wrapText="1"/>
    </xf>
    <xf numFmtId="3" fontId="2" fillId="3" borderId="3" xfId="2" applyNumberFormat="1" applyFont="1" applyFill="1" applyBorder="1" applyAlignment="1">
      <alignment horizontal="right" wrapText="1"/>
    </xf>
    <xf numFmtId="0" fontId="1" fillId="0" borderId="2" xfId="0" applyFont="1" applyBorder="1"/>
    <xf numFmtId="0" fontId="5" fillId="0" borderId="1" xfId="3" applyFont="1" applyBorder="1" applyAlignment="1">
      <alignment horizontal="left" vertical="top" wrapText="1"/>
    </xf>
    <xf numFmtId="0" fontId="1" fillId="0" borderId="1" xfId="0" applyFont="1" applyBorder="1"/>
    <xf numFmtId="9" fontId="4" fillId="2" borderId="4" xfId="2" applyNumberFormat="1" applyFont="1" applyFill="1" applyBorder="1" applyAlignment="1">
      <alignment horizontal="right" wrapText="1"/>
    </xf>
    <xf numFmtId="9" fontId="2" fillId="3" borderId="0" xfId="1" applyFont="1" applyFill="1" applyBorder="1" applyAlignment="1">
      <alignment horizontal="right" wrapText="1"/>
    </xf>
    <xf numFmtId="3" fontId="2" fillId="3" borderId="0" xfId="2" applyNumberFormat="1" applyFont="1" applyFill="1" applyBorder="1" applyAlignment="1">
      <alignment horizontal="right" wrapText="1"/>
    </xf>
    <xf numFmtId="9" fontId="4" fillId="2" borderId="0" xfId="2" applyNumberFormat="1" applyFont="1" applyFill="1" applyBorder="1" applyAlignment="1">
      <alignment horizontal="right" wrapText="1"/>
    </xf>
    <xf numFmtId="9" fontId="4" fillId="2" borderId="0" xfId="2" applyNumberFormat="1" applyFont="1" applyFill="1" applyBorder="1"/>
    <xf numFmtId="9" fontId="2" fillId="3" borderId="0" xfId="2" applyNumberFormat="1" applyFont="1" applyFill="1" applyBorder="1" applyAlignment="1">
      <alignment horizontal="right" wrapText="1"/>
    </xf>
    <xf numFmtId="3" fontId="2" fillId="3" borderId="5" xfId="2" applyNumberFormat="1" applyFont="1" applyFill="1" applyBorder="1" applyAlignment="1">
      <alignment horizontal="right" wrapText="1"/>
    </xf>
    <xf numFmtId="0" fontId="2" fillId="3" borderId="0" xfId="2" applyFont="1" applyFill="1" applyBorder="1"/>
    <xf numFmtId="0" fontId="5" fillId="2" borderId="4" xfId="4" applyFont="1" applyFill="1" applyBorder="1" applyAlignment="1">
      <alignment horizontal="left" vertical="top" wrapText="1"/>
    </xf>
    <xf numFmtId="0" fontId="1" fillId="2" borderId="4" xfId="0" applyFont="1" applyFill="1" applyBorder="1"/>
    <xf numFmtId="0" fontId="7" fillId="2" borderId="6" xfId="4" applyFont="1" applyFill="1" applyBorder="1" applyAlignment="1">
      <alignment horizontal="left" vertical="top" wrapText="1"/>
    </xf>
    <xf numFmtId="0" fontId="2" fillId="0" borderId="4" xfId="0" applyFont="1" applyBorder="1" applyAlignment="1">
      <alignment wrapText="1"/>
    </xf>
    <xf numFmtId="9" fontId="2" fillId="2" borderId="0" xfId="2" applyNumberFormat="1" applyFont="1" applyFill="1"/>
    <xf numFmtId="9" fontId="2" fillId="2" borderId="0" xfId="5" applyFont="1" applyFill="1"/>
    <xf numFmtId="0" fontId="2" fillId="2" borderId="0" xfId="2" applyFont="1" applyFill="1" applyBorder="1"/>
    <xf numFmtId="0" fontId="2" fillId="2" borderId="4" xfId="2" applyFont="1" applyFill="1" applyBorder="1" applyAlignment="1">
      <alignment horizontal="left" wrapText="1"/>
    </xf>
    <xf numFmtId="0" fontId="2" fillId="2" borderId="4" xfId="2" applyFont="1" applyFill="1" applyBorder="1"/>
    <xf numFmtId="0" fontId="8" fillId="2" borderId="0" xfId="2" applyFont="1" applyFill="1" applyBorder="1"/>
    <xf numFmtId="9" fontId="9" fillId="2" borderId="4" xfId="2" applyNumberFormat="1" applyFont="1" applyFill="1" applyBorder="1" applyAlignment="1">
      <alignment horizontal="right" wrapText="1"/>
    </xf>
    <xf numFmtId="9" fontId="8" fillId="3" borderId="0" xfId="2" applyNumberFormat="1" applyFont="1" applyFill="1" applyBorder="1" applyAlignment="1">
      <alignment horizontal="right" wrapText="1"/>
    </xf>
    <xf numFmtId="3" fontId="8" fillId="3" borderId="0" xfId="2" applyNumberFormat="1" applyFont="1" applyFill="1" applyBorder="1" applyAlignment="1">
      <alignment horizontal="right" wrapText="1"/>
    </xf>
    <xf numFmtId="9" fontId="9" fillId="2" borderId="0" xfId="2" applyNumberFormat="1" applyFont="1" applyFill="1" applyBorder="1" applyAlignment="1">
      <alignment horizontal="right" wrapText="1"/>
    </xf>
    <xf numFmtId="9" fontId="9" fillId="2" borderId="0" xfId="2" applyNumberFormat="1" applyFont="1" applyFill="1" applyBorder="1"/>
    <xf numFmtId="3" fontId="8" fillId="3" borderId="5" xfId="2" applyNumberFormat="1" applyFont="1" applyFill="1" applyBorder="1" applyAlignment="1">
      <alignment horizontal="right" wrapText="1"/>
    </xf>
    <xf numFmtId="0" fontId="8" fillId="3" borderId="0" xfId="2" applyFont="1" applyFill="1" applyBorder="1" applyAlignment="1">
      <alignment horizontal="left" wrapText="1"/>
    </xf>
    <xf numFmtId="0" fontId="8" fillId="2" borderId="4" xfId="2" applyFont="1" applyFill="1" applyBorder="1" applyAlignment="1">
      <alignment horizontal="left" wrapText="1"/>
    </xf>
    <xf numFmtId="0" fontId="8" fillId="3" borderId="4" xfId="2" applyFont="1" applyFill="1" applyBorder="1"/>
    <xf numFmtId="0" fontId="1" fillId="0" borderId="0" xfId="0" applyFont="1" applyAlignment="1">
      <alignment vertical="center"/>
    </xf>
    <xf numFmtId="0" fontId="1" fillId="2" borderId="0" xfId="0" applyFont="1" applyFill="1" applyAlignment="1">
      <alignment vertical="center"/>
    </xf>
    <xf numFmtId="0" fontId="8" fillId="2" borderId="0" xfId="2" applyFont="1" applyFill="1" applyBorder="1" applyAlignment="1">
      <alignment vertical="center"/>
    </xf>
    <xf numFmtId="9" fontId="9" fillId="2" borderId="4" xfId="2" applyNumberFormat="1" applyFont="1" applyFill="1" applyBorder="1" applyAlignment="1">
      <alignment horizontal="right" vertical="center" wrapText="1"/>
    </xf>
    <xf numFmtId="9" fontId="8" fillId="3" borderId="0" xfId="2" applyNumberFormat="1" applyFont="1" applyFill="1" applyBorder="1" applyAlignment="1">
      <alignment horizontal="right" vertical="center" wrapText="1"/>
    </xf>
    <xf numFmtId="3" fontId="8" fillId="3" borderId="0" xfId="2" applyNumberFormat="1" applyFont="1" applyFill="1" applyBorder="1" applyAlignment="1">
      <alignment horizontal="right" vertical="center" wrapText="1"/>
    </xf>
    <xf numFmtId="9" fontId="9" fillId="2" borderId="0" xfId="2" applyNumberFormat="1" applyFont="1" applyFill="1" applyBorder="1" applyAlignment="1">
      <alignment horizontal="right" vertical="center" wrapText="1"/>
    </xf>
    <xf numFmtId="9" fontId="9" fillId="2" borderId="0" xfId="2" applyNumberFormat="1" applyFont="1" applyFill="1" applyBorder="1" applyAlignment="1">
      <alignment vertical="center"/>
    </xf>
    <xf numFmtId="3" fontId="8" fillId="3" borderId="5" xfId="2" applyNumberFormat="1" applyFont="1" applyFill="1" applyBorder="1" applyAlignment="1">
      <alignment horizontal="right" vertical="center" wrapText="1"/>
    </xf>
    <xf numFmtId="0" fontId="8" fillId="3" borderId="4" xfId="2" applyFont="1" applyFill="1" applyBorder="1" applyAlignment="1">
      <alignment horizontal="left" vertical="center" wrapText="1"/>
    </xf>
    <xf numFmtId="0" fontId="8" fillId="2" borderId="4" xfId="2" applyFont="1" applyFill="1" applyBorder="1" applyAlignment="1">
      <alignment horizontal="left" vertical="center" wrapText="1"/>
    </xf>
    <xf numFmtId="0" fontId="8" fillId="3" borderId="4" xfId="2" applyFont="1" applyFill="1" applyBorder="1" applyAlignment="1">
      <alignment vertical="center"/>
    </xf>
    <xf numFmtId="0" fontId="1" fillId="0" borderId="0" xfId="0" applyFont="1" applyAlignment="1">
      <alignment horizontal="center"/>
    </xf>
    <xf numFmtId="0" fontId="1" fillId="2" borderId="0" xfId="0" applyFont="1" applyFill="1" applyAlignment="1">
      <alignment horizontal="center"/>
    </xf>
    <xf numFmtId="0" fontId="2" fillId="2" borderId="0" xfId="2" applyFont="1" applyFill="1" applyBorder="1" applyAlignment="1">
      <alignment horizontal="center"/>
    </xf>
    <xf numFmtId="0" fontId="4" fillId="2" borderId="7" xfId="2" applyFont="1" applyFill="1" applyBorder="1" applyAlignment="1">
      <alignment horizontal="right" wrapText="1"/>
    </xf>
    <xf numFmtId="0" fontId="4" fillId="3" borderId="8" xfId="2" applyFont="1" applyFill="1" applyBorder="1" applyAlignment="1">
      <alignment horizontal="right" wrapText="1"/>
    </xf>
    <xf numFmtId="0" fontId="2" fillId="3" borderId="9" xfId="2" applyFont="1" applyFill="1" applyBorder="1" applyAlignment="1">
      <alignment horizontal="right" wrapText="1"/>
    </xf>
    <xf numFmtId="0" fontId="2" fillId="3" borderId="8" xfId="2" applyFont="1" applyFill="1" applyBorder="1" applyAlignment="1">
      <alignment horizontal="right" wrapText="1"/>
    </xf>
    <xf numFmtId="0" fontId="2" fillId="3" borderId="10" xfId="2" applyFont="1" applyFill="1" applyBorder="1" applyAlignment="1">
      <alignment horizontal="right" wrapText="1"/>
    </xf>
    <xf numFmtId="0" fontId="4" fillId="3" borderId="11" xfId="2" applyFont="1" applyFill="1" applyBorder="1" applyAlignment="1">
      <alignment horizontal="right" wrapText="1"/>
    </xf>
    <xf numFmtId="0" fontId="2" fillId="3" borderId="12" xfId="2" applyFont="1" applyFill="1" applyBorder="1" applyAlignment="1">
      <alignment horizontal="left" wrapText="1"/>
    </xf>
    <xf numFmtId="0" fontId="2" fillId="3" borderId="3" xfId="2" applyFont="1" applyFill="1" applyBorder="1" applyAlignment="1">
      <alignment horizontal="left" wrapText="1"/>
    </xf>
    <xf numFmtId="0" fontId="1" fillId="0" borderId="0" xfId="0" applyFont="1" applyAlignment="1"/>
    <xf numFmtId="0" fontId="1" fillId="2" borderId="0" xfId="0" applyFont="1" applyFill="1" applyAlignment="1"/>
    <xf numFmtId="0" fontId="2" fillId="2" borderId="0" xfId="2" applyFont="1" applyFill="1" applyBorder="1" applyAlignment="1"/>
    <xf numFmtId="0" fontId="2" fillId="3" borderId="13" xfId="2" applyFont="1" applyFill="1" applyBorder="1" applyAlignment="1"/>
    <xf numFmtId="0" fontId="2" fillId="3" borderId="14" xfId="2" applyFont="1" applyFill="1" applyBorder="1" applyAlignment="1"/>
    <xf numFmtId="0" fontId="13" fillId="2" borderId="0" xfId="0" applyFont="1" applyFill="1"/>
    <xf numFmtId="0" fontId="14" fillId="2" borderId="0" xfId="0" applyFont="1" applyFill="1"/>
    <xf numFmtId="0" fontId="14" fillId="2" borderId="2" xfId="2" applyFont="1" applyFill="1" applyBorder="1"/>
    <xf numFmtId="0" fontId="15" fillId="2" borderId="0" xfId="2" applyFont="1" applyFill="1" applyAlignment="1">
      <alignment vertical="top"/>
    </xf>
    <xf numFmtId="0" fontId="0" fillId="2" borderId="0" xfId="0" applyFill="1"/>
    <xf numFmtId="9" fontId="2" fillId="2" borderId="1" xfId="5" applyFill="1" applyBorder="1"/>
    <xf numFmtId="9" fontId="2" fillId="2" borderId="2" xfId="5" applyFill="1" applyBorder="1"/>
    <xf numFmtId="0" fontId="0" fillId="2" borderId="2" xfId="0" applyFill="1" applyBorder="1"/>
    <xf numFmtId="3" fontId="2" fillId="2" borderId="2" xfId="7" applyNumberFormat="1" applyFont="1" applyFill="1" applyBorder="1"/>
    <xf numFmtId="0" fontId="0" fillId="2" borderId="12" xfId="0" applyFill="1" applyBorder="1"/>
    <xf numFmtId="0" fontId="17" fillId="2" borderId="12" xfId="3" applyFont="1" applyFill="1" applyBorder="1" applyAlignment="1">
      <alignment horizontal="left" vertical="top" wrapText="1"/>
    </xf>
    <xf numFmtId="9" fontId="2" fillId="2" borderId="4" xfId="5" applyFill="1" applyBorder="1"/>
    <xf numFmtId="9" fontId="2" fillId="2" borderId="0" xfId="5" applyFill="1" applyBorder="1"/>
    <xf numFmtId="3" fontId="2" fillId="2" borderId="0" xfId="7" applyNumberFormat="1" applyFont="1" applyFill="1" applyBorder="1"/>
    <xf numFmtId="0" fontId="2" fillId="2" borderId="6" xfId="2" applyFill="1" applyBorder="1"/>
    <xf numFmtId="0" fontId="5" fillId="2" borderId="6" xfId="4" applyFont="1" applyFill="1" applyBorder="1" applyAlignment="1">
      <alignment horizontal="left" vertical="top" wrapText="1"/>
    </xf>
    <xf numFmtId="3" fontId="2" fillId="2" borderId="0" xfId="7" applyNumberFormat="1" applyFill="1" applyBorder="1"/>
    <xf numFmtId="0" fontId="2" fillId="2" borderId="6" xfId="2" applyFill="1" applyBorder="1" applyAlignment="1">
      <alignment horizontal="left" wrapText="1"/>
    </xf>
    <xf numFmtId="0" fontId="0" fillId="0" borderId="0" xfId="0" applyBorder="1"/>
    <xf numFmtId="0" fontId="0" fillId="2" borderId="0" xfId="0" applyFill="1" applyBorder="1"/>
    <xf numFmtId="9" fontId="2" fillId="2" borderId="4" xfId="5" applyFill="1" applyBorder="1" applyAlignment="1">
      <alignment horizontal="right"/>
    </xf>
    <xf numFmtId="0" fontId="5" fillId="2" borderId="6" xfId="4" applyFont="1" applyFill="1" applyBorder="1" applyAlignment="1">
      <alignment horizontal="left" wrapText="1"/>
    </xf>
    <xf numFmtId="9" fontId="8" fillId="2" borderId="4" xfId="5" applyFont="1" applyFill="1" applyBorder="1"/>
    <xf numFmtId="9" fontId="8" fillId="2" borderId="0" xfId="5" applyFont="1" applyFill="1" applyBorder="1"/>
    <xf numFmtId="3" fontId="8" fillId="2" borderId="0" xfId="7" applyNumberFormat="1" applyFont="1" applyFill="1" applyBorder="1"/>
    <xf numFmtId="0" fontId="8" fillId="2" borderId="6" xfId="2" applyFont="1" applyFill="1" applyBorder="1"/>
    <xf numFmtId="0" fontId="2" fillId="2" borderId="15" xfId="2" applyFill="1" applyBorder="1" applyAlignment="1">
      <alignment horizontal="center" wrapText="1"/>
    </xf>
    <xf numFmtId="0" fontId="2" fillId="2" borderId="11" xfId="2" applyFill="1" applyBorder="1" applyAlignment="1">
      <alignment horizontal="center" wrapText="1"/>
    </xf>
    <xf numFmtId="0" fontId="2" fillId="2" borderId="11" xfId="2" applyFill="1" applyBorder="1" applyAlignment="1">
      <alignment horizontal="center" vertical="justify" wrapText="1"/>
    </xf>
    <xf numFmtId="0" fontId="2" fillId="2" borderId="6" xfId="2" applyFill="1" applyBorder="1" applyAlignment="1">
      <alignment horizontal="center" wrapText="1"/>
    </xf>
    <xf numFmtId="0" fontId="2" fillId="2" borderId="0" xfId="2" applyFill="1" applyBorder="1" applyAlignment="1">
      <alignment horizontal="center" wrapText="1"/>
    </xf>
    <xf numFmtId="0" fontId="2" fillId="2" borderId="4" xfId="2" applyFill="1" applyBorder="1" applyAlignment="1">
      <alignment horizontal="right" wrapText="1"/>
    </xf>
    <xf numFmtId="0" fontId="2" fillId="2" borderId="0" xfId="2" applyFill="1" applyBorder="1" applyAlignment="1">
      <alignment horizontal="right" wrapText="1"/>
    </xf>
    <xf numFmtId="0" fontId="2" fillId="2" borderId="0" xfId="2" applyFont="1" applyFill="1" applyBorder="1" applyAlignment="1">
      <alignment horizontal="right" wrapText="1"/>
    </xf>
    <xf numFmtId="0" fontId="2" fillId="2" borderId="11" xfId="2" applyFill="1" applyBorder="1" applyAlignment="1">
      <alignment horizontal="right" wrapText="1"/>
    </xf>
    <xf numFmtId="0" fontId="2" fillId="2" borderId="12" xfId="2" applyFill="1" applyBorder="1" applyAlignment="1">
      <alignment horizontal="left" wrapText="1"/>
    </xf>
    <xf numFmtId="0" fontId="2" fillId="2" borderId="2" xfId="2" applyFill="1" applyBorder="1" applyAlignment="1">
      <alignment wrapText="1"/>
    </xf>
    <xf numFmtId="0" fontId="8" fillId="2" borderId="0" xfId="2" applyFont="1" applyFill="1" applyBorder="1" applyAlignment="1">
      <alignment horizontal="center"/>
    </xf>
    <xf numFmtId="0" fontId="2" fillId="2" borderId="0" xfId="2" applyFill="1" applyBorder="1" applyAlignment="1">
      <alignment horizontal="center"/>
    </xf>
    <xf numFmtId="0" fontId="2" fillId="2" borderId="18" xfId="2" applyFill="1" applyBorder="1"/>
    <xf numFmtId="0" fontId="2" fillId="2" borderId="14" xfId="2" applyFill="1" applyBorder="1"/>
    <xf numFmtId="0" fontId="0" fillId="2" borderId="14" xfId="0" applyFill="1" applyBorder="1"/>
    <xf numFmtId="0" fontId="0" fillId="2" borderId="11" xfId="0" applyFill="1" applyBorder="1"/>
    <xf numFmtId="0" fontId="2" fillId="2" borderId="0" xfId="2" applyFill="1" applyBorder="1"/>
    <xf numFmtId="0" fontId="19" fillId="2" borderId="0" xfId="2" applyFont="1" applyFill="1" applyBorder="1" applyAlignment="1">
      <alignment vertical="center"/>
    </xf>
    <xf numFmtId="0" fontId="20" fillId="2" borderId="0" xfId="2" applyFont="1" applyFill="1" applyBorder="1"/>
    <xf numFmtId="9" fontId="2" fillId="3" borderId="19" xfId="5" applyNumberFormat="1" applyFont="1" applyFill="1" applyBorder="1"/>
    <xf numFmtId="9" fontId="2" fillId="3" borderId="20" xfId="5" applyNumberFormat="1" applyFont="1" applyFill="1" applyBorder="1"/>
    <xf numFmtId="0" fontId="2" fillId="3" borderId="21" xfId="2" applyFill="1" applyBorder="1"/>
    <xf numFmtId="0" fontId="5" fillId="2" borderId="21" xfId="4" applyFont="1" applyFill="1" applyBorder="1" applyAlignment="1">
      <alignment horizontal="left" vertical="top" wrapText="1"/>
    </xf>
    <xf numFmtId="0" fontId="2" fillId="3" borderId="19" xfId="2" applyFill="1" applyBorder="1"/>
    <xf numFmtId="9" fontId="2" fillId="3" borderId="0" xfId="5" applyNumberFormat="1" applyFont="1" applyFill="1" applyBorder="1"/>
    <xf numFmtId="9" fontId="2" fillId="3" borderId="5" xfId="5" applyNumberFormat="1" applyFont="1" applyFill="1" applyBorder="1"/>
    <xf numFmtId="0" fontId="2" fillId="3" borderId="6" xfId="2" applyFill="1" applyBorder="1"/>
    <xf numFmtId="0" fontId="2" fillId="3" borderId="0" xfId="2" applyFill="1" applyBorder="1" applyAlignment="1">
      <alignment vertical="center"/>
    </xf>
    <xf numFmtId="9" fontId="8" fillId="3" borderId="0" xfId="5" applyNumberFormat="1" applyFont="1" applyFill="1" applyBorder="1" applyAlignment="1">
      <alignment vertical="center"/>
    </xf>
    <xf numFmtId="0" fontId="8" fillId="3" borderId="6" xfId="2" applyFont="1" applyFill="1" applyBorder="1" applyAlignment="1">
      <alignment vertical="center"/>
    </xf>
    <xf numFmtId="0" fontId="8" fillId="3" borderId="15" xfId="2" applyFont="1" applyFill="1" applyBorder="1" applyAlignment="1">
      <alignment vertical="center"/>
    </xf>
    <xf numFmtId="0" fontId="2" fillId="3" borderId="8" xfId="2" applyFill="1" applyBorder="1" applyAlignment="1">
      <alignment horizontal="left" wrapText="1"/>
    </xf>
    <xf numFmtId="0" fontId="2" fillId="3" borderId="8" xfId="2" applyFill="1" applyBorder="1" applyAlignment="1">
      <alignment horizontal="center" wrapText="1"/>
    </xf>
    <xf numFmtId="0" fontId="2" fillId="3" borderId="0" xfId="2" applyFill="1" applyBorder="1" applyAlignment="1">
      <alignment horizontal="right" wrapText="1"/>
    </xf>
    <xf numFmtId="0" fontId="2" fillId="3" borderId="1" xfId="2" applyFont="1" applyFill="1" applyBorder="1" applyAlignment="1">
      <alignment horizontal="left" wrapText="1"/>
    </xf>
    <xf numFmtId="0" fontId="2" fillId="3" borderId="1" xfId="2" applyFill="1" applyBorder="1" applyAlignment="1">
      <alignment wrapText="1"/>
    </xf>
    <xf numFmtId="0" fontId="2" fillId="0" borderId="0" xfId="2" applyBorder="1" applyAlignment="1">
      <alignment wrapText="1"/>
    </xf>
    <xf numFmtId="0" fontId="2" fillId="3" borderId="4" xfId="2" applyFill="1" applyBorder="1"/>
    <xf numFmtId="0" fontId="2" fillId="3" borderId="22" xfId="2" applyFill="1" applyBorder="1"/>
    <xf numFmtId="0" fontId="2" fillId="3" borderId="23" xfId="2" applyFill="1" applyBorder="1"/>
    <xf numFmtId="0" fontId="2" fillId="3" borderId="18" xfId="2" applyFill="1" applyBorder="1"/>
    <xf numFmtId="0" fontId="2" fillId="3" borderId="11" xfId="2" applyFill="1" applyBorder="1"/>
    <xf numFmtId="3" fontId="2" fillId="3" borderId="11" xfId="2" applyNumberFormat="1" applyFill="1" applyBorder="1"/>
    <xf numFmtId="164" fontId="2" fillId="3" borderId="0" xfId="7" applyNumberFormat="1" applyFill="1" applyBorder="1"/>
    <xf numFmtId="3" fontId="2" fillId="3" borderId="0" xfId="7" applyNumberFormat="1" applyFill="1" applyBorder="1"/>
    <xf numFmtId="3" fontId="2" fillId="3" borderId="0" xfId="7" applyNumberFormat="1" applyFont="1" applyFill="1" applyBorder="1"/>
    <xf numFmtId="0" fontId="5" fillId="2" borderId="12" xfId="4" applyFont="1" applyFill="1" applyBorder="1" applyAlignment="1">
      <alignment horizontal="left" vertical="top" wrapText="1"/>
    </xf>
    <xf numFmtId="0" fontId="2" fillId="3" borderId="2" xfId="2" applyFill="1" applyBorder="1"/>
    <xf numFmtId="164" fontId="2" fillId="3" borderId="0" xfId="7" applyNumberFormat="1" applyFill="1" applyBorder="1" applyAlignment="1">
      <alignment vertical="center"/>
    </xf>
    <xf numFmtId="3" fontId="8" fillId="3" borderId="0" xfId="7" applyNumberFormat="1" applyFont="1" applyFill="1" applyBorder="1" applyAlignment="1">
      <alignment vertical="center"/>
    </xf>
    <xf numFmtId="0" fontId="2" fillId="3" borderId="8" xfId="2" applyFill="1" applyBorder="1" applyAlignment="1">
      <alignment horizontal="right" wrapText="1"/>
    </xf>
    <xf numFmtId="0" fontId="2" fillId="0" borderId="0" xfId="2" applyAlignment="1">
      <alignment wrapText="1"/>
    </xf>
    <xf numFmtId="43" fontId="2" fillId="3" borderId="0" xfId="2" applyNumberFormat="1" applyFill="1" applyBorder="1"/>
    <xf numFmtId="164" fontId="2" fillId="3" borderId="11" xfId="7" applyNumberFormat="1" applyFill="1" applyBorder="1"/>
    <xf numFmtId="9" fontId="2" fillId="3" borderId="0" xfId="5" applyFill="1" applyBorder="1"/>
    <xf numFmtId="0" fontId="2" fillId="3" borderId="12" xfId="2" applyFill="1" applyBorder="1"/>
    <xf numFmtId="0" fontId="8" fillId="3" borderId="0" xfId="2" applyFont="1" applyFill="1" applyBorder="1"/>
    <xf numFmtId="43" fontId="8" fillId="3" borderId="0" xfId="2" applyNumberFormat="1" applyFont="1" applyFill="1" applyBorder="1"/>
    <xf numFmtId="9" fontId="8" fillId="3" borderId="0" xfId="5" applyFont="1" applyFill="1" applyBorder="1"/>
    <xf numFmtId="3" fontId="8" fillId="3" borderId="0" xfId="7" applyNumberFormat="1" applyFont="1" applyFill="1" applyBorder="1"/>
    <xf numFmtId="0" fontId="8" fillId="3" borderId="0" xfId="2" applyFont="1" applyFill="1" applyBorder="1" applyAlignment="1">
      <alignment vertical="center"/>
    </xf>
    <xf numFmtId="43" fontId="8" fillId="3" borderId="0" xfId="2" applyNumberFormat="1" applyFont="1" applyFill="1" applyBorder="1" applyAlignment="1">
      <alignment vertical="center"/>
    </xf>
    <xf numFmtId="9" fontId="8" fillId="3" borderId="0" xfId="5" applyFont="1" applyFill="1" applyBorder="1" applyAlignment="1">
      <alignment vertical="center"/>
    </xf>
    <xf numFmtId="0" fontId="2" fillId="3" borderId="0" xfId="2" applyFill="1" applyBorder="1" applyAlignment="1"/>
    <xf numFmtId="0" fontId="2" fillId="3" borderId="0" xfId="2" applyFill="1" applyBorder="1" applyAlignment="1">
      <alignment horizontal="center" wrapText="1"/>
    </xf>
    <xf numFmtId="0" fontId="2" fillId="3" borderId="0" xfId="2" applyFill="1" applyBorder="1" applyAlignment="1">
      <alignment horizontal="center" vertical="justify"/>
    </xf>
    <xf numFmtId="0" fontId="2" fillId="3" borderId="4" xfId="2" applyFill="1" applyBorder="1" applyAlignment="1">
      <alignment horizontal="center" wrapText="1"/>
    </xf>
    <xf numFmtId="0" fontId="2" fillId="3" borderId="4" xfId="2" applyFill="1" applyBorder="1" applyAlignment="1">
      <alignment horizontal="left" wrapText="1"/>
    </xf>
    <xf numFmtId="0" fontId="2" fillId="3" borderId="11" xfId="2" applyFill="1" applyBorder="1" applyAlignment="1"/>
    <xf numFmtId="0" fontId="19" fillId="3" borderId="19" xfId="2" applyFont="1" applyFill="1" applyBorder="1" applyAlignment="1">
      <alignment vertical="center"/>
    </xf>
    <xf numFmtId="0" fontId="20" fillId="3" borderId="0" xfId="2" applyFont="1" applyFill="1" applyBorder="1"/>
    <xf numFmtId="9" fontId="22" fillId="2" borderId="2" xfId="2" applyNumberFormat="1" applyFont="1" applyFill="1" applyBorder="1" applyAlignment="1">
      <alignment horizontal="right" wrapText="1"/>
    </xf>
    <xf numFmtId="165" fontId="2" fillId="3" borderId="2" xfId="8" applyNumberFormat="1" applyFont="1" applyFill="1" applyBorder="1" applyAlignment="1">
      <alignment horizontal="right" wrapText="1"/>
    </xf>
    <xf numFmtId="165" fontId="2" fillId="2" borderId="2" xfId="8" applyNumberFormat="1" applyFont="1" applyFill="1" applyBorder="1" applyAlignment="1">
      <alignment horizontal="right" wrapText="1"/>
    </xf>
    <xf numFmtId="165" fontId="1" fillId="2" borderId="2" xfId="8" applyNumberFormat="1" applyFont="1" applyFill="1" applyBorder="1"/>
    <xf numFmtId="9" fontId="2" fillId="3" borderId="2" xfId="2" applyNumberFormat="1" applyFill="1" applyBorder="1" applyAlignment="1">
      <alignment horizontal="right" wrapText="1"/>
    </xf>
    <xf numFmtId="0" fontId="0" fillId="0" borderId="3" xfId="0" applyBorder="1"/>
    <xf numFmtId="0" fontId="5" fillId="0" borderId="12" xfId="3" applyFont="1" applyBorder="1" applyAlignment="1">
      <alignment horizontal="left" vertical="top" wrapText="1"/>
    </xf>
    <xf numFmtId="0" fontId="0" fillId="0" borderId="2" xfId="0" applyBorder="1"/>
    <xf numFmtId="9" fontId="22" fillId="2" borderId="0" xfId="2" applyNumberFormat="1" applyFont="1" applyFill="1" applyBorder="1" applyAlignment="1">
      <alignment horizontal="right" wrapText="1"/>
    </xf>
    <xf numFmtId="165" fontId="2" fillId="3" borderId="0" xfId="8" applyNumberFormat="1" applyFont="1" applyFill="1" applyBorder="1" applyAlignment="1">
      <alignment horizontal="right" wrapText="1"/>
    </xf>
    <xf numFmtId="165" fontId="2" fillId="2" borderId="0" xfId="8" applyNumberFormat="1" applyFont="1" applyFill="1" applyBorder="1" applyAlignment="1">
      <alignment horizontal="right" wrapText="1"/>
    </xf>
    <xf numFmtId="165" fontId="1" fillId="2" borderId="0" xfId="8" applyNumberFormat="1" applyFont="1" applyFill="1" applyBorder="1"/>
    <xf numFmtId="9" fontId="2" fillId="3" borderId="0" xfId="2" applyNumberFormat="1" applyFill="1" applyBorder="1" applyAlignment="1">
      <alignment horizontal="right" wrapText="1"/>
    </xf>
    <xf numFmtId="0" fontId="2" fillId="3" borderId="5" xfId="2" applyFill="1" applyBorder="1"/>
    <xf numFmtId="9" fontId="2" fillId="2" borderId="4" xfId="5" applyFont="1" applyFill="1" applyBorder="1"/>
    <xf numFmtId="9" fontId="2" fillId="2" borderId="0" xfId="5" applyFont="1" applyFill="1" applyBorder="1"/>
    <xf numFmtId="165" fontId="2" fillId="2" borderId="0" xfId="8" applyNumberFormat="1" applyFont="1" applyFill="1" applyBorder="1"/>
    <xf numFmtId="0" fontId="2" fillId="3" borderId="5" xfId="2" applyFont="1" applyFill="1" applyBorder="1"/>
    <xf numFmtId="0" fontId="2" fillId="0" borderId="0" xfId="0" applyFont="1" applyBorder="1" applyAlignment="1">
      <alignment wrapText="1"/>
    </xf>
    <xf numFmtId="9" fontId="2" fillId="3" borderId="4" xfId="5" applyFont="1" applyFill="1" applyBorder="1"/>
    <xf numFmtId="9" fontId="2" fillId="3" borderId="0" xfId="5" applyFont="1" applyFill="1" applyBorder="1"/>
    <xf numFmtId="9" fontId="8" fillId="3" borderId="4" xfId="5" applyFont="1" applyFill="1" applyBorder="1" applyAlignment="1">
      <alignment vertical="center"/>
    </xf>
    <xf numFmtId="3" fontId="8" fillId="2" borderId="0" xfId="7" applyNumberFormat="1" applyFont="1" applyFill="1" applyBorder="1" applyAlignment="1">
      <alignment vertical="center"/>
    </xf>
    <xf numFmtId="165" fontId="8" fillId="2" borderId="0" xfId="8" applyNumberFormat="1" applyFont="1" applyFill="1" applyBorder="1" applyAlignment="1">
      <alignment horizontal="right" vertical="center" wrapText="1"/>
    </xf>
    <xf numFmtId="3" fontId="8" fillId="3" borderId="5" xfId="7" applyNumberFormat="1" applyFont="1" applyFill="1" applyBorder="1" applyAlignment="1">
      <alignment vertical="center"/>
    </xf>
    <xf numFmtId="0" fontId="8" fillId="3" borderId="5" xfId="2" applyFont="1" applyFill="1" applyBorder="1" applyAlignment="1">
      <alignment vertical="center"/>
    </xf>
    <xf numFmtId="0" fontId="8" fillId="3" borderId="0" xfId="2" applyFont="1" applyFill="1" applyBorder="1" applyAlignment="1">
      <alignment horizontal="center"/>
    </xf>
    <xf numFmtId="0" fontId="8" fillId="3" borderId="0" xfId="2" applyFont="1" applyFill="1" applyBorder="1" applyAlignment="1">
      <alignment horizontal="center" wrapText="1"/>
    </xf>
    <xf numFmtId="0" fontId="8" fillId="3" borderId="7" xfId="2" applyFont="1" applyFill="1" applyBorder="1" applyAlignment="1">
      <alignment horizontal="right" wrapText="1"/>
    </xf>
    <xf numFmtId="0" fontId="8" fillId="3" borderId="8" xfId="2" applyFont="1" applyFill="1" applyBorder="1" applyAlignment="1">
      <alignment horizontal="right" wrapText="1"/>
    </xf>
    <xf numFmtId="0" fontId="8" fillId="3" borderId="0" xfId="2" applyFont="1" applyFill="1" applyBorder="1" applyAlignment="1">
      <alignment horizontal="right" wrapText="1"/>
    </xf>
    <xf numFmtId="0" fontId="8" fillId="2" borderId="8" xfId="2" applyFont="1" applyFill="1" applyBorder="1" applyAlignment="1">
      <alignment horizontal="right" wrapText="1"/>
    </xf>
    <xf numFmtId="0" fontId="8" fillId="2" borderId="0" xfId="2" applyFont="1" applyFill="1" applyBorder="1" applyAlignment="1">
      <alignment horizontal="right" wrapText="1"/>
    </xf>
    <xf numFmtId="0" fontId="8" fillId="3" borderId="12" xfId="2" applyFont="1" applyFill="1" applyBorder="1" applyAlignment="1">
      <alignment horizontal="left" wrapText="1"/>
    </xf>
    <xf numFmtId="0" fontId="8" fillId="3" borderId="3" xfId="2" applyFont="1" applyFill="1" applyBorder="1" applyAlignment="1">
      <alignment horizontal="left" wrapText="1"/>
    </xf>
    <xf numFmtId="0" fontId="2" fillId="0" borderId="0" xfId="2" applyBorder="1" applyAlignment="1">
      <alignment horizontal="center"/>
    </xf>
    <xf numFmtId="0" fontId="2" fillId="0" borderId="18" xfId="2" applyBorder="1" applyAlignment="1">
      <alignment horizontal="center" wrapText="1"/>
    </xf>
    <xf numFmtId="0" fontId="8" fillId="3" borderId="18" xfId="2" applyFont="1" applyFill="1" applyBorder="1" applyAlignment="1">
      <alignment horizontal="center" wrapText="1"/>
    </xf>
    <xf numFmtId="0" fontId="19" fillId="3" borderId="0" xfId="2" applyFont="1" applyFill="1" applyBorder="1" applyAlignment="1">
      <alignment vertical="center"/>
    </xf>
    <xf numFmtId="9" fontId="2" fillId="3" borderId="1" xfId="1" applyFont="1" applyFill="1" applyBorder="1" applyAlignment="1">
      <alignment horizontal="right" wrapText="1"/>
    </xf>
    <xf numFmtId="3" fontId="2" fillId="3" borderId="2" xfId="2" applyNumberFormat="1" applyFont="1" applyFill="1" applyBorder="1" applyAlignment="1">
      <alignment horizontal="right"/>
    </xf>
    <xf numFmtId="0" fontId="5" fillId="0" borderId="3" xfId="3" applyFont="1" applyBorder="1" applyAlignment="1">
      <alignment horizontal="left" vertical="top" wrapText="1"/>
    </xf>
    <xf numFmtId="9" fontId="2" fillId="3" borderId="4" xfId="1" applyFont="1" applyFill="1" applyBorder="1" applyAlignment="1">
      <alignment horizontal="right" wrapText="1"/>
    </xf>
    <xf numFmtId="3" fontId="2" fillId="3" borderId="0" xfId="2" applyNumberFormat="1" applyFont="1" applyFill="1" applyBorder="1" applyAlignment="1">
      <alignment horizontal="right"/>
    </xf>
    <xf numFmtId="0" fontId="5" fillId="2" borderId="5" xfId="4" applyFont="1" applyFill="1" applyBorder="1" applyAlignment="1">
      <alignment horizontal="left" vertical="top" wrapText="1"/>
    </xf>
    <xf numFmtId="0" fontId="2" fillId="3" borderId="0" xfId="2" applyFont="1" applyFill="1"/>
    <xf numFmtId="0" fontId="0" fillId="2" borderId="4" xfId="0" applyFill="1" applyBorder="1"/>
    <xf numFmtId="0" fontId="2" fillId="3" borderId="0" xfId="2" applyFill="1" applyAlignment="1">
      <alignment wrapText="1"/>
    </xf>
    <xf numFmtId="9" fontId="2" fillId="3" borderId="4" xfId="2" applyNumberFormat="1" applyFill="1" applyBorder="1" applyAlignment="1">
      <alignment horizontal="right" wrapText="1"/>
    </xf>
    <xf numFmtId="0" fontId="2" fillId="3" borderId="0" xfId="2" applyFont="1" applyFill="1" applyBorder="1" applyAlignment="1">
      <alignment horizontal="center" wrapText="1"/>
    </xf>
    <xf numFmtId="3" fontId="2" fillId="3" borderId="5" xfId="2" applyNumberFormat="1" applyFont="1" applyFill="1" applyBorder="1" applyAlignment="1">
      <alignment horizontal="right"/>
    </xf>
    <xf numFmtId="0" fontId="8" fillId="3" borderId="0" xfId="2" applyFont="1" applyFill="1" applyAlignment="1">
      <alignment vertical="center" wrapText="1"/>
    </xf>
    <xf numFmtId="0" fontId="2" fillId="3" borderId="0" xfId="2" applyFill="1" applyAlignment="1">
      <alignment vertical="center"/>
    </xf>
    <xf numFmtId="9" fontId="8" fillId="3" borderId="4" xfId="2" applyNumberFormat="1" applyFont="1" applyFill="1" applyBorder="1" applyAlignment="1">
      <alignment horizontal="right" vertical="center" wrapText="1"/>
    </xf>
    <xf numFmtId="3" fontId="8" fillId="3" borderId="0" xfId="2" applyNumberFormat="1" applyFont="1" applyFill="1" applyBorder="1" applyAlignment="1">
      <alignment horizontal="right" vertical="center"/>
    </xf>
    <xf numFmtId="0" fontId="8" fillId="3" borderId="0" xfId="2" applyFont="1" applyFill="1" applyBorder="1" applyAlignment="1">
      <alignment horizontal="center" vertical="center" wrapText="1"/>
    </xf>
    <xf numFmtId="3" fontId="8" fillId="3" borderId="5" xfId="2" applyNumberFormat="1" applyFont="1" applyFill="1" applyBorder="1" applyAlignment="1">
      <alignment horizontal="right" vertical="center"/>
    </xf>
    <xf numFmtId="0" fontId="2" fillId="3" borderId="1" xfId="2" applyFill="1" applyBorder="1" applyAlignment="1">
      <alignment horizontal="center" wrapText="1"/>
    </xf>
    <xf numFmtId="0" fontId="2" fillId="3" borderId="2" xfId="2" applyFill="1" applyBorder="1" applyAlignment="1">
      <alignment horizontal="center" wrapText="1"/>
    </xf>
    <xf numFmtId="0" fontId="2" fillId="3" borderId="3" xfId="2" applyFill="1" applyBorder="1" applyAlignment="1"/>
    <xf numFmtId="0" fontId="2" fillId="3" borderId="13" xfId="2" applyFill="1" applyBorder="1" applyAlignment="1"/>
    <xf numFmtId="0" fontId="2" fillId="3" borderId="7" xfId="2" applyFill="1" applyBorder="1" applyAlignment="1">
      <alignment horizontal="right" wrapText="1"/>
    </xf>
    <xf numFmtId="0" fontId="2" fillId="3" borderId="2" xfId="2" applyFill="1" applyBorder="1" applyAlignment="1">
      <alignment horizontal="right" wrapText="1"/>
    </xf>
    <xf numFmtId="0" fontId="2" fillId="3" borderId="2" xfId="2" applyFill="1" applyBorder="1" applyAlignment="1">
      <alignment wrapText="1"/>
    </xf>
    <xf numFmtId="0" fontId="2" fillId="3" borderId="0" xfId="2" applyFont="1" applyFill="1" applyBorder="1" applyAlignment="1">
      <alignment horizontal="center"/>
    </xf>
    <xf numFmtId="0" fontId="2" fillId="3" borderId="11" xfId="2" applyFill="1" applyBorder="1" applyAlignment="1">
      <alignment horizontal="center" vertical="center" wrapText="1"/>
    </xf>
    <xf numFmtId="0" fontId="24" fillId="3" borderId="0" xfId="2" applyFont="1" applyFill="1" applyBorder="1"/>
    <xf numFmtId="0" fontId="2" fillId="3" borderId="20" xfId="2" applyFill="1" applyBorder="1"/>
    <xf numFmtId="0" fontId="15" fillId="3" borderId="20" xfId="2" applyFont="1" applyFill="1" applyBorder="1"/>
    <xf numFmtId="0" fontId="20" fillId="3" borderId="0" xfId="2" quotePrefix="1" applyFont="1" applyFill="1"/>
    <xf numFmtId="0" fontId="2" fillId="3" borderId="0" xfId="2" applyFill="1" applyAlignment="1"/>
    <xf numFmtId="0" fontId="2" fillId="3" borderId="5" xfId="2" applyFill="1" applyBorder="1" applyAlignment="1"/>
    <xf numFmtId="0" fontId="20" fillId="3" borderId="0" xfId="2" applyFont="1" applyFill="1" applyAlignment="1">
      <alignment vertical="top"/>
    </xf>
    <xf numFmtId="9" fontId="2" fillId="3" borderId="2" xfId="7" applyNumberFormat="1" applyFont="1" applyFill="1" applyBorder="1"/>
    <xf numFmtId="3" fontId="2" fillId="3" borderId="2" xfId="7" applyNumberFormat="1" applyFont="1" applyFill="1" applyBorder="1"/>
    <xf numFmtId="3" fontId="2" fillId="3" borderId="3" xfId="7" applyNumberFormat="1" applyFont="1" applyFill="1" applyBorder="1"/>
    <xf numFmtId="0" fontId="2" fillId="3" borderId="1" xfId="2" applyFont="1" applyFill="1" applyBorder="1"/>
    <xf numFmtId="9" fontId="2" fillId="3" borderId="0" xfId="7" applyNumberFormat="1" applyFont="1" applyFill="1" applyBorder="1"/>
    <xf numFmtId="3" fontId="2" fillId="3" borderId="5" xfId="7" applyNumberFormat="1" applyFont="1" applyFill="1" applyBorder="1"/>
    <xf numFmtId="0" fontId="2" fillId="3" borderId="4" xfId="2" applyFont="1" applyFill="1" applyBorder="1"/>
    <xf numFmtId="9" fontId="8" fillId="3" borderId="0" xfId="7" applyNumberFormat="1" applyFont="1" applyFill="1" applyBorder="1"/>
    <xf numFmtId="3" fontId="8" fillId="3" borderId="5" xfId="7" applyNumberFormat="1" applyFont="1" applyFill="1" applyBorder="1"/>
    <xf numFmtId="0" fontId="8" fillId="3" borderId="6" xfId="2" applyFont="1" applyFill="1" applyBorder="1"/>
    <xf numFmtId="0" fontId="2" fillId="3" borderId="11" xfId="2" applyFill="1" applyBorder="1" applyAlignment="1">
      <alignment horizontal="center" wrapText="1"/>
    </xf>
    <xf numFmtId="0" fontId="2" fillId="3" borderId="13" xfId="2" applyFill="1" applyBorder="1" applyAlignment="1">
      <alignment horizontal="center" wrapText="1"/>
    </xf>
    <xf numFmtId="0" fontId="2" fillId="3" borderId="14" xfId="2" applyFill="1" applyBorder="1" applyAlignment="1">
      <alignment horizontal="center" wrapText="1"/>
    </xf>
    <xf numFmtId="0" fontId="2" fillId="3" borderId="14" xfId="2" applyFill="1" applyBorder="1" applyAlignment="1">
      <alignment horizontal="left" wrapText="1"/>
    </xf>
    <xf numFmtId="0" fontId="2" fillId="3" borderId="15" xfId="2" applyFill="1" applyBorder="1" applyAlignment="1"/>
    <xf numFmtId="0" fontId="2" fillId="3" borderId="1" xfId="2" applyFill="1" applyBorder="1" applyAlignment="1">
      <alignment horizontal="left" wrapText="1"/>
    </xf>
    <xf numFmtId="0" fontId="2" fillId="3" borderId="12" xfId="2" applyFill="1" applyBorder="1" applyAlignment="1">
      <alignment wrapText="1"/>
    </xf>
    <xf numFmtId="0" fontId="2" fillId="3" borderId="0" xfId="2" applyFill="1" applyBorder="1" applyAlignment="1">
      <alignment wrapText="1"/>
    </xf>
    <xf numFmtId="0" fontId="25" fillId="4" borderId="0" xfId="2" applyFont="1" applyFill="1" applyBorder="1" applyAlignment="1">
      <alignment vertical="center" wrapText="1"/>
    </xf>
    <xf numFmtId="0" fontId="2" fillId="3" borderId="12" xfId="2" applyFill="1" applyBorder="1" applyAlignment="1">
      <alignment horizontal="left" wrapText="1"/>
    </xf>
    <xf numFmtId="0" fontId="8" fillId="3" borderId="0" xfId="2" applyFont="1" applyFill="1" applyBorder="1" applyAlignment="1"/>
    <xf numFmtId="0" fontId="20" fillId="3" borderId="0" xfId="2" quotePrefix="1" applyFont="1" applyFill="1" applyBorder="1"/>
    <xf numFmtId="0" fontId="2" fillId="0" borderId="0" xfId="2" applyFill="1"/>
    <xf numFmtId="9" fontId="2" fillId="2" borderId="1" xfId="1" applyFont="1" applyFill="1" applyBorder="1" applyAlignment="1">
      <alignment horizontal="right"/>
    </xf>
    <xf numFmtId="9" fontId="2" fillId="2" borderId="2" xfId="1" applyFont="1" applyFill="1" applyBorder="1" applyAlignment="1">
      <alignment horizontal="right"/>
    </xf>
    <xf numFmtId="3" fontId="2" fillId="3" borderId="2" xfId="7" applyNumberFormat="1" applyFont="1" applyFill="1" applyBorder="1" applyAlignment="1">
      <alignment horizontal="right"/>
    </xf>
    <xf numFmtId="0" fontId="2" fillId="0" borderId="3" xfId="0" applyFont="1" applyBorder="1"/>
    <xf numFmtId="0" fontId="7" fillId="0" borderId="12" xfId="3" applyFont="1" applyBorder="1" applyAlignment="1">
      <alignment horizontal="left" vertical="top" wrapText="1"/>
    </xf>
    <xf numFmtId="0" fontId="2" fillId="0" borderId="1" xfId="0" applyFont="1" applyBorder="1"/>
    <xf numFmtId="9" fontId="2" fillId="2" borderId="4" xfId="1" applyFont="1" applyFill="1" applyBorder="1"/>
    <xf numFmtId="9" fontId="2" fillId="2" borderId="0" xfId="1" applyFont="1" applyFill="1" applyBorder="1"/>
    <xf numFmtId="0" fontId="2" fillId="2" borderId="4" xfId="0" applyFont="1" applyFill="1" applyBorder="1"/>
    <xf numFmtId="43" fontId="2" fillId="2" borderId="0" xfId="2" applyNumberFormat="1" applyFont="1" applyFill="1" applyBorder="1"/>
    <xf numFmtId="9" fontId="2" fillId="2" borderId="0" xfId="2" applyNumberFormat="1" applyFont="1" applyFill="1" applyBorder="1"/>
    <xf numFmtId="0" fontId="2" fillId="3" borderId="6" xfId="2" applyFont="1" applyFill="1" applyBorder="1"/>
    <xf numFmtId="0" fontId="2" fillId="2" borderId="6" xfId="2" applyFont="1" applyFill="1" applyBorder="1" applyAlignment="1">
      <alignment horizontal="left" wrapText="1"/>
    </xf>
    <xf numFmtId="43" fontId="8" fillId="2" borderId="0" xfId="2" applyNumberFormat="1" applyFont="1" applyFill="1" applyBorder="1" applyAlignment="1">
      <alignment vertical="center"/>
    </xf>
    <xf numFmtId="9" fontId="8" fillId="2" borderId="0" xfId="2" applyNumberFormat="1" applyFont="1" applyFill="1" applyBorder="1" applyAlignment="1">
      <alignment vertical="center"/>
    </xf>
    <xf numFmtId="165" fontId="8" fillId="3" borderId="0" xfId="8" applyNumberFormat="1" applyFont="1" applyFill="1" applyBorder="1" applyAlignment="1">
      <alignment vertical="center"/>
    </xf>
    <xf numFmtId="0" fontId="2" fillId="3" borderId="0" xfId="2" applyFont="1" applyFill="1" applyBorder="1" applyAlignment="1">
      <alignment wrapText="1"/>
    </xf>
    <xf numFmtId="0" fontId="2" fillId="2" borderId="0" xfId="2" applyFont="1" applyFill="1" applyBorder="1" applyAlignment="1">
      <alignment wrapText="1"/>
    </xf>
    <xf numFmtId="0" fontId="2" fillId="3" borderId="7" xfId="2" applyFont="1" applyFill="1" applyBorder="1" applyAlignment="1">
      <alignment horizontal="right" wrapText="1"/>
    </xf>
    <xf numFmtId="0" fontId="2" fillId="3" borderId="0" xfId="2" applyFont="1" applyFill="1" applyBorder="1" applyAlignment="1">
      <alignment horizontal="right" wrapText="1"/>
    </xf>
    <xf numFmtId="0" fontId="2" fillId="3" borderId="12" xfId="2" applyFont="1" applyFill="1" applyBorder="1" applyAlignment="1">
      <alignment wrapText="1"/>
    </xf>
    <xf numFmtId="0" fontId="2" fillId="3" borderId="18" xfId="2" applyFont="1" applyFill="1" applyBorder="1" applyAlignment="1">
      <alignment horizontal="center"/>
    </xf>
    <xf numFmtId="0" fontId="2" fillId="3" borderId="23" xfId="2" applyFont="1" applyFill="1" applyBorder="1"/>
    <xf numFmtId="0" fontId="2" fillId="3" borderId="22" xfId="2" applyFont="1" applyFill="1" applyBorder="1"/>
    <xf numFmtId="0" fontId="26" fillId="3" borderId="0" xfId="2" applyFont="1" applyFill="1" applyBorder="1"/>
    <xf numFmtId="0" fontId="8" fillId="3" borderId="10" xfId="2" applyFont="1" applyFill="1" applyBorder="1" applyAlignment="1">
      <alignment horizontal="center" vertical="center" wrapText="1"/>
    </xf>
    <xf numFmtId="0" fontId="8" fillId="3" borderId="8" xfId="2" applyFont="1" applyFill="1" applyBorder="1" applyAlignment="1">
      <alignment horizontal="center" vertical="center" wrapText="1"/>
    </xf>
    <xf numFmtId="0" fontId="8" fillId="3" borderId="7" xfId="2" applyFont="1" applyFill="1" applyBorder="1" applyAlignment="1">
      <alignment horizontal="center" vertical="center" wrapText="1"/>
    </xf>
    <xf numFmtId="0" fontId="2" fillId="3" borderId="0" xfId="2" applyFill="1" applyAlignment="1">
      <alignment horizontal="left" wrapText="1"/>
    </xf>
    <xf numFmtId="0" fontId="8" fillId="2" borderId="18" xfId="2" applyFont="1" applyFill="1" applyBorder="1" applyAlignment="1">
      <alignment horizontal="center" vertical="center"/>
    </xf>
    <xf numFmtId="0" fontId="2" fillId="2" borderId="18" xfId="2" applyFill="1" applyBorder="1" applyAlignment="1">
      <alignment vertical="center"/>
    </xf>
    <xf numFmtId="0" fontId="8" fillId="2" borderId="17" xfId="2" applyFont="1" applyFill="1" applyBorder="1" applyAlignment="1">
      <alignment horizontal="center"/>
    </xf>
    <xf numFmtId="0" fontId="2" fillId="2" borderId="17" xfId="2" applyFill="1" applyBorder="1" applyAlignment="1">
      <alignment horizontal="center"/>
    </xf>
    <xf numFmtId="0" fontId="2" fillId="2" borderId="18" xfId="2" applyFill="1" applyBorder="1" applyAlignment="1">
      <alignment horizontal="center"/>
    </xf>
    <xf numFmtId="0" fontId="8" fillId="2" borderId="16" xfId="2" applyFont="1" applyFill="1" applyBorder="1" applyAlignment="1">
      <alignment horizontal="center"/>
    </xf>
    <xf numFmtId="0" fontId="8" fillId="2" borderId="8" xfId="2" applyFont="1" applyFill="1" applyBorder="1" applyAlignment="1">
      <alignment horizontal="center"/>
    </xf>
    <xf numFmtId="0" fontId="8" fillId="2" borderId="7" xfId="2" applyFont="1" applyFill="1" applyBorder="1" applyAlignment="1">
      <alignment horizontal="center"/>
    </xf>
    <xf numFmtId="0" fontId="8" fillId="3" borderId="17" xfId="2" applyFont="1" applyFill="1" applyBorder="1" applyAlignment="1">
      <alignment horizontal="center"/>
    </xf>
    <xf numFmtId="0" fontId="2" fillId="0" borderId="17" xfId="2" applyBorder="1" applyAlignment="1"/>
    <xf numFmtId="0" fontId="8" fillId="3" borderId="0" xfId="2" applyFont="1" applyFill="1" applyBorder="1" applyAlignment="1">
      <alignment horizontal="center"/>
    </xf>
    <xf numFmtId="0" fontId="8" fillId="3" borderId="8" xfId="2" applyFont="1" applyFill="1" applyBorder="1" applyAlignment="1">
      <alignment horizontal="center" wrapText="1"/>
    </xf>
    <xf numFmtId="0" fontId="2" fillId="0" borderId="8" xfId="2" applyBorder="1" applyAlignment="1">
      <alignment wrapText="1"/>
    </xf>
    <xf numFmtId="0" fontId="8" fillId="3" borderId="8" xfId="2" applyFont="1" applyFill="1" applyBorder="1" applyAlignment="1">
      <alignment horizontal="center"/>
    </xf>
    <xf numFmtId="0" fontId="2" fillId="2" borderId="0" xfId="2" applyFont="1" applyFill="1" applyBorder="1" applyAlignment="1">
      <alignment horizontal="left" wrapText="1"/>
    </xf>
    <xf numFmtId="0" fontId="2" fillId="2" borderId="0" xfId="2" applyFill="1" applyBorder="1" applyAlignment="1">
      <alignment horizontal="left" wrapText="1"/>
    </xf>
    <xf numFmtId="0" fontId="2" fillId="3" borderId="0" xfId="2" applyFont="1" applyFill="1" applyAlignment="1">
      <alignment horizontal="left" wrapText="1"/>
    </xf>
    <xf numFmtId="0" fontId="8" fillId="3" borderId="17" xfId="2" applyFont="1" applyFill="1" applyBorder="1" applyAlignment="1">
      <alignment horizontal="center" wrapText="1"/>
    </xf>
    <xf numFmtId="0" fontId="8" fillId="2" borderId="17" xfId="2" applyFont="1" applyFill="1" applyBorder="1" applyAlignment="1">
      <alignment horizontal="center" wrapText="1"/>
    </xf>
    <xf numFmtId="2" fontId="8" fillId="3" borderId="17" xfId="2" applyNumberFormat="1" applyFont="1" applyFill="1" applyBorder="1" applyAlignment="1">
      <alignment horizontal="center" wrapText="1"/>
    </xf>
    <xf numFmtId="2" fontId="8" fillId="3" borderId="16" xfId="2" applyNumberFormat="1" applyFont="1" applyFill="1" applyBorder="1" applyAlignment="1">
      <alignment horizontal="center" wrapText="1"/>
    </xf>
    <xf numFmtId="0" fontId="8" fillId="3" borderId="7" xfId="2" applyFont="1" applyFill="1" applyBorder="1" applyAlignment="1">
      <alignment horizontal="center" wrapText="1"/>
    </xf>
    <xf numFmtId="0" fontId="8" fillId="3" borderId="16" xfId="2" applyFont="1" applyFill="1" applyBorder="1" applyAlignment="1">
      <alignment horizontal="center" wrapText="1"/>
    </xf>
    <xf numFmtId="0" fontId="2" fillId="3" borderId="13" xfId="2" applyFill="1" applyBorder="1" applyAlignment="1">
      <alignment horizontal="left" wrapText="1"/>
    </xf>
    <xf numFmtId="0" fontId="2" fillId="3" borderId="5" xfId="2" applyFill="1" applyBorder="1" applyAlignment="1">
      <alignment horizontal="left"/>
    </xf>
    <xf numFmtId="0" fontId="2" fillId="3" borderId="3" xfId="2" applyFill="1" applyBorder="1" applyAlignment="1">
      <alignment horizontal="left"/>
    </xf>
    <xf numFmtId="0" fontId="2" fillId="3" borderId="14" xfId="2" applyFill="1" applyBorder="1" applyAlignment="1">
      <alignment horizontal="left" wrapText="1"/>
    </xf>
    <xf numFmtId="0" fontId="2" fillId="3" borderId="6" xfId="2" applyFill="1" applyBorder="1" applyAlignment="1">
      <alignment horizontal="left"/>
    </xf>
    <xf numFmtId="0" fontId="2" fillId="3" borderId="12" xfId="2" applyFill="1" applyBorder="1" applyAlignment="1">
      <alignment horizontal="left"/>
    </xf>
    <xf numFmtId="0" fontId="2" fillId="3" borderId="8" xfId="2" applyFill="1" applyBorder="1" applyAlignment="1">
      <alignment horizontal="center" vertical="center" wrapText="1"/>
    </xf>
    <xf numFmtId="0" fontId="2" fillId="3" borderId="7" xfId="2" applyFill="1" applyBorder="1" applyAlignment="1">
      <alignment horizontal="center" vertical="center" wrapText="1"/>
    </xf>
    <xf numFmtId="0" fontId="2" fillId="3" borderId="8" xfId="2" applyFont="1" applyFill="1" applyBorder="1" applyAlignment="1">
      <alignment horizontal="center"/>
    </xf>
    <xf numFmtId="0" fontId="2" fillId="3" borderId="7" xfId="2" applyFont="1" applyFill="1" applyBorder="1" applyAlignment="1">
      <alignment horizontal="center"/>
    </xf>
    <xf numFmtId="0" fontId="25" fillId="0" borderId="18" xfId="2" applyFont="1" applyBorder="1" applyAlignment="1">
      <alignment horizontal="center" vertical="center" wrapText="1"/>
    </xf>
    <xf numFmtId="0" fontId="25" fillId="4" borderId="18" xfId="2" applyFont="1" applyFill="1" applyBorder="1" applyAlignment="1">
      <alignment horizontal="center" vertical="center" wrapText="1"/>
    </xf>
    <xf numFmtId="0" fontId="8" fillId="3" borderId="16" xfId="2" applyFont="1" applyFill="1" applyBorder="1" applyAlignment="1">
      <alignment horizontal="center"/>
    </xf>
    <xf numFmtId="0" fontId="28" fillId="3" borderId="0" xfId="9" applyFont="1" applyFill="1" applyAlignment="1">
      <alignment horizontal="center"/>
    </xf>
    <xf numFmtId="0" fontId="2" fillId="3" borderId="0" xfId="9" applyFill="1"/>
    <xf numFmtId="0" fontId="24" fillId="3" borderId="0" xfId="9" applyFont="1" applyFill="1"/>
    <xf numFmtId="0" fontId="2" fillId="3" borderId="0" xfId="9" applyFont="1" applyFill="1" applyAlignment="1">
      <alignment wrapText="1"/>
    </xf>
    <xf numFmtId="0" fontId="2" fillId="0" borderId="0" xfId="9" applyAlignment="1">
      <alignment wrapText="1"/>
    </xf>
    <xf numFmtId="0" fontId="2" fillId="3" borderId="0" xfId="9" applyFont="1" applyFill="1" applyAlignment="1">
      <alignment wrapText="1"/>
    </xf>
    <xf numFmtId="0" fontId="2" fillId="3" borderId="0" xfId="9" applyFill="1" applyAlignment="1">
      <alignment wrapText="1"/>
    </xf>
    <xf numFmtId="0" fontId="2" fillId="3" borderId="0" xfId="9" applyFont="1" applyFill="1" applyAlignment="1">
      <alignment vertical="top" wrapText="1"/>
    </xf>
    <xf numFmtId="0" fontId="2" fillId="3" borderId="0" xfId="9" applyFill="1" applyAlignment="1">
      <alignment vertical="top" wrapText="1"/>
    </xf>
    <xf numFmtId="0" fontId="2" fillId="3" borderId="0" xfId="9" applyFill="1" applyAlignment="1">
      <alignment vertical="top" wrapText="1"/>
    </xf>
    <xf numFmtId="0" fontId="8" fillId="0" borderId="0" xfId="9" applyFont="1" applyAlignment="1">
      <alignment wrapText="1"/>
    </xf>
    <xf numFmtId="0" fontId="2" fillId="3" borderId="0" xfId="9" applyFill="1" applyAlignment="1">
      <alignment horizontal="left" vertical="top" wrapText="1"/>
    </xf>
    <xf numFmtId="0" fontId="2" fillId="3" borderId="0" xfId="9" applyFill="1" applyAlignment="1">
      <alignment horizontal="left" vertical="top" wrapText="1"/>
    </xf>
    <xf numFmtId="0" fontId="2" fillId="3" borderId="0" xfId="9" applyFont="1" applyFill="1" applyAlignment="1">
      <alignment horizontal="left" vertical="top" wrapText="1"/>
    </xf>
    <xf numFmtId="0" fontId="18" fillId="3" borderId="0" xfId="9" applyFont="1" applyFill="1" applyBorder="1" applyAlignment="1">
      <alignment vertical="top" wrapText="1"/>
    </xf>
    <xf numFmtId="0" fontId="15" fillId="3" borderId="0" xfId="9" applyFont="1" applyFill="1" applyBorder="1"/>
    <xf numFmtId="0" fontId="2" fillId="3" borderId="0" xfId="9" applyFill="1" applyBorder="1"/>
    <xf numFmtId="0" fontId="18" fillId="3" borderId="0" xfId="9" applyFont="1" applyFill="1" applyBorder="1" applyAlignment="1">
      <alignment vertical="top" wrapText="1"/>
    </xf>
    <xf numFmtId="0" fontId="2" fillId="3" borderId="0" xfId="9" applyFont="1" applyFill="1" applyAlignment="1">
      <alignment vertical="top" wrapText="1"/>
    </xf>
    <xf numFmtId="0" fontId="18" fillId="3" borderId="0" xfId="9" applyFont="1" applyFill="1" applyAlignment="1">
      <alignment vertical="top" wrapText="1"/>
    </xf>
    <xf numFmtId="0" fontId="2" fillId="3" borderId="0" xfId="9" applyFill="1" applyAlignment="1">
      <alignment wrapText="1"/>
    </xf>
    <xf numFmtId="0" fontId="3" fillId="3" borderId="0" xfId="10" applyFill="1" applyAlignment="1" applyProtection="1"/>
  </cellXfs>
  <cellStyles count="12">
    <cellStyle name="Comma 2" xfId="7"/>
    <cellStyle name="Comma 2 2" xfId="11"/>
    <cellStyle name="Comma 3" xfId="8"/>
    <cellStyle name="Hyperlink" xfId="10" builtinId="8"/>
    <cellStyle name="Normal" xfId="0" builtinId="0"/>
    <cellStyle name="Normal 2" xfId="2"/>
    <cellStyle name="Normal 2 2" xfId="9"/>
    <cellStyle name="Normal 3" xfId="6"/>
    <cellStyle name="Normal_3 months" xfId="3"/>
    <cellStyle name="Normal_Sheet1" xfId="4"/>
    <cellStyle name="Percent" xfId="1" builtinId="5"/>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1%20-%20Tried%20to%20get%20a%20dentist,%203%20months%20-%202%20years%20success%20unrou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2%20%20-%20Tried%20&amp;%20Succeeded,%202%20years,%20sex%20&amp;%20age%20unrou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3%20-%20Tried%20&amp;%20Succeeded,%202%20years,%20ethnic%20&amp;%20work,%20CR%20level%20unroun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4%20-%20Tried%20&amp;%20Succeeded,%202%20years,%20ethnic%20&amp;%20work,%20CCG%20level%20unroun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5%20-%20Tried%20&amp;%20Succeeded,%202%20years,%20Been%20before%20unrou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6%20-%20Overall%20experience,%202%20years%20unroun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20DAT/Dentistry/Publications/GP%20Patient%20Survey%20Dental%20Section/_Y10W1/Tables/Unround%20Publication%20tables%20CCG%20W1%20201516/Table%207%20-%20Not%20tried,%202%20years,%20reason,%20sex%20unroun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l%20Publication%20Documents/GPPS%20Contents%20Y10W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months"/>
      <sheetName val="6 months "/>
      <sheetName val="1 year "/>
      <sheetName val="2 years"/>
      <sheetName val="ONS CCG codes "/>
      <sheetName val="First Question "/>
      <sheetName val="Population"/>
      <sheetName val="CI calculations"/>
      <sheetName val="CCG to AT &amp; Region mapping "/>
    </sheetNames>
    <sheetDataSet>
      <sheetData sheetId="0">
        <row r="8">
          <cell r="C8" t="str">
            <v>Y54</v>
          </cell>
          <cell r="D8">
            <v>28319.998546567778</v>
          </cell>
          <cell r="E8">
            <v>1416.4341927012795</v>
          </cell>
          <cell r="F8">
            <v>204.4425173399915</v>
          </cell>
          <cell r="G8">
            <v>29940.875256609048</v>
          </cell>
          <cell r="H8">
            <v>29736.432739269057</v>
          </cell>
          <cell r="J8">
            <v>0.94586408392708954</v>
          </cell>
          <cell r="K8">
            <v>4.7307708293818848E-2</v>
          </cell>
          <cell r="L8">
            <v>6.8282077790916803E-3</v>
          </cell>
          <cell r="M8">
            <v>0.95236704398538097</v>
          </cell>
        </row>
        <row r="9">
          <cell r="C9" t="str">
            <v>Y55</v>
          </cell>
          <cell r="D9">
            <v>27998.403281368275</v>
          </cell>
          <cell r="E9">
            <v>1213.1450558650733</v>
          </cell>
          <cell r="F9">
            <v>218.69150967231408</v>
          </cell>
          <cell r="G9">
            <v>29430.239846905661</v>
          </cell>
          <cell r="H9">
            <v>29211.548337233347</v>
          </cell>
          <cell r="J9">
            <v>0.95134811768488081</v>
          </cell>
          <cell r="K9">
            <v>4.1221038706302802E-2</v>
          </cell>
          <cell r="L9">
            <v>7.4308436088164481E-3</v>
          </cell>
          <cell r="M9">
            <v>0.95847036104146577</v>
          </cell>
        </row>
        <row r="10">
          <cell r="C10" t="str">
            <v>Y56</v>
          </cell>
          <cell r="D10">
            <v>10589.41810643524</v>
          </cell>
          <cell r="E10">
            <v>809.3529457361326</v>
          </cell>
          <cell r="F10">
            <v>188.87510514439899</v>
          </cell>
          <cell r="G10">
            <v>11587.646157315772</v>
          </cell>
          <cell r="H10">
            <v>11398.771052171373</v>
          </cell>
          <cell r="J10">
            <v>0.91385411348185597</v>
          </cell>
          <cell r="K10">
            <v>6.9846190912996917E-2</v>
          </cell>
          <cell r="L10">
            <v>1.629969560514705E-2</v>
          </cell>
          <cell r="M10">
            <v>0.9289964732134911</v>
          </cell>
        </row>
        <row r="11">
          <cell r="C11" t="str">
            <v>Y57</v>
          </cell>
          <cell r="D11">
            <v>21740.730323937049</v>
          </cell>
          <cell r="E11">
            <v>1026.8708950010284</v>
          </cell>
          <cell r="F11">
            <v>82.255888470887299</v>
          </cell>
          <cell r="G11">
            <v>22849.857107408967</v>
          </cell>
          <cell r="H11">
            <v>22767.601218938078</v>
          </cell>
          <cell r="J11">
            <v>0.95146023109648725</v>
          </cell>
          <cell r="K11">
            <v>4.4939926327507318E-2</v>
          </cell>
          <cell r="L11">
            <v>3.5998425760052646E-3</v>
          </cell>
          <cell r="M11">
            <v>0.95489771253781097</v>
          </cell>
        </row>
        <row r="12">
          <cell r="G12">
            <v>93808.618368239462</v>
          </cell>
          <cell r="J12">
            <v>0.94499366689662123</v>
          </cell>
          <cell r="K12">
            <v>4.7605467034737704E-2</v>
          </cell>
          <cell r="L12">
            <v>7.400866068640953E-3</v>
          </cell>
          <cell r="M12">
            <v>0.95203958435245839</v>
          </cell>
        </row>
        <row r="27">
          <cell r="C27" t="str">
            <v>00C</v>
          </cell>
          <cell r="D27">
            <v>181.77181582086806</v>
          </cell>
          <cell r="E27">
            <v>5.1284219140802731</v>
          </cell>
          <cell r="F27">
            <v>0.62770836494814419</v>
          </cell>
          <cell r="G27">
            <v>187.52794609989647</v>
          </cell>
          <cell r="H27">
            <v>186.90023773494832</v>
          </cell>
          <cell r="J27">
            <v>0.96930521344289611</v>
          </cell>
          <cell r="K27">
            <v>2.7347507508818734E-2</v>
          </cell>
          <cell r="L27">
            <v>3.3472790482852238E-3</v>
          </cell>
          <cell r="M27">
            <v>0.97256064531414288</v>
          </cell>
        </row>
        <row r="28">
          <cell r="C28" t="str">
            <v>00D</v>
          </cell>
          <cell r="D28">
            <v>484.94008257284219</v>
          </cell>
          <cell r="E28">
            <v>16.558130225246366</v>
          </cell>
          <cell r="F28">
            <v>2.0076912182796631</v>
          </cell>
          <cell r="G28">
            <v>503.50590401636822</v>
          </cell>
          <cell r="H28">
            <v>501.49821279808856</v>
          </cell>
          <cell r="J28">
            <v>0.96312690418239366</v>
          </cell>
          <cell r="K28">
            <v>3.2885672428397357E-2</v>
          </cell>
          <cell r="L28">
            <v>3.9874233892089501E-3</v>
          </cell>
          <cell r="M28">
            <v>0.96698267351171407</v>
          </cell>
        </row>
        <row r="29">
          <cell r="C29" t="str">
            <v>00J</v>
          </cell>
          <cell r="D29">
            <v>476.20607122106441</v>
          </cell>
          <cell r="E29">
            <v>11.532440898305602</v>
          </cell>
          <cell r="F29">
            <v>0.30636713576078917</v>
          </cell>
          <cell r="G29">
            <v>488.04487925513081</v>
          </cell>
          <cell r="H29">
            <v>487.73851211937</v>
          </cell>
          <cell r="J29">
            <v>0.9757423783400101</v>
          </cell>
          <cell r="K29">
            <v>2.3629877883170846E-2</v>
          </cell>
          <cell r="L29">
            <v>6.277437768190011E-4</v>
          </cell>
          <cell r="M29">
            <v>0.97635527929054922</v>
          </cell>
        </row>
        <row r="30">
          <cell r="C30" t="str">
            <v>00K</v>
          </cell>
          <cell r="D30">
            <v>557.25347504989816</v>
          </cell>
          <cell r="E30">
            <v>18.846423898714058</v>
          </cell>
          <cell r="F30">
            <v>0.26881577434463044</v>
          </cell>
          <cell r="G30">
            <v>576.36871472295684</v>
          </cell>
          <cell r="H30">
            <v>576.09989894861224</v>
          </cell>
          <cell r="J30">
            <v>0.96683504988252733</v>
          </cell>
          <cell r="K30">
            <v>3.2698554618414651E-2</v>
          </cell>
          <cell r="L30">
            <v>4.663954990579982E-4</v>
          </cell>
          <cell r="M30">
            <v>0.96728618780682141</v>
          </cell>
        </row>
        <row r="31">
          <cell r="C31" t="str">
            <v>00L</v>
          </cell>
          <cell r="D31">
            <v>625.0093478979968</v>
          </cell>
          <cell r="E31">
            <v>15.869398692531981</v>
          </cell>
          <cell r="F31">
            <v>1.1236972745941358</v>
          </cell>
          <cell r="G31">
            <v>642.00244386512293</v>
          </cell>
          <cell r="H31">
            <v>640.87874659052875</v>
          </cell>
          <cell r="J31">
            <v>0.97353110392412123</v>
          </cell>
          <cell r="K31">
            <v>2.4718595457349928E-2</v>
          </cell>
          <cell r="L31">
            <v>1.7503006185288156E-3</v>
          </cell>
          <cell r="M31">
            <v>0.97523806371024624</v>
          </cell>
        </row>
        <row r="32">
          <cell r="C32" t="str">
            <v>00M</v>
          </cell>
          <cell r="D32">
            <v>548.98793329571811</v>
          </cell>
          <cell r="E32">
            <v>13.523400843321575</v>
          </cell>
          <cell r="F32">
            <v>7.5354266680334874</v>
          </cell>
          <cell r="G32">
            <v>570.04676080707316</v>
          </cell>
          <cell r="H32">
            <v>562.51133413903972</v>
          </cell>
          <cell r="J32">
            <v>0.96305771919212391</v>
          </cell>
          <cell r="K32">
            <v>2.3723318459305202E-2</v>
          </cell>
          <cell r="L32">
            <v>1.3218962348570874E-2</v>
          </cell>
          <cell r="M32">
            <v>0.97595888291918587</v>
          </cell>
        </row>
        <row r="33">
          <cell r="C33" t="str">
            <v>00N</v>
          </cell>
          <cell r="D33">
            <v>320.63364253774398</v>
          </cell>
          <cell r="E33">
            <v>1.3668019161713136</v>
          </cell>
          <cell r="F33">
            <v>3.5937597773239052</v>
          </cell>
          <cell r="G33">
            <v>325.59420423123919</v>
          </cell>
          <cell r="H33">
            <v>322.00044445391529</v>
          </cell>
          <cell r="J33">
            <v>0.98476458846923398</v>
          </cell>
          <cell r="K33">
            <v>4.1978693060537456E-3</v>
          </cell>
          <cell r="L33">
            <v>1.1037542224712307E-2</v>
          </cell>
          <cell r="M33">
            <v>0.99575527941121544</v>
          </cell>
        </row>
        <row r="34">
          <cell r="C34" t="str">
            <v>00P</v>
          </cell>
          <cell r="D34">
            <v>493.88994924824516</v>
          </cell>
          <cell r="E34">
            <v>10.406840585979886</v>
          </cell>
          <cell r="F34">
            <v>1.5936470570159857</v>
          </cell>
          <cell r="G34">
            <v>505.890436891241</v>
          </cell>
          <cell r="H34">
            <v>504.29678983422502</v>
          </cell>
          <cell r="J34">
            <v>0.9762784848894549</v>
          </cell>
          <cell r="K34">
            <v>2.0571332895579528E-2</v>
          </cell>
          <cell r="L34">
            <v>3.1501822149656417E-3</v>
          </cell>
          <cell r="M34">
            <v>0.97936365886960963</v>
          </cell>
        </row>
        <row r="35">
          <cell r="C35" t="str">
            <v>00Q</v>
          </cell>
          <cell r="D35">
            <v>255.2097287188131</v>
          </cell>
          <cell r="E35">
            <v>10.923374895118817</v>
          </cell>
          <cell r="F35">
            <v>0.95985974379089967</v>
          </cell>
          <cell r="G35">
            <v>267.09296335772279</v>
          </cell>
          <cell r="H35">
            <v>266.13310361393189</v>
          </cell>
          <cell r="J35">
            <v>0.95550899398650857</v>
          </cell>
          <cell r="K35">
            <v>4.0897276954799174E-2</v>
          </cell>
          <cell r="L35">
            <v>3.5937290586923508E-3</v>
          </cell>
          <cell r="M35">
            <v>0.95895521922381788</v>
          </cell>
        </row>
        <row r="36">
          <cell r="C36" t="str">
            <v>00R</v>
          </cell>
          <cell r="D36">
            <v>335.21999932715124</v>
          </cell>
          <cell r="E36">
            <v>25.919710025572314</v>
          </cell>
          <cell r="F36">
            <v>0.40591460071527719</v>
          </cell>
          <cell r="G36">
            <v>361.54562395343885</v>
          </cell>
          <cell r="H36">
            <v>361.13970935272357</v>
          </cell>
          <cell r="J36">
            <v>0.927185885038736</v>
          </cell>
          <cell r="K36">
            <v>7.1691394690785545E-2</v>
          </cell>
          <cell r="L36">
            <v>1.1227202704783734E-3</v>
          </cell>
          <cell r="M36">
            <v>0.92822802545854444</v>
          </cell>
        </row>
        <row r="37">
          <cell r="C37" t="str">
            <v>00T</v>
          </cell>
          <cell r="D37">
            <v>507.73773004710227</v>
          </cell>
          <cell r="E37">
            <v>38.162342647163634</v>
          </cell>
          <cell r="F37">
            <v>4.0519077273541058</v>
          </cell>
          <cell r="G37">
            <v>549.95198042161996</v>
          </cell>
          <cell r="H37">
            <v>545.90007269426587</v>
          </cell>
          <cell r="J37">
            <v>0.92324011572400522</v>
          </cell>
          <cell r="K37">
            <v>6.9392136051417655E-2</v>
          </cell>
          <cell r="L37">
            <v>7.3677482245772001E-3</v>
          </cell>
          <cell r="M37">
            <v>0.93009280533923544</v>
          </cell>
        </row>
        <row r="38">
          <cell r="C38" t="str">
            <v>00V</v>
          </cell>
          <cell r="D38">
            <v>311.36141570992476</v>
          </cell>
          <cell r="E38">
            <v>23.002215182674664</v>
          </cell>
          <cell r="F38">
            <v>3.0949354021959725</v>
          </cell>
          <cell r="G38">
            <v>337.45856629479539</v>
          </cell>
          <cell r="H38">
            <v>334.36363089259942</v>
          </cell>
          <cell r="J38">
            <v>0.92266561530379754</v>
          </cell>
          <cell r="K38">
            <v>6.8163079797418757E-2</v>
          </cell>
          <cell r="L38">
            <v>9.1713048987836759E-3</v>
          </cell>
          <cell r="M38">
            <v>0.93120598935575272</v>
          </cell>
        </row>
        <row r="39">
          <cell r="C39" t="str">
            <v>00W</v>
          </cell>
          <cell r="D39">
            <v>355.6246521628791</v>
          </cell>
          <cell r="E39">
            <v>17.117054313430078</v>
          </cell>
          <cell r="F39">
            <v>5.1825726993531358</v>
          </cell>
          <cell r="G39">
            <v>377.92427917566232</v>
          </cell>
          <cell r="H39">
            <v>372.74170647630916</v>
          </cell>
          <cell r="J39">
            <v>0.94099445777491797</v>
          </cell>
          <cell r="K39">
            <v>4.529228540374864E-2</v>
          </cell>
          <cell r="L39">
            <v>1.3713256821333336E-2</v>
          </cell>
          <cell r="M39">
            <v>0.95407797406079109</v>
          </cell>
        </row>
        <row r="40">
          <cell r="C40" t="str">
            <v>00X</v>
          </cell>
          <cell r="D40">
            <v>301.86815643912433</v>
          </cell>
          <cell r="E40">
            <v>10.995609533904529</v>
          </cell>
          <cell r="F40">
            <v>0.6064050578136112</v>
          </cell>
          <cell r="G40">
            <v>313.47017103084249</v>
          </cell>
          <cell r="H40">
            <v>312.86376597302888</v>
          </cell>
          <cell r="J40">
            <v>0.96298845739112882</v>
          </cell>
          <cell r="K40">
            <v>3.5077052141023864E-2</v>
          </cell>
          <cell r="L40">
            <v>1.9344904678472476E-3</v>
          </cell>
          <cell r="M40">
            <v>0.96485496011432514</v>
          </cell>
        </row>
        <row r="41">
          <cell r="C41" t="str">
            <v>00Y</v>
          </cell>
          <cell r="D41">
            <v>405.40324497179319</v>
          </cell>
          <cell r="E41">
            <v>17.611433256882005</v>
          </cell>
          <cell r="F41">
            <v>12.269460806745766</v>
          </cell>
          <cell r="G41">
            <v>435.28413903542094</v>
          </cell>
          <cell r="H41">
            <v>423.01467822867517</v>
          </cell>
          <cell r="J41">
            <v>0.93135312917708635</v>
          </cell>
          <cell r="K41">
            <v>4.0459625512449207E-2</v>
          </cell>
          <cell r="L41">
            <v>2.8187245310464546E-2</v>
          </cell>
          <cell r="M41">
            <v>0.9583668506950449</v>
          </cell>
        </row>
        <row r="42">
          <cell r="C42" t="str">
            <v>01A</v>
          </cell>
          <cell r="D42">
            <v>652.61684048813743</v>
          </cell>
          <cell r="E42">
            <v>23.103176951089253</v>
          </cell>
          <cell r="F42">
            <v>12.092857283201653</v>
          </cell>
          <cell r="G42">
            <v>687.81287472242832</v>
          </cell>
          <cell r="H42">
            <v>675.72001743922669</v>
          </cell>
          <cell r="J42">
            <v>0.94882905579734245</v>
          </cell>
          <cell r="K42">
            <v>3.358933483240293E-2</v>
          </cell>
          <cell r="L42">
            <v>1.7581609370254679E-2</v>
          </cell>
          <cell r="M42">
            <v>0.96580954188889756</v>
          </cell>
        </row>
        <row r="43">
          <cell r="C43" t="str">
            <v>01C</v>
          </cell>
          <cell r="D43">
            <v>363.84659517406845</v>
          </cell>
          <cell r="E43">
            <v>13.675451402638807</v>
          </cell>
          <cell r="F43">
            <v>2.1997007745290884</v>
          </cell>
          <cell r="G43">
            <v>379.72174735123639</v>
          </cell>
          <cell r="H43">
            <v>377.52204657670728</v>
          </cell>
          <cell r="J43">
            <v>0.95819267058601287</v>
          </cell>
          <cell r="K43">
            <v>3.6014401329479924E-2</v>
          </cell>
          <cell r="L43">
            <v>5.7929280845071046E-3</v>
          </cell>
          <cell r="M43">
            <v>0.96377575421979977</v>
          </cell>
        </row>
        <row r="44">
          <cell r="C44" t="str">
            <v>01D</v>
          </cell>
          <cell r="D44">
            <v>402.54954198032442</v>
          </cell>
          <cell r="E44">
            <v>26.815581193461867</v>
          </cell>
          <cell r="F44">
            <v>2.4255784684395043</v>
          </cell>
          <cell r="G44">
            <v>431.79070164222577</v>
          </cell>
          <cell r="H44">
            <v>429.36512317378629</v>
          </cell>
          <cell r="J44">
            <v>0.93227932062758945</v>
          </cell>
          <cell r="K44">
            <v>6.2103192800295151E-2</v>
          </cell>
          <cell r="L44">
            <v>5.6174865721154328E-3</v>
          </cell>
          <cell r="M44">
            <v>0.93754597253906857</v>
          </cell>
        </row>
        <row r="45">
          <cell r="C45" t="str">
            <v>01E</v>
          </cell>
          <cell r="D45">
            <v>342.07135887149462</v>
          </cell>
          <cell r="E45">
            <v>9.0069127608818533</v>
          </cell>
          <cell r="F45">
            <v>3.1004143371575879</v>
          </cell>
          <cell r="G45">
            <v>354.17868596953406</v>
          </cell>
          <cell r="H45">
            <v>351.07827163237647</v>
          </cell>
          <cell r="J45">
            <v>0.96581576594622953</v>
          </cell>
          <cell r="K45">
            <v>2.5430420061066619E-2</v>
          </cell>
          <cell r="L45">
            <v>8.7538139927039009E-3</v>
          </cell>
          <cell r="M45">
            <v>0.97434500084837716</v>
          </cell>
        </row>
        <row r="46">
          <cell r="C46" t="str">
            <v>01F</v>
          </cell>
          <cell r="D46">
            <v>230.00304558518482</v>
          </cell>
          <cell r="E46">
            <v>7.5745514498251456</v>
          </cell>
          <cell r="F46">
            <v>0</v>
          </cell>
          <cell r="G46">
            <v>237.57759703500997</v>
          </cell>
          <cell r="H46">
            <v>237.57759703500997</v>
          </cell>
          <cell r="J46">
            <v>0.96811756855715247</v>
          </cell>
          <cell r="K46">
            <v>3.1882431442847463E-2</v>
          </cell>
          <cell r="L46">
            <v>0</v>
          </cell>
          <cell r="M46">
            <v>0.96811756855715247</v>
          </cell>
        </row>
        <row r="47">
          <cell r="C47" t="str">
            <v>01G</v>
          </cell>
          <cell r="D47">
            <v>395.12192701005239</v>
          </cell>
          <cell r="E47">
            <v>43.40711049833925</v>
          </cell>
          <cell r="F47">
            <v>2.8639634134400267</v>
          </cell>
          <cell r="G47">
            <v>441.39300092183169</v>
          </cell>
          <cell r="H47">
            <v>438.52903750839164</v>
          </cell>
          <cell r="J47">
            <v>0.89517034974468557</v>
          </cell>
          <cell r="K47">
            <v>9.834118440411431E-2</v>
          </cell>
          <cell r="L47">
            <v>6.4884658512000719E-3</v>
          </cell>
          <cell r="M47">
            <v>0.90101656495777971</v>
          </cell>
        </row>
        <row r="48">
          <cell r="C48" t="str">
            <v>01H</v>
          </cell>
          <cell r="D48">
            <v>841.39766936997569</v>
          </cell>
          <cell r="E48">
            <v>61.731880857869704</v>
          </cell>
          <cell r="F48">
            <v>3.7837180118710485</v>
          </cell>
          <cell r="G48">
            <v>906.91326823971644</v>
          </cell>
          <cell r="H48">
            <v>903.12955022784536</v>
          </cell>
          <cell r="J48">
            <v>0.92775979670370901</v>
          </cell>
          <cell r="K48">
            <v>6.8068119653480086E-2</v>
          </cell>
          <cell r="L48">
            <v>4.1720836428108489E-3</v>
          </cell>
          <cell r="M48">
            <v>0.93164670468118815</v>
          </cell>
        </row>
        <row r="49">
          <cell r="C49" t="str">
            <v>01J</v>
          </cell>
          <cell r="D49">
            <v>260.52430664963327</v>
          </cell>
          <cell r="E49">
            <v>11.89547074202518</v>
          </cell>
          <cell r="F49">
            <v>0.33615973307730251</v>
          </cell>
          <cell r="G49">
            <v>272.75593712473574</v>
          </cell>
          <cell r="H49">
            <v>272.41977739165844</v>
          </cell>
          <cell r="J49">
            <v>0.95515540155040246</v>
          </cell>
          <cell r="K49">
            <v>4.3612142296228687E-2</v>
          </cell>
          <cell r="L49">
            <v>1.2324561533689775E-3</v>
          </cell>
          <cell r="M49">
            <v>0.95633404132430877</v>
          </cell>
        </row>
        <row r="50">
          <cell r="C50" t="str">
            <v>01K</v>
          </cell>
          <cell r="D50">
            <v>260.02074370548888</v>
          </cell>
          <cell r="E50">
            <v>48.664986444305775</v>
          </cell>
          <cell r="F50">
            <v>0</v>
          </cell>
          <cell r="G50">
            <v>308.68573014979467</v>
          </cell>
          <cell r="H50">
            <v>308.68573014979467</v>
          </cell>
          <cell r="J50">
            <v>0.84234779359353495</v>
          </cell>
          <cell r="K50">
            <v>0.15765220640646496</v>
          </cell>
          <cell r="L50">
            <v>0</v>
          </cell>
          <cell r="M50">
            <v>0.84234779359353495</v>
          </cell>
        </row>
        <row r="51">
          <cell r="C51" t="str">
            <v>01M</v>
          </cell>
          <cell r="D51">
            <v>274.58064572697509</v>
          </cell>
          <cell r="E51">
            <v>26.445050304837622</v>
          </cell>
          <cell r="F51">
            <v>6.0398980618916625</v>
          </cell>
          <cell r="G51">
            <v>307.06559409370436</v>
          </cell>
          <cell r="H51">
            <v>301.02569603181269</v>
          </cell>
          <cell r="J51">
            <v>0.89420843952704077</v>
          </cell>
          <cell r="K51">
            <v>8.6121828083310537E-2</v>
          </cell>
          <cell r="L51">
            <v>1.9669732389648718E-2</v>
          </cell>
          <cell r="M51">
            <v>0.91215018965675654</v>
          </cell>
        </row>
        <row r="52">
          <cell r="C52" t="str">
            <v>01N</v>
          </cell>
          <cell r="D52">
            <v>267.00500815173569</v>
          </cell>
          <cell r="E52">
            <v>38.254312097249567</v>
          </cell>
          <cell r="F52">
            <v>2.0577514189180723</v>
          </cell>
          <cell r="G52">
            <v>307.31707166790335</v>
          </cell>
          <cell r="H52">
            <v>305.25932024898526</v>
          </cell>
          <cell r="J52">
            <v>0.86882582442497647</v>
          </cell>
          <cell r="K52">
            <v>0.12447831775056219</v>
          </cell>
          <cell r="L52">
            <v>6.6958578244613251E-3</v>
          </cell>
          <cell r="M52">
            <v>0.87468257458593768</v>
          </cell>
        </row>
        <row r="53">
          <cell r="C53" t="str">
            <v>01R</v>
          </cell>
          <cell r="D53">
            <v>290.49147143839167</v>
          </cell>
          <cell r="E53">
            <v>9.138550847452743</v>
          </cell>
          <cell r="F53">
            <v>4.8153249815968175</v>
          </cell>
          <cell r="G53">
            <v>304.44534726744121</v>
          </cell>
          <cell r="H53">
            <v>299.6300222858444</v>
          </cell>
          <cell r="J53">
            <v>0.95416623721041238</v>
          </cell>
          <cell r="K53">
            <v>3.001704880523251E-2</v>
          </cell>
          <cell r="L53">
            <v>1.5816713984355215E-2</v>
          </cell>
          <cell r="M53">
            <v>0.96950055011932468</v>
          </cell>
        </row>
        <row r="54">
          <cell r="C54" t="str">
            <v>01T</v>
          </cell>
          <cell r="D54">
            <v>274.89753775160523</v>
          </cell>
          <cell r="E54">
            <v>11.67414515100953</v>
          </cell>
          <cell r="F54">
            <v>0.46911764844305293</v>
          </cell>
          <cell r="G54">
            <v>287.04080055105783</v>
          </cell>
          <cell r="H54">
            <v>286.57168290261478</v>
          </cell>
          <cell r="J54">
            <v>0.95769499396552649</v>
          </cell>
          <cell r="K54">
            <v>4.0670682107204384E-2</v>
          </cell>
          <cell r="L54">
            <v>1.6343239272690361E-3</v>
          </cell>
          <cell r="M54">
            <v>0.95926274001406919</v>
          </cell>
        </row>
        <row r="55">
          <cell r="C55" t="str">
            <v>01V</v>
          </cell>
          <cell r="D55">
            <v>288.0366166713053</v>
          </cell>
          <cell r="E55">
            <v>7.683431350989216</v>
          </cell>
          <cell r="F55">
            <v>0.90669953757315414</v>
          </cell>
          <cell r="G55">
            <v>296.62674755986768</v>
          </cell>
          <cell r="H55">
            <v>295.72004802229452</v>
          </cell>
          <cell r="J55">
            <v>0.97104060588187968</v>
          </cell>
          <cell r="K55">
            <v>2.5902692235933587E-2</v>
          </cell>
          <cell r="L55">
            <v>3.0567018821866577E-3</v>
          </cell>
          <cell r="M55">
            <v>0.97401788819400581</v>
          </cell>
        </row>
        <row r="56">
          <cell r="C56" t="str">
            <v>01W</v>
          </cell>
          <cell r="D56">
            <v>602.49887611807969</v>
          </cell>
          <cell r="E56">
            <v>36.126998447550662</v>
          </cell>
          <cell r="F56">
            <v>2.9157909582714443</v>
          </cell>
          <cell r="G56">
            <v>641.54166552390188</v>
          </cell>
          <cell r="H56">
            <v>638.6258745656304</v>
          </cell>
          <cell r="J56">
            <v>0.93914223891609805</v>
          </cell>
          <cell r="K56">
            <v>5.6312785885930396E-2</v>
          </cell>
          <cell r="L56">
            <v>4.5449751979714731E-3</v>
          </cell>
          <cell r="M56">
            <v>0.94343010534591487</v>
          </cell>
        </row>
        <row r="57">
          <cell r="C57" t="str">
            <v>01X</v>
          </cell>
          <cell r="D57">
            <v>347.09948605385341</v>
          </cell>
          <cell r="E57">
            <v>4.5394624007817326</v>
          </cell>
          <cell r="F57">
            <v>1.9474283255992633</v>
          </cell>
          <cell r="G57">
            <v>353.58637678023445</v>
          </cell>
          <cell r="H57">
            <v>351.63894845463517</v>
          </cell>
          <cell r="J57">
            <v>0.98165401397686525</v>
          </cell>
          <cell r="K57">
            <v>1.2838340781446899E-2</v>
          </cell>
          <cell r="L57">
            <v>5.5076452416877308E-3</v>
          </cell>
          <cell r="M57">
            <v>0.98709055859502604</v>
          </cell>
        </row>
        <row r="58">
          <cell r="C58" t="str">
            <v>01Y</v>
          </cell>
          <cell r="D58">
            <v>396.69391310029704</v>
          </cell>
          <cell r="E58">
            <v>38.834638415063026</v>
          </cell>
          <cell r="F58">
            <v>4.9454168380745802</v>
          </cell>
          <cell r="G58">
            <v>440.47396835343466</v>
          </cell>
          <cell r="H58">
            <v>435.52855151536005</v>
          </cell>
          <cell r="J58">
            <v>0.90060694070799507</v>
          </cell>
          <cell r="K58">
            <v>8.81655698297754E-2</v>
          </cell>
          <cell r="L58">
            <v>1.122748946222946E-2</v>
          </cell>
          <cell r="M58">
            <v>0.91083331212168894</v>
          </cell>
        </row>
        <row r="59">
          <cell r="C59" t="str">
            <v>02A</v>
          </cell>
          <cell r="D59">
            <v>426.19522291292139</v>
          </cell>
          <cell r="E59">
            <v>19.147969468487329</v>
          </cell>
          <cell r="F59">
            <v>2.0725499346653606</v>
          </cell>
          <cell r="G59">
            <v>447.41574231607404</v>
          </cell>
          <cell r="H59">
            <v>445.3431923814087</v>
          </cell>
          <cell r="J59">
            <v>0.95257091470831268</v>
          </cell>
          <cell r="K59">
            <v>4.2796816601415794E-2</v>
          </cell>
          <cell r="L59">
            <v>4.6322686902715658E-3</v>
          </cell>
          <cell r="M59">
            <v>0.95700401444087135</v>
          </cell>
        </row>
        <row r="60">
          <cell r="C60" t="str">
            <v>02D</v>
          </cell>
          <cell r="D60">
            <v>186.05124259776028</v>
          </cell>
          <cell r="E60">
            <v>2.2179728904102234</v>
          </cell>
          <cell r="F60">
            <v>0.32775401717693203</v>
          </cell>
          <cell r="G60">
            <v>188.59696950534746</v>
          </cell>
          <cell r="H60">
            <v>188.26921548817052</v>
          </cell>
          <cell r="J60">
            <v>0.98650176132594225</v>
          </cell>
          <cell r="K60">
            <v>1.1760384571541778E-2</v>
          </cell>
          <cell r="L60">
            <v>1.7378541025158886E-3</v>
          </cell>
          <cell r="M60">
            <v>0.98821914201607963</v>
          </cell>
        </row>
        <row r="61">
          <cell r="C61" t="str">
            <v>02E</v>
          </cell>
          <cell r="D61">
            <v>447.10830148558563</v>
          </cell>
          <cell r="E61">
            <v>19.724179710946718</v>
          </cell>
          <cell r="F61">
            <v>0</v>
          </cell>
          <cell r="G61">
            <v>466.83248119653234</v>
          </cell>
          <cell r="H61">
            <v>466.83248119653234</v>
          </cell>
          <cell r="J61">
            <v>0.95774891314247901</v>
          </cell>
          <cell r="K61">
            <v>4.2251086857520978E-2</v>
          </cell>
          <cell r="L61">
            <v>0</v>
          </cell>
          <cell r="M61">
            <v>0.95774891314247901</v>
          </cell>
        </row>
        <row r="62">
          <cell r="C62" t="str">
            <v>02F</v>
          </cell>
          <cell r="D62">
            <v>481.19711132978716</v>
          </cell>
          <cell r="E62">
            <v>1.7263728638184404</v>
          </cell>
          <cell r="F62">
            <v>1.7599761812019035</v>
          </cell>
          <cell r="G62">
            <v>484.68346037480751</v>
          </cell>
          <cell r="H62">
            <v>482.92348419360559</v>
          </cell>
          <cell r="J62">
            <v>0.99280695684906528</v>
          </cell>
          <cell r="K62">
            <v>3.5618563556582472E-3</v>
          </cell>
          <cell r="L62">
            <v>3.6311867952764621E-3</v>
          </cell>
          <cell r="M62">
            <v>0.99642516274249704</v>
          </cell>
        </row>
        <row r="63">
          <cell r="C63" t="str">
            <v>02G</v>
          </cell>
          <cell r="D63">
            <v>203.80935546021786</v>
          </cell>
          <cell r="E63">
            <v>15.521966808000588</v>
          </cell>
          <cell r="F63">
            <v>0</v>
          </cell>
          <cell r="G63">
            <v>219.33132226821846</v>
          </cell>
          <cell r="H63">
            <v>219.33132226821846</v>
          </cell>
          <cell r="J63">
            <v>0.92923050548603858</v>
          </cell>
          <cell r="K63">
            <v>7.0769494513961403E-2</v>
          </cell>
          <cell r="L63">
            <v>0</v>
          </cell>
          <cell r="M63">
            <v>0.92923050548603858</v>
          </cell>
        </row>
        <row r="64">
          <cell r="C64" t="str">
            <v>02H</v>
          </cell>
          <cell r="D64">
            <v>624.09882775406209</v>
          </cell>
          <cell r="E64">
            <v>18.137843564647206</v>
          </cell>
          <cell r="F64">
            <v>4.5403583312274085</v>
          </cell>
          <cell r="G64">
            <v>646.77702964993671</v>
          </cell>
          <cell r="H64">
            <v>642.23667131870934</v>
          </cell>
          <cell r="J64">
            <v>0.96493659969936008</v>
          </cell>
          <cell r="K64">
            <v>2.8043425683290237E-2</v>
          </cell>
          <cell r="L64">
            <v>7.0199746173497286E-3</v>
          </cell>
          <cell r="M64">
            <v>0.97175831842892946</v>
          </cell>
        </row>
        <row r="65">
          <cell r="C65" t="str">
            <v>02M</v>
          </cell>
          <cell r="D65">
            <v>351.92395255819685</v>
          </cell>
          <cell r="E65">
            <v>14.182433731693473</v>
          </cell>
          <cell r="F65">
            <v>5.8282910552439544</v>
          </cell>
          <cell r="G65">
            <v>371.93467734513428</v>
          </cell>
          <cell r="H65">
            <v>366.10638628989034</v>
          </cell>
          <cell r="J65">
            <v>0.94619828156445707</v>
          </cell>
          <cell r="K65">
            <v>3.813151769802034E-2</v>
          </cell>
          <cell r="L65">
            <v>1.5670200737522604E-2</v>
          </cell>
          <cell r="M65">
            <v>0.9612614413110413</v>
          </cell>
        </row>
        <row r="66">
          <cell r="C66" t="str">
            <v>02N</v>
          </cell>
          <cell r="D66">
            <v>274.41636664455984</v>
          </cell>
          <cell r="E66">
            <v>5.5257403325856789</v>
          </cell>
          <cell r="F66">
            <v>0.6792912800421359</v>
          </cell>
          <cell r="G66">
            <v>280.62139825718765</v>
          </cell>
          <cell r="H66">
            <v>279.9421069771455</v>
          </cell>
          <cell r="J66">
            <v>0.97788824497645421</v>
          </cell>
          <cell r="K66">
            <v>1.9691086876850974E-2</v>
          </cell>
          <cell r="L66">
            <v>2.4206681466948216E-3</v>
          </cell>
          <cell r="M66">
            <v>0.98026113187382424</v>
          </cell>
        </row>
        <row r="67">
          <cell r="C67" t="str">
            <v>02P</v>
          </cell>
          <cell r="D67">
            <v>506.73031810821919</v>
          </cell>
          <cell r="E67">
            <v>12.644772562514005</v>
          </cell>
          <cell r="F67">
            <v>3.0310678474941954</v>
          </cell>
          <cell r="G67">
            <v>522.40615851822747</v>
          </cell>
          <cell r="H67">
            <v>519.37509067073324</v>
          </cell>
          <cell r="J67">
            <v>0.96999300227533336</v>
          </cell>
          <cell r="K67">
            <v>2.4204868867511276E-2</v>
          </cell>
          <cell r="L67">
            <v>5.802128857155189E-3</v>
          </cell>
          <cell r="M67">
            <v>0.9756538717592631</v>
          </cell>
        </row>
        <row r="68">
          <cell r="C68" t="str">
            <v>02Q</v>
          </cell>
          <cell r="D68">
            <v>245.5430592588765</v>
          </cell>
          <cell r="E68">
            <v>0.45228549464078383</v>
          </cell>
          <cell r="F68">
            <v>0</v>
          </cell>
          <cell r="G68">
            <v>245.99534475351729</v>
          </cell>
          <cell r="H68">
            <v>245.99534475351729</v>
          </cell>
          <cell r="J68">
            <v>0.99816140628557837</v>
          </cell>
          <cell r="K68">
            <v>1.8385937144215691E-3</v>
          </cell>
          <cell r="L68">
            <v>0</v>
          </cell>
          <cell r="M68">
            <v>0.99816140628557837</v>
          </cell>
        </row>
        <row r="69">
          <cell r="C69" t="str">
            <v>02R</v>
          </cell>
          <cell r="D69">
            <v>560.2891144993124</v>
          </cell>
          <cell r="E69">
            <v>55.157430557793049</v>
          </cell>
          <cell r="F69">
            <v>9.4243946965164955</v>
          </cell>
          <cell r="G69">
            <v>624.870939753622</v>
          </cell>
          <cell r="H69">
            <v>615.44654505710548</v>
          </cell>
          <cell r="J69">
            <v>0.89664773772361162</v>
          </cell>
          <cell r="K69">
            <v>8.8270116353211858E-2</v>
          </cell>
          <cell r="L69">
            <v>1.50821459231764E-2</v>
          </cell>
          <cell r="M69">
            <v>0.91037819449831314</v>
          </cell>
        </row>
        <row r="70">
          <cell r="C70" t="str">
            <v>02T</v>
          </cell>
          <cell r="D70">
            <v>408.09563719216487</v>
          </cell>
          <cell r="E70">
            <v>11.258220033204781</v>
          </cell>
          <cell r="F70">
            <v>3.6771148845826525</v>
          </cell>
          <cell r="G70">
            <v>423.0309721099523</v>
          </cell>
          <cell r="H70">
            <v>419.35385722536967</v>
          </cell>
          <cell r="J70">
            <v>0.9646944647024438</v>
          </cell>
          <cell r="K70">
            <v>2.6613228759710283E-2</v>
          </cell>
          <cell r="L70">
            <v>8.6923065378459174E-3</v>
          </cell>
          <cell r="M70">
            <v>0.97315341247200127</v>
          </cell>
        </row>
        <row r="71">
          <cell r="C71" t="str">
            <v>02V</v>
          </cell>
          <cell r="D71">
            <v>353.16164875660036</v>
          </cell>
          <cell r="E71">
            <v>16.638393484874651</v>
          </cell>
          <cell r="F71">
            <v>5.6318498886573973</v>
          </cell>
          <cell r="G71">
            <v>375.43189213013238</v>
          </cell>
          <cell r="H71">
            <v>369.80004224147501</v>
          </cell>
          <cell r="J71">
            <v>0.94068100275878341</v>
          </cell>
          <cell r="K71">
            <v>4.4318007696339881E-2</v>
          </cell>
          <cell r="L71">
            <v>1.5000989544876712E-2</v>
          </cell>
          <cell r="M71">
            <v>0.95500705358489391</v>
          </cell>
        </row>
        <row r="72">
          <cell r="C72" t="str">
            <v>02W</v>
          </cell>
          <cell r="D72">
            <v>112.4479411242436</v>
          </cell>
          <cell r="E72">
            <v>38.766893358160608</v>
          </cell>
          <cell r="F72">
            <v>3.9721803450588</v>
          </cell>
          <cell r="G72">
            <v>155.187014827463</v>
          </cell>
          <cell r="H72">
            <v>151.2148344824042</v>
          </cell>
          <cell r="J72">
            <v>0.72459632817386987</v>
          </cell>
          <cell r="K72">
            <v>0.24980758474709794</v>
          </cell>
          <cell r="L72">
            <v>2.5596087079032173E-2</v>
          </cell>
          <cell r="M72">
            <v>0.743630355508066</v>
          </cell>
        </row>
        <row r="73">
          <cell r="C73" t="str">
            <v>02X</v>
          </cell>
          <cell r="D73">
            <v>640.57635453226578</v>
          </cell>
          <cell r="E73">
            <v>25.18256358123363</v>
          </cell>
          <cell r="F73">
            <v>0</v>
          </cell>
          <cell r="G73">
            <v>665.75891811349936</v>
          </cell>
          <cell r="H73">
            <v>665.75891811349936</v>
          </cell>
          <cell r="J73">
            <v>0.96217465076909348</v>
          </cell>
          <cell r="K73">
            <v>3.7825349230906552E-2</v>
          </cell>
          <cell r="L73">
            <v>0</v>
          </cell>
          <cell r="M73">
            <v>0.96217465076909348</v>
          </cell>
        </row>
        <row r="74">
          <cell r="C74" t="str">
            <v>02Y</v>
          </cell>
          <cell r="D74">
            <v>529.91123398244679</v>
          </cell>
          <cell r="E74">
            <v>13.692410315891358</v>
          </cell>
          <cell r="F74">
            <v>0.52649839896170236</v>
          </cell>
          <cell r="G74">
            <v>544.1301426972999</v>
          </cell>
          <cell r="H74">
            <v>543.60364429833817</v>
          </cell>
          <cell r="J74">
            <v>0.97386855165867348</v>
          </cell>
          <cell r="K74">
            <v>2.5163851882964806E-2</v>
          </cell>
          <cell r="L74">
            <v>9.6759645836160544E-4</v>
          </cell>
          <cell r="M74">
            <v>0.97481177608077851</v>
          </cell>
        </row>
        <row r="75">
          <cell r="C75" t="str">
            <v>03A</v>
          </cell>
          <cell r="D75">
            <v>453.93721074033408</v>
          </cell>
          <cell r="E75">
            <v>28.718302751108151</v>
          </cell>
          <cell r="F75">
            <v>8.8407197107130564</v>
          </cell>
          <cell r="G75">
            <v>491.49623320215528</v>
          </cell>
          <cell r="H75">
            <v>482.65551349144221</v>
          </cell>
          <cell r="J75">
            <v>0.9235822781039037</v>
          </cell>
          <cell r="K75">
            <v>5.843036184429138E-2</v>
          </cell>
          <cell r="L75">
            <v>1.7987360051804947E-2</v>
          </cell>
          <cell r="M75">
            <v>0.94049937906362002</v>
          </cell>
        </row>
        <row r="76">
          <cell r="C76" t="str">
            <v>03C</v>
          </cell>
          <cell r="D76">
            <v>731.15482562613147</v>
          </cell>
          <cell r="E76">
            <v>44.904373805495467</v>
          </cell>
          <cell r="F76">
            <v>1.4354219598324465</v>
          </cell>
          <cell r="G76">
            <v>777.4946213914593</v>
          </cell>
          <cell r="H76">
            <v>776.05919943162689</v>
          </cell>
          <cell r="J76">
            <v>0.94039856419534473</v>
          </cell>
          <cell r="K76">
            <v>5.7755221155268481E-2</v>
          </cell>
          <cell r="L76">
            <v>1.8462146493869165E-3</v>
          </cell>
          <cell r="M76">
            <v>0.94213795308607562</v>
          </cell>
        </row>
        <row r="77">
          <cell r="C77" t="str">
            <v>03D</v>
          </cell>
          <cell r="D77">
            <v>253.93848665759023</v>
          </cell>
          <cell r="E77">
            <v>10.716544828112438</v>
          </cell>
          <cell r="F77">
            <v>0.36239975051210632</v>
          </cell>
          <cell r="G77">
            <v>265.0174312362148</v>
          </cell>
          <cell r="H77">
            <v>264.65503148570269</v>
          </cell>
          <cell r="J77">
            <v>0.9581954118001027</v>
          </cell>
          <cell r="K77">
            <v>4.0437131920430504E-2</v>
          </cell>
          <cell r="L77">
            <v>1.3674562794667379E-3</v>
          </cell>
          <cell r="M77">
            <v>0.95950749635118349</v>
          </cell>
        </row>
        <row r="78">
          <cell r="C78" t="str">
            <v>03E</v>
          </cell>
          <cell r="D78">
            <v>252.96842001833144</v>
          </cell>
          <cell r="E78">
            <v>11.160765134661993</v>
          </cell>
          <cell r="F78">
            <v>0</v>
          </cell>
          <cell r="G78">
            <v>264.12918515299344</v>
          </cell>
          <cell r="H78">
            <v>264.12918515299344</v>
          </cell>
          <cell r="J78">
            <v>0.95774505142929478</v>
          </cell>
          <cell r="K78">
            <v>4.2254948570705136E-2</v>
          </cell>
          <cell r="L78">
            <v>0</v>
          </cell>
          <cell r="M78">
            <v>0.95774505142929478</v>
          </cell>
        </row>
        <row r="79">
          <cell r="C79" t="str">
            <v>03F</v>
          </cell>
          <cell r="D79">
            <v>512.48753348445462</v>
          </cell>
          <cell r="E79">
            <v>15.088947656463178</v>
          </cell>
          <cell r="F79">
            <v>6.6914957774561437</v>
          </cell>
          <cell r="G79">
            <v>534.26797691837396</v>
          </cell>
          <cell r="H79">
            <v>527.57648114091785</v>
          </cell>
          <cell r="J79">
            <v>0.95923311077046458</v>
          </cell>
          <cell r="K79">
            <v>2.8242283476347083E-2</v>
          </cell>
          <cell r="L79">
            <v>1.2524605753188306E-2</v>
          </cell>
          <cell r="M79">
            <v>0.97139950661971808</v>
          </cell>
        </row>
        <row r="80">
          <cell r="C80" t="str">
            <v>03G</v>
          </cell>
          <cell r="D80">
            <v>442.72337577345235</v>
          </cell>
          <cell r="E80">
            <v>31.126943448380196</v>
          </cell>
          <cell r="F80">
            <v>2.3172596035990414</v>
          </cell>
          <cell r="G80">
            <v>476.16757882543158</v>
          </cell>
          <cell r="H80">
            <v>473.85031922183254</v>
          </cell>
          <cell r="J80">
            <v>0.92976379632045414</v>
          </cell>
          <cell r="K80">
            <v>6.536972450993285E-2</v>
          </cell>
          <cell r="L80">
            <v>4.8664791696130466E-3</v>
          </cell>
          <cell r="M80">
            <v>0.93431059939033589</v>
          </cell>
        </row>
        <row r="81">
          <cell r="C81" t="str">
            <v>03H</v>
          </cell>
          <cell r="D81">
            <v>264.10115007870883</v>
          </cell>
          <cell r="E81">
            <v>17.892569118716342</v>
          </cell>
          <cell r="F81">
            <v>0.88375827865647216</v>
          </cell>
          <cell r="G81">
            <v>282.87747747608159</v>
          </cell>
          <cell r="H81">
            <v>281.99371919742515</v>
          </cell>
          <cell r="J81">
            <v>0.93362381634303004</v>
          </cell>
          <cell r="K81">
            <v>6.325201029915585E-2</v>
          </cell>
          <cell r="L81">
            <v>3.124173357814241E-3</v>
          </cell>
          <cell r="M81">
            <v>0.93654976015196401</v>
          </cell>
        </row>
        <row r="82">
          <cell r="C82" t="str">
            <v>03J</v>
          </cell>
          <cell r="D82">
            <v>321.70185092246362</v>
          </cell>
          <cell r="E82">
            <v>20.91030577160193</v>
          </cell>
          <cell r="F82">
            <v>7.3536179246784483</v>
          </cell>
          <cell r="G82">
            <v>349.96577461874404</v>
          </cell>
          <cell r="H82">
            <v>342.61215669406556</v>
          </cell>
          <cell r="J82">
            <v>0.91923803484191735</v>
          </cell>
          <cell r="K82">
            <v>5.9749573495813446E-2</v>
          </cell>
          <cell r="L82">
            <v>2.1012391662269113E-2</v>
          </cell>
          <cell r="M82">
            <v>0.93896799817796972</v>
          </cell>
        </row>
        <row r="83">
          <cell r="C83" t="str">
            <v>03K</v>
          </cell>
          <cell r="D83">
            <v>254.39825652241785</v>
          </cell>
          <cell r="E83">
            <v>11.257608445466708</v>
          </cell>
          <cell r="F83">
            <v>0</v>
          </cell>
          <cell r="G83">
            <v>265.65586496788455</v>
          </cell>
          <cell r="H83">
            <v>265.65586496788455</v>
          </cell>
          <cell r="J83">
            <v>0.95762333932726218</v>
          </cell>
          <cell r="K83">
            <v>4.2376660672737841E-2</v>
          </cell>
          <cell r="L83">
            <v>0</v>
          </cell>
          <cell r="M83">
            <v>0.95762333932726218</v>
          </cell>
        </row>
        <row r="84">
          <cell r="C84" t="str">
            <v>03L</v>
          </cell>
          <cell r="D84">
            <v>528.22278604339078</v>
          </cell>
          <cell r="E84">
            <v>8.8961164729823157</v>
          </cell>
          <cell r="F84">
            <v>2.6722684190618793</v>
          </cell>
          <cell r="G84">
            <v>539.79117093543493</v>
          </cell>
          <cell r="H84">
            <v>537.11890251637305</v>
          </cell>
          <cell r="J84">
            <v>0.97856877712172163</v>
          </cell>
          <cell r="K84">
            <v>1.648066317491953E-2</v>
          </cell>
          <cell r="L84">
            <v>4.9505597033588982E-3</v>
          </cell>
          <cell r="M84">
            <v>0.98343734239978442</v>
          </cell>
        </row>
        <row r="85">
          <cell r="C85" t="str">
            <v>03M</v>
          </cell>
          <cell r="D85">
            <v>205.49951720913216</v>
          </cell>
          <cell r="E85">
            <v>20.14433419324379</v>
          </cell>
          <cell r="F85">
            <v>0</v>
          </cell>
          <cell r="G85">
            <v>225.64385140237596</v>
          </cell>
          <cell r="H85">
            <v>225.64385140237596</v>
          </cell>
          <cell r="J85">
            <v>0.91072509147469871</v>
          </cell>
          <cell r="K85">
            <v>8.9274908525301289E-2</v>
          </cell>
          <cell r="L85">
            <v>0</v>
          </cell>
          <cell r="M85">
            <v>0.91072509147469871</v>
          </cell>
        </row>
        <row r="86">
          <cell r="C86" t="str">
            <v>03N</v>
          </cell>
          <cell r="D86">
            <v>1194.7587610876351</v>
          </cell>
          <cell r="E86">
            <v>50.117233475227479</v>
          </cell>
          <cell r="F86">
            <v>8.1985376669985772</v>
          </cell>
          <cell r="G86">
            <v>1253.0745322298612</v>
          </cell>
          <cell r="H86">
            <v>1244.8759945628626</v>
          </cell>
          <cell r="J86">
            <v>0.9534618495210716</v>
          </cell>
          <cell r="K86">
            <v>3.9995413031053514E-2</v>
          </cell>
          <cell r="L86">
            <v>6.5427374478748525E-3</v>
          </cell>
          <cell r="M86">
            <v>0.95974118410659359</v>
          </cell>
        </row>
        <row r="87">
          <cell r="C87" t="str">
            <v>03Q</v>
          </cell>
          <cell r="D87">
            <v>585.10478747647835</v>
          </cell>
          <cell r="E87">
            <v>59.643411712699042</v>
          </cell>
          <cell r="F87">
            <v>5.1148999153127424</v>
          </cell>
          <cell r="G87">
            <v>649.86309910449017</v>
          </cell>
          <cell r="H87">
            <v>644.7481991891774</v>
          </cell>
          <cell r="J87">
            <v>0.90035084048125114</v>
          </cell>
          <cell r="K87">
            <v>9.1778425017342152E-2</v>
          </cell>
          <cell r="L87">
            <v>7.8707345014066236E-3</v>
          </cell>
          <cell r="M87">
            <v>0.90749348072983305</v>
          </cell>
        </row>
        <row r="88">
          <cell r="C88" t="str">
            <v>03R</v>
          </cell>
          <cell r="D88">
            <v>668.58162474104927</v>
          </cell>
          <cell r="E88">
            <v>22.371514025614587</v>
          </cell>
          <cell r="F88">
            <v>2.5916503709902994</v>
          </cell>
          <cell r="G88">
            <v>693.54478913765422</v>
          </cell>
          <cell r="H88">
            <v>690.95313876666387</v>
          </cell>
          <cell r="J88">
            <v>0.96400641344642801</v>
          </cell>
          <cell r="K88">
            <v>3.2256768958542785E-2</v>
          </cell>
          <cell r="L88">
            <v>3.7368175950290511E-3</v>
          </cell>
          <cell r="M88">
            <v>0.96762224126292085</v>
          </cell>
        </row>
        <row r="89">
          <cell r="C89" t="str">
            <v>03T</v>
          </cell>
          <cell r="D89">
            <v>458.04320573849401</v>
          </cell>
          <cell r="E89">
            <v>19.100818753236808</v>
          </cell>
          <cell r="F89">
            <v>0.45984352138949597</v>
          </cell>
          <cell r="G89">
            <v>477.60386801312029</v>
          </cell>
          <cell r="H89">
            <v>477.14402449173082</v>
          </cell>
          <cell r="J89">
            <v>0.95904417115380458</v>
          </cell>
          <cell r="K89">
            <v>3.9993015200438221E-2</v>
          </cell>
          <cell r="L89">
            <v>9.6281364575729017E-4</v>
          </cell>
          <cell r="M89">
            <v>0.95996844186913244</v>
          </cell>
        </row>
        <row r="90">
          <cell r="C90" t="str">
            <v>03V</v>
          </cell>
          <cell r="D90">
            <v>150.21348012787445</v>
          </cell>
          <cell r="E90">
            <v>13.428648405865127</v>
          </cell>
          <cell r="F90">
            <v>0</v>
          </cell>
          <cell r="G90">
            <v>163.64212853373957</v>
          </cell>
          <cell r="H90">
            <v>163.64212853373957</v>
          </cell>
          <cell r="J90">
            <v>0.91793892852538639</v>
          </cell>
          <cell r="K90">
            <v>8.2061071474613723E-2</v>
          </cell>
          <cell r="L90">
            <v>0</v>
          </cell>
          <cell r="M90">
            <v>0.91793892852538639</v>
          </cell>
        </row>
        <row r="91">
          <cell r="C91" t="str">
            <v>03W</v>
          </cell>
          <cell r="D91">
            <v>520.58641871956968</v>
          </cell>
          <cell r="E91">
            <v>27.168805966234341</v>
          </cell>
          <cell r="F91">
            <v>5.5571396244048028</v>
          </cell>
          <cell r="G91">
            <v>553.31236431020886</v>
          </cell>
          <cell r="H91">
            <v>547.75522468580402</v>
          </cell>
          <cell r="J91">
            <v>0.94085448346805467</v>
          </cell>
          <cell r="K91">
            <v>4.9102112511265755E-2</v>
          </cell>
          <cell r="L91">
            <v>1.0043404020679447E-2</v>
          </cell>
          <cell r="M91">
            <v>0.95039973195724692</v>
          </cell>
        </row>
        <row r="92">
          <cell r="C92" t="str">
            <v>03X</v>
          </cell>
          <cell r="D92">
            <v>190.01529971659815</v>
          </cell>
          <cell r="E92">
            <v>2.8565673354842867</v>
          </cell>
          <cell r="F92">
            <v>0</v>
          </cell>
          <cell r="G92">
            <v>192.87186705208245</v>
          </cell>
          <cell r="H92">
            <v>192.87186705208245</v>
          </cell>
          <cell r="J92">
            <v>0.98518930013409922</v>
          </cell>
          <cell r="K92">
            <v>1.4810699865900655E-2</v>
          </cell>
          <cell r="L92">
            <v>0</v>
          </cell>
          <cell r="M92">
            <v>0.98518930013409922</v>
          </cell>
        </row>
        <row r="93">
          <cell r="C93" t="str">
            <v>03Y</v>
          </cell>
          <cell r="D93">
            <v>174.85534740385896</v>
          </cell>
          <cell r="E93">
            <v>4.8254219598987156</v>
          </cell>
          <cell r="F93">
            <v>0</v>
          </cell>
          <cell r="G93">
            <v>179.68076936375766</v>
          </cell>
          <cell r="H93">
            <v>179.68076936375766</v>
          </cell>
          <cell r="J93">
            <v>0.97314447184868291</v>
          </cell>
          <cell r="K93">
            <v>2.6855528151317136E-2</v>
          </cell>
          <cell r="L93">
            <v>0</v>
          </cell>
          <cell r="M93">
            <v>0.97314447184868291</v>
          </cell>
        </row>
        <row r="94">
          <cell r="C94" t="str">
            <v>04C</v>
          </cell>
          <cell r="D94">
            <v>480.16704348579822</v>
          </cell>
          <cell r="E94">
            <v>43.754787746088112</v>
          </cell>
          <cell r="F94">
            <v>9.7539990876659388</v>
          </cell>
          <cell r="G94">
            <v>533.67583031955235</v>
          </cell>
          <cell r="H94">
            <v>523.92183123188636</v>
          </cell>
          <cell r="J94">
            <v>0.89973541278473423</v>
          </cell>
          <cell r="K94">
            <v>8.1987576090693084E-2</v>
          </cell>
          <cell r="L94">
            <v>1.8277011124572529E-2</v>
          </cell>
          <cell r="M94">
            <v>0.91648603830230091</v>
          </cell>
        </row>
        <row r="95">
          <cell r="C95" t="str">
            <v>04D</v>
          </cell>
          <cell r="D95">
            <v>330.07794670349881</v>
          </cell>
          <cell r="E95">
            <v>19.19046133971036</v>
          </cell>
          <cell r="F95">
            <v>0</v>
          </cell>
          <cell r="G95">
            <v>349.26840804320915</v>
          </cell>
          <cell r="H95">
            <v>349.26840804320915</v>
          </cell>
          <cell r="J95">
            <v>0.94505526151871078</v>
          </cell>
          <cell r="K95">
            <v>5.4944738481289279E-2</v>
          </cell>
          <cell r="L95">
            <v>0</v>
          </cell>
          <cell r="M95">
            <v>0.94505526151871078</v>
          </cell>
        </row>
        <row r="96">
          <cell r="C96" t="str">
            <v>04E</v>
          </cell>
          <cell r="D96">
            <v>331.85648282053455</v>
          </cell>
          <cell r="E96">
            <v>7.3637632714455306</v>
          </cell>
          <cell r="F96">
            <v>0.94050561374744079</v>
          </cell>
          <cell r="G96">
            <v>340.16075170572753</v>
          </cell>
          <cell r="H96">
            <v>339.22024609198007</v>
          </cell>
          <cell r="J96">
            <v>0.97558722208969895</v>
          </cell>
          <cell r="K96">
            <v>2.1647892164278579E-2</v>
          </cell>
          <cell r="L96">
            <v>2.7648857460224291E-3</v>
          </cell>
          <cell r="M96">
            <v>0.97829208793908828</v>
          </cell>
        </row>
        <row r="97">
          <cell r="C97" t="str">
            <v>04F</v>
          </cell>
          <cell r="D97">
            <v>323.28785449814461</v>
          </cell>
          <cell r="E97">
            <v>31.340346816546116</v>
          </cell>
          <cell r="F97">
            <v>4.5555086542411667</v>
          </cell>
          <cell r="G97">
            <v>359.18370996893191</v>
          </cell>
          <cell r="H97">
            <v>354.62820131469073</v>
          </cell>
          <cell r="J97">
            <v>0.90006268526517486</v>
          </cell>
          <cell r="K97">
            <v>8.7254365793083835E-2</v>
          </cell>
          <cell r="L97">
            <v>1.2682948941741266E-2</v>
          </cell>
          <cell r="M97">
            <v>0.91162477575003897</v>
          </cell>
        </row>
        <row r="98">
          <cell r="C98" t="str">
            <v>04G</v>
          </cell>
          <cell r="D98">
            <v>1103.8148506932846</v>
          </cell>
          <cell r="E98">
            <v>53.753519056106043</v>
          </cell>
          <cell r="F98">
            <v>11.898524169280028</v>
          </cell>
          <cell r="G98">
            <v>1169.4668939186708</v>
          </cell>
          <cell r="H98">
            <v>1157.5683697493907</v>
          </cell>
          <cell r="J98">
            <v>0.94386156327572623</v>
          </cell>
          <cell r="K98">
            <v>4.5964122059058705E-2</v>
          </cell>
          <cell r="L98">
            <v>1.0174314665214882E-2</v>
          </cell>
          <cell r="M98">
            <v>0.95356341753900586</v>
          </cell>
        </row>
        <row r="99">
          <cell r="C99" t="str">
            <v>04H</v>
          </cell>
          <cell r="D99">
            <v>220.2464567440243</v>
          </cell>
          <cell r="E99">
            <v>5.9525545172534278</v>
          </cell>
          <cell r="F99">
            <v>0</v>
          </cell>
          <cell r="G99">
            <v>226.19901126127772</v>
          </cell>
          <cell r="H99">
            <v>226.19901126127772</v>
          </cell>
          <cell r="J99">
            <v>0.97368443617829192</v>
          </cell>
          <cell r="K99">
            <v>2.6315563821708122E-2</v>
          </cell>
          <cell r="L99">
            <v>0</v>
          </cell>
          <cell r="M99">
            <v>0.97368443617829192</v>
          </cell>
        </row>
        <row r="100">
          <cell r="C100" t="str">
            <v>04J</v>
          </cell>
          <cell r="D100">
            <v>538.07640701208686</v>
          </cell>
          <cell r="E100">
            <v>26.155447074950025</v>
          </cell>
          <cell r="F100">
            <v>3.4967573322160517</v>
          </cell>
          <cell r="G100">
            <v>567.72861141925296</v>
          </cell>
          <cell r="H100">
            <v>564.23185408703694</v>
          </cell>
          <cell r="J100">
            <v>0.94777045966903239</v>
          </cell>
          <cell r="K100">
            <v>4.607033457335287E-2</v>
          </cell>
          <cell r="L100">
            <v>6.1592057576146829E-3</v>
          </cell>
          <cell r="M100">
            <v>0.9536441502097196</v>
          </cell>
        </row>
        <row r="101">
          <cell r="C101" t="str">
            <v>04K</v>
          </cell>
          <cell r="D101">
            <v>529.27035905423247</v>
          </cell>
          <cell r="E101">
            <v>23.438321570809986</v>
          </cell>
          <cell r="F101">
            <v>10.713779895730877</v>
          </cell>
          <cell r="G101">
            <v>563.42246052077337</v>
          </cell>
          <cell r="H101">
            <v>552.70868062504246</v>
          </cell>
          <cell r="J101">
            <v>0.93938455801890819</v>
          </cell>
          <cell r="K101">
            <v>4.1599906310348121E-2</v>
          </cell>
          <cell r="L101">
            <v>1.9015535670743568E-2</v>
          </cell>
          <cell r="M101">
            <v>0.95759371547357597</v>
          </cell>
        </row>
        <row r="102">
          <cell r="C102" t="str">
            <v>04L</v>
          </cell>
          <cell r="D102">
            <v>286.02947419467085</v>
          </cell>
          <cell r="E102">
            <v>14.68382661198974</v>
          </cell>
          <cell r="F102">
            <v>1.5693605722426076</v>
          </cell>
          <cell r="G102">
            <v>302.28266137890319</v>
          </cell>
          <cell r="H102">
            <v>300.71330080666058</v>
          </cell>
          <cell r="J102">
            <v>0.94623182451123322</v>
          </cell>
          <cell r="K102">
            <v>4.8576476550151709E-2</v>
          </cell>
          <cell r="L102">
            <v>5.1916989386151273E-3</v>
          </cell>
          <cell r="M102">
            <v>0.95117001285742764</v>
          </cell>
        </row>
        <row r="103">
          <cell r="C103" t="str">
            <v>04M</v>
          </cell>
          <cell r="D103">
            <v>177.81518082450464</v>
          </cell>
          <cell r="E103">
            <v>7.7006612321071266</v>
          </cell>
          <cell r="F103">
            <v>0</v>
          </cell>
          <cell r="G103">
            <v>185.51584205661177</v>
          </cell>
          <cell r="H103">
            <v>185.51584205661177</v>
          </cell>
          <cell r="J103">
            <v>0.95849054643130038</v>
          </cell>
          <cell r="K103">
            <v>4.1509453568699554E-2</v>
          </cell>
          <cell r="L103">
            <v>0</v>
          </cell>
          <cell r="M103">
            <v>0.95849054643130038</v>
          </cell>
        </row>
        <row r="104">
          <cell r="C104" t="str">
            <v>04N</v>
          </cell>
          <cell r="D104">
            <v>224.94304083795771</v>
          </cell>
          <cell r="E104">
            <v>3.1187056750202289</v>
          </cell>
          <cell r="F104">
            <v>0</v>
          </cell>
          <cell r="G104">
            <v>228.06174651297795</v>
          </cell>
          <cell r="H104">
            <v>228.06174651297795</v>
          </cell>
          <cell r="J104">
            <v>0.98632516972835349</v>
          </cell>
          <cell r="K104">
            <v>1.3674830271646446E-2</v>
          </cell>
          <cell r="L104">
            <v>0</v>
          </cell>
          <cell r="M104">
            <v>0.98632516972835349</v>
          </cell>
        </row>
        <row r="105">
          <cell r="C105" t="str">
            <v>04Q</v>
          </cell>
          <cell r="D105">
            <v>216.46812721706604</v>
          </cell>
          <cell r="E105">
            <v>9.9651917322436674</v>
          </cell>
          <cell r="F105">
            <v>0</v>
          </cell>
          <cell r="G105">
            <v>226.43331894930969</v>
          </cell>
          <cell r="H105">
            <v>226.43331894930969</v>
          </cell>
          <cell r="J105">
            <v>0.95599061225404502</v>
          </cell>
          <cell r="K105">
            <v>4.4009387745954989E-2</v>
          </cell>
          <cell r="L105">
            <v>0</v>
          </cell>
          <cell r="M105">
            <v>0.95599061225404502</v>
          </cell>
        </row>
        <row r="106">
          <cell r="C106" t="str">
            <v>04R</v>
          </cell>
          <cell r="D106">
            <v>926.83067198859533</v>
          </cell>
          <cell r="E106">
            <v>56.69199128362645</v>
          </cell>
          <cell r="F106">
            <v>13.043824381722912</v>
          </cell>
          <cell r="G106">
            <v>996.56648765394459</v>
          </cell>
          <cell r="H106">
            <v>983.52266327222173</v>
          </cell>
          <cell r="J106">
            <v>0.93002392060210948</v>
          </cell>
          <cell r="K106">
            <v>5.6887314580572786E-2</v>
          </cell>
          <cell r="L106">
            <v>1.3088764817317787E-2</v>
          </cell>
          <cell r="M106">
            <v>0.94235822579318129</v>
          </cell>
        </row>
        <row r="107">
          <cell r="C107" t="str">
            <v>04V</v>
          </cell>
          <cell r="D107">
            <v>660.32228808193497</v>
          </cell>
          <cell r="E107">
            <v>28.448334276094904</v>
          </cell>
          <cell r="F107">
            <v>0.40200169034374744</v>
          </cell>
          <cell r="G107">
            <v>689.17262404837356</v>
          </cell>
          <cell r="H107">
            <v>688.77062235802987</v>
          </cell>
          <cell r="J107">
            <v>0.95813772201663427</v>
          </cell>
          <cell r="K107">
            <v>4.1278967392787927E-2</v>
          </cell>
          <cell r="L107">
            <v>5.833105905778559E-4</v>
          </cell>
          <cell r="M107">
            <v>0.95869694009494622</v>
          </cell>
        </row>
        <row r="108">
          <cell r="C108" t="str">
            <v>04X</v>
          </cell>
          <cell r="D108">
            <v>410.27939940926774</v>
          </cell>
          <cell r="E108">
            <v>27.929389894148819</v>
          </cell>
          <cell r="F108">
            <v>4.9293630568923161</v>
          </cell>
          <cell r="G108">
            <v>443.13815236030888</v>
          </cell>
          <cell r="H108">
            <v>438.20878930341655</v>
          </cell>
          <cell r="J108">
            <v>0.92584986696355542</v>
          </cell>
          <cell r="K108">
            <v>6.3026371675259998E-2</v>
          </cell>
          <cell r="L108">
            <v>1.112376136118455E-2</v>
          </cell>
          <cell r="M108">
            <v>0.93626465151795379</v>
          </cell>
        </row>
        <row r="109">
          <cell r="C109" t="str">
            <v>04Y</v>
          </cell>
          <cell r="D109">
            <v>218.22059883709744</v>
          </cell>
          <cell r="E109">
            <v>5.9266080677179396</v>
          </cell>
          <cell r="F109">
            <v>0.54730155080782739</v>
          </cell>
          <cell r="G109">
            <v>224.69450845562321</v>
          </cell>
          <cell r="H109">
            <v>224.14720690481539</v>
          </cell>
          <cell r="J109">
            <v>0.97118794908241224</v>
          </cell>
          <cell r="K109">
            <v>2.6376292453486619E-2</v>
          </cell>
          <cell r="L109">
            <v>2.4357584641011309E-3</v>
          </cell>
          <cell r="M109">
            <v>0.97355930439840499</v>
          </cell>
        </row>
        <row r="110">
          <cell r="C110" t="str">
            <v>05A</v>
          </cell>
          <cell r="D110">
            <v>647.7647397678561</v>
          </cell>
          <cell r="E110">
            <v>23.416904516591053</v>
          </cell>
          <cell r="F110">
            <v>4.613772541595031</v>
          </cell>
          <cell r="G110">
            <v>675.79541682604224</v>
          </cell>
          <cell r="H110">
            <v>671.1816442844472</v>
          </cell>
          <cell r="J110">
            <v>0.95852194856568318</v>
          </cell>
          <cell r="K110">
            <v>3.4650877963291728E-2</v>
          </cell>
          <cell r="L110">
            <v>6.8271734710249905E-3</v>
          </cell>
          <cell r="M110">
            <v>0.96511092829191403</v>
          </cell>
        </row>
        <row r="111">
          <cell r="C111" t="str">
            <v>05C</v>
          </cell>
          <cell r="D111">
            <v>565.22830514697387</v>
          </cell>
          <cell r="E111">
            <v>6.2383660272324404</v>
          </cell>
          <cell r="F111">
            <v>2.9475942966831026</v>
          </cell>
          <cell r="G111">
            <v>574.4142654708894</v>
          </cell>
          <cell r="H111">
            <v>571.46667117420634</v>
          </cell>
          <cell r="J111">
            <v>0.98400812640614843</v>
          </cell>
          <cell r="K111">
            <v>1.0860395366606008E-2</v>
          </cell>
          <cell r="L111">
            <v>5.1314782272455298E-3</v>
          </cell>
          <cell r="M111">
            <v>0.98908358729930068</v>
          </cell>
        </row>
        <row r="112">
          <cell r="C112" t="str">
            <v>05D</v>
          </cell>
          <cell r="D112">
            <v>186.84000848463077</v>
          </cell>
          <cell r="E112">
            <v>10.998481632256274</v>
          </cell>
          <cell r="F112">
            <v>0</v>
          </cell>
          <cell r="G112">
            <v>197.83849011688704</v>
          </cell>
          <cell r="H112">
            <v>197.83849011688704</v>
          </cell>
          <cell r="J112">
            <v>0.94440676520651701</v>
          </cell>
          <cell r="K112">
            <v>5.5593234793483035E-2</v>
          </cell>
          <cell r="L112">
            <v>0</v>
          </cell>
          <cell r="M112">
            <v>0.94440676520651701</v>
          </cell>
        </row>
        <row r="113">
          <cell r="C113" t="str">
            <v>05F</v>
          </cell>
          <cell r="D113">
            <v>299.26314296681312</v>
          </cell>
          <cell r="E113">
            <v>13.555948487840848</v>
          </cell>
          <cell r="F113">
            <v>7.3725550648209373</v>
          </cell>
          <cell r="G113">
            <v>320.19164651947489</v>
          </cell>
          <cell r="H113">
            <v>312.81909145465397</v>
          </cell>
          <cell r="J113">
            <v>0.93463757165385997</v>
          </cell>
          <cell r="K113">
            <v>4.2336983600902094E-2</v>
          </cell>
          <cell r="L113">
            <v>2.3025444745237971E-2</v>
          </cell>
          <cell r="M113">
            <v>0.95666521367093127</v>
          </cell>
        </row>
        <row r="114">
          <cell r="C114" t="str">
            <v>05G</v>
          </cell>
          <cell r="D114">
            <v>432.80677454475818</v>
          </cell>
          <cell r="E114">
            <v>8.8592577775101233</v>
          </cell>
          <cell r="F114">
            <v>0.72035466217375743</v>
          </cell>
          <cell r="G114">
            <v>442.38638698444203</v>
          </cell>
          <cell r="H114">
            <v>441.66603232226828</v>
          </cell>
          <cell r="J114">
            <v>0.97834559850499936</v>
          </cell>
          <cell r="K114">
            <v>2.0026063274459865E-2</v>
          </cell>
          <cell r="L114">
            <v>1.6283382205408844E-3</v>
          </cell>
          <cell r="M114">
            <v>0.97994127433588596</v>
          </cell>
        </row>
        <row r="115">
          <cell r="C115" t="str">
            <v>05H</v>
          </cell>
          <cell r="D115">
            <v>381.65218018878875</v>
          </cell>
          <cell r="E115">
            <v>9.1860870625868483</v>
          </cell>
          <cell r="F115">
            <v>4.946147943313207</v>
          </cell>
          <cell r="G115">
            <v>395.78441519468879</v>
          </cell>
          <cell r="H115">
            <v>390.83826725137561</v>
          </cell>
          <cell r="J115">
            <v>0.96429309880999658</v>
          </cell>
          <cell r="K115">
            <v>2.3209825121760178E-2</v>
          </cell>
          <cell r="L115">
            <v>1.2497076068243278E-2</v>
          </cell>
          <cell r="M115">
            <v>0.97649644921622103</v>
          </cell>
        </row>
        <row r="116">
          <cell r="C116" t="str">
            <v>05J</v>
          </cell>
          <cell r="D116">
            <v>344.78632686961089</v>
          </cell>
          <cell r="E116">
            <v>14.09070429054494</v>
          </cell>
          <cell r="F116">
            <v>1.3613235824381551</v>
          </cell>
          <cell r="G116">
            <v>360.23835474259397</v>
          </cell>
          <cell r="H116">
            <v>358.87703116015581</v>
          </cell>
          <cell r="J116">
            <v>0.95710610025402698</v>
          </cell>
          <cell r="K116">
            <v>3.911494738147292E-2</v>
          </cell>
          <cell r="L116">
            <v>3.7789523645001106E-3</v>
          </cell>
          <cell r="M116">
            <v>0.96073667839651555</v>
          </cell>
        </row>
        <row r="117">
          <cell r="C117" t="str">
            <v>05L</v>
          </cell>
          <cell r="D117">
            <v>717.97724273766391</v>
          </cell>
          <cell r="E117">
            <v>33.922112350193792</v>
          </cell>
          <cell r="F117">
            <v>27.984585718215705</v>
          </cell>
          <cell r="G117">
            <v>779.88394080607338</v>
          </cell>
          <cell r="H117">
            <v>751.89935508785766</v>
          </cell>
          <cell r="J117">
            <v>0.92062062721226978</v>
          </cell>
          <cell r="K117">
            <v>4.3496359618756267E-2</v>
          </cell>
          <cell r="L117">
            <v>3.5883013168974041E-2</v>
          </cell>
          <cell r="M117">
            <v>0.95488476998862426</v>
          </cell>
        </row>
        <row r="118">
          <cell r="C118" t="str">
            <v>05N</v>
          </cell>
          <cell r="D118">
            <v>495.61900017140107</v>
          </cell>
          <cell r="E118">
            <v>23.786316739462283</v>
          </cell>
          <cell r="F118">
            <v>2.9086157074270216</v>
          </cell>
          <cell r="G118">
            <v>522.31393261829032</v>
          </cell>
          <cell r="H118">
            <v>519.40531691086335</v>
          </cell>
          <cell r="J118">
            <v>0.94889101978752299</v>
          </cell>
          <cell r="K118">
            <v>4.5540268512893459E-2</v>
          </cell>
          <cell r="L118">
            <v>5.5687116995836537E-3</v>
          </cell>
          <cell r="M118">
            <v>0.95420471072392909</v>
          </cell>
        </row>
        <row r="119">
          <cell r="C119" t="str">
            <v>05P</v>
          </cell>
          <cell r="D119">
            <v>434.64644089432625</v>
          </cell>
          <cell r="E119">
            <v>13.280958509148572</v>
          </cell>
          <cell r="F119">
            <v>0.60831169957666265</v>
          </cell>
          <cell r="G119">
            <v>448.53571110305148</v>
          </cell>
          <cell r="H119">
            <v>447.92739940347479</v>
          </cell>
          <cell r="J119">
            <v>0.96903419312016792</v>
          </cell>
          <cell r="K119">
            <v>2.9609590006752572E-2</v>
          </cell>
          <cell r="L119">
            <v>1.3562168730794826E-3</v>
          </cell>
          <cell r="M119">
            <v>0.97035019843207759</v>
          </cell>
        </row>
        <row r="120">
          <cell r="C120" t="str">
            <v>05Q</v>
          </cell>
          <cell r="D120">
            <v>400.63984054282912</v>
          </cell>
          <cell r="E120">
            <v>4.1581313728322788</v>
          </cell>
          <cell r="F120">
            <v>0</v>
          </cell>
          <cell r="G120">
            <v>404.79797191566138</v>
          </cell>
          <cell r="H120">
            <v>404.79797191566138</v>
          </cell>
          <cell r="J120">
            <v>0.98972788486771723</v>
          </cell>
          <cell r="K120">
            <v>1.0272115132282864E-2</v>
          </cell>
          <cell r="L120">
            <v>0</v>
          </cell>
          <cell r="M120">
            <v>0.98972788486771723</v>
          </cell>
        </row>
        <row r="121">
          <cell r="C121" t="str">
            <v>05R</v>
          </cell>
          <cell r="D121">
            <v>520.66950598053484</v>
          </cell>
          <cell r="E121">
            <v>21.900402259834049</v>
          </cell>
          <cell r="F121">
            <v>0</v>
          </cell>
          <cell r="G121">
            <v>542.56990824036893</v>
          </cell>
          <cell r="H121">
            <v>542.56990824036893</v>
          </cell>
          <cell r="J121">
            <v>0.95963579636979834</v>
          </cell>
          <cell r="K121">
            <v>4.0364203630201601E-2</v>
          </cell>
          <cell r="L121">
            <v>0</v>
          </cell>
          <cell r="M121">
            <v>0.95963579636979834</v>
          </cell>
        </row>
        <row r="122">
          <cell r="C122" t="str">
            <v>05T</v>
          </cell>
          <cell r="D122">
            <v>472.76312800929747</v>
          </cell>
          <cell r="E122">
            <v>14.740726804082275</v>
          </cell>
          <cell r="F122">
            <v>3.6701653006792538</v>
          </cell>
          <cell r="G122">
            <v>491.17402011405898</v>
          </cell>
          <cell r="H122">
            <v>487.50385481337975</v>
          </cell>
          <cell r="J122">
            <v>0.96251655960857585</v>
          </cell>
          <cell r="K122">
            <v>3.0011210284817645E-2</v>
          </cell>
          <cell r="L122">
            <v>7.4722301066065732E-3</v>
          </cell>
          <cell r="M122">
            <v>0.96976285077843105</v>
          </cell>
        </row>
        <row r="123">
          <cell r="C123" t="str">
            <v>05V</v>
          </cell>
          <cell r="D123">
            <v>284.2668214416064</v>
          </cell>
          <cell r="E123">
            <v>3.7026089583698494</v>
          </cell>
          <cell r="F123">
            <v>0</v>
          </cell>
          <cell r="G123">
            <v>287.96943039997626</v>
          </cell>
          <cell r="H123">
            <v>287.96943039997626</v>
          </cell>
          <cell r="J123">
            <v>0.9871423541268699</v>
          </cell>
          <cell r="K123">
            <v>1.2857645873129993E-2</v>
          </cell>
          <cell r="L123">
            <v>0</v>
          </cell>
          <cell r="M123">
            <v>0.9871423541268699</v>
          </cell>
        </row>
        <row r="124">
          <cell r="C124" t="str">
            <v>05W</v>
          </cell>
          <cell r="D124">
            <v>444.91370707151538</v>
          </cell>
          <cell r="E124">
            <v>10.131960798101495</v>
          </cell>
          <cell r="F124">
            <v>10.504907273380649</v>
          </cell>
          <cell r="G124">
            <v>465.5505751429975</v>
          </cell>
          <cell r="H124">
            <v>455.04566786961686</v>
          </cell>
          <cell r="J124">
            <v>0.95567212420445757</v>
          </cell>
          <cell r="K124">
            <v>2.1763394438916513E-2</v>
          </cell>
          <cell r="L124">
            <v>2.2564481356625934E-2</v>
          </cell>
          <cell r="M124">
            <v>0.97773418908582033</v>
          </cell>
        </row>
        <row r="125">
          <cell r="C125" t="str">
            <v>05X</v>
          </cell>
          <cell r="D125">
            <v>350.14959374997852</v>
          </cell>
          <cell r="E125">
            <v>25.062607867932762</v>
          </cell>
          <cell r="F125">
            <v>3.9689865096053487</v>
          </cell>
          <cell r="G125">
            <v>379.18118812751663</v>
          </cell>
          <cell r="H125">
            <v>375.21220161791126</v>
          </cell>
          <cell r="J125">
            <v>0.92343608995767235</v>
          </cell>
          <cell r="K125">
            <v>6.6096654192412993E-2</v>
          </cell>
          <cell r="L125">
            <v>1.0467255849914684E-2</v>
          </cell>
          <cell r="M125">
            <v>0.93320417683683254</v>
          </cell>
        </row>
        <row r="126">
          <cell r="C126" t="str">
            <v>05Y</v>
          </cell>
          <cell r="D126">
            <v>402.61241769911368</v>
          </cell>
          <cell r="E126">
            <v>17.517876373038415</v>
          </cell>
          <cell r="F126">
            <v>3.2926339929629429</v>
          </cell>
          <cell r="G126">
            <v>423.422928065115</v>
          </cell>
          <cell r="H126">
            <v>420.13029407215208</v>
          </cell>
          <cell r="J126">
            <v>0.9508517158929074</v>
          </cell>
          <cell r="K126">
            <v>4.1372054302983977E-2</v>
          </cell>
          <cell r="L126">
            <v>7.7762298041087509E-3</v>
          </cell>
          <cell r="M126">
            <v>0.95830370573079904</v>
          </cell>
        </row>
        <row r="127">
          <cell r="C127" t="str">
            <v>06A</v>
          </cell>
          <cell r="D127">
            <v>427.55420060083708</v>
          </cell>
          <cell r="E127">
            <v>10.752141317776667</v>
          </cell>
          <cell r="F127">
            <v>5.2634511748464483</v>
          </cell>
          <cell r="G127">
            <v>443.56979309346019</v>
          </cell>
          <cell r="H127">
            <v>438.30634191861373</v>
          </cell>
          <cell r="J127">
            <v>0.96389386125477527</v>
          </cell>
          <cell r="K127">
            <v>2.4240021491975648E-2</v>
          </cell>
          <cell r="L127">
            <v>1.1866117253249115E-2</v>
          </cell>
          <cell r="M127">
            <v>0.97546888947417254</v>
          </cell>
        </row>
        <row r="128">
          <cell r="C128" t="str">
            <v>06D</v>
          </cell>
          <cell r="D128">
            <v>169.30512226922608</v>
          </cell>
          <cell r="E128">
            <v>11.824531869320731</v>
          </cell>
          <cell r="F128">
            <v>0</v>
          </cell>
          <cell r="G128">
            <v>181.12965413854681</v>
          </cell>
          <cell r="H128">
            <v>181.12965413854681</v>
          </cell>
          <cell r="J128">
            <v>0.93471785762768533</v>
          </cell>
          <cell r="K128">
            <v>6.5282142372314694E-2</v>
          </cell>
          <cell r="L128">
            <v>0</v>
          </cell>
          <cell r="M128">
            <v>0.93471785762768533</v>
          </cell>
        </row>
        <row r="129">
          <cell r="C129" t="str">
            <v>06F</v>
          </cell>
          <cell r="D129">
            <v>770.7512746266533</v>
          </cell>
          <cell r="E129">
            <v>40.922120241261688</v>
          </cell>
          <cell r="F129">
            <v>2.4615198835408463</v>
          </cell>
          <cell r="G129">
            <v>814.13491475145588</v>
          </cell>
          <cell r="H129">
            <v>811.67339486791502</v>
          </cell>
          <cell r="J129">
            <v>0.94671197692332476</v>
          </cell>
          <cell r="K129">
            <v>5.0264543996070533E-2</v>
          </cell>
          <cell r="L129">
            <v>3.0234790806046123E-3</v>
          </cell>
          <cell r="M129">
            <v>0.94958302132359407</v>
          </cell>
        </row>
        <row r="130">
          <cell r="C130" t="str">
            <v>06H</v>
          </cell>
          <cell r="D130">
            <v>1417.0336937141612</v>
          </cell>
          <cell r="E130">
            <v>90.009614179132612</v>
          </cell>
          <cell r="F130">
            <v>9.4080622098958528</v>
          </cell>
          <cell r="G130">
            <v>1516.4513701031897</v>
          </cell>
          <cell r="H130">
            <v>1507.0433078932938</v>
          </cell>
          <cell r="J130">
            <v>0.93444057729179708</v>
          </cell>
          <cell r="K130">
            <v>5.9355424086568465E-2</v>
          </cell>
          <cell r="L130">
            <v>6.2039986216344441E-3</v>
          </cell>
          <cell r="M130">
            <v>0.94027403611581828</v>
          </cell>
        </row>
        <row r="131">
          <cell r="C131" t="str">
            <v>06K</v>
          </cell>
          <cell r="D131">
            <v>974.09880864517686</v>
          </cell>
          <cell r="E131">
            <v>30.995240628418276</v>
          </cell>
          <cell r="F131">
            <v>5.8299812521244743</v>
          </cell>
          <cell r="G131">
            <v>1010.9240305257197</v>
          </cell>
          <cell r="H131">
            <v>1005.0940492735951</v>
          </cell>
          <cell r="J131">
            <v>0.96357271093714902</v>
          </cell>
          <cell r="K131">
            <v>3.0660306504238059E-2</v>
          </cell>
          <cell r="L131">
            <v>5.7669825586128941E-3</v>
          </cell>
          <cell r="M131">
            <v>0.96916185042502312</v>
          </cell>
        </row>
        <row r="132">
          <cell r="C132" t="str">
            <v>06L</v>
          </cell>
          <cell r="D132">
            <v>602.36049485380249</v>
          </cell>
          <cell r="E132">
            <v>16.179630514129897</v>
          </cell>
          <cell r="F132">
            <v>0</v>
          </cell>
          <cell r="G132">
            <v>618.54012536793243</v>
          </cell>
          <cell r="H132">
            <v>618.54012536793243</v>
          </cell>
          <cell r="J132">
            <v>0.97384222971063417</v>
          </cell>
          <cell r="K132">
            <v>2.6157770289365796E-2</v>
          </cell>
          <cell r="L132">
            <v>0</v>
          </cell>
          <cell r="M132">
            <v>0.97384222971063417</v>
          </cell>
        </row>
        <row r="133">
          <cell r="C133" t="str">
            <v>06M</v>
          </cell>
          <cell r="D133">
            <v>481.56402888668885</v>
          </cell>
          <cell r="E133">
            <v>11.664918309935281</v>
          </cell>
          <cell r="F133">
            <v>2.7231858687141632</v>
          </cell>
          <cell r="G133">
            <v>495.95213306533827</v>
          </cell>
          <cell r="H133">
            <v>493.22894719662412</v>
          </cell>
          <cell r="J133">
            <v>0.97098892570595341</v>
          </cell>
          <cell r="K133">
            <v>2.3520250306895057E-2</v>
          </cell>
          <cell r="L133">
            <v>5.4908239871516032E-3</v>
          </cell>
          <cell r="M133">
            <v>0.97634989110790149</v>
          </cell>
        </row>
        <row r="134">
          <cell r="C134" t="str">
            <v>06N</v>
          </cell>
          <cell r="D134">
            <v>935.40709467953047</v>
          </cell>
          <cell r="E134">
            <v>25.853450211376412</v>
          </cell>
          <cell r="F134">
            <v>8.565348617099767</v>
          </cell>
          <cell r="G134">
            <v>969.82589350800663</v>
          </cell>
          <cell r="H134">
            <v>961.26054489090689</v>
          </cell>
          <cell r="J134">
            <v>0.96451033215459103</v>
          </cell>
          <cell r="K134">
            <v>2.6657826301028715E-2</v>
          </cell>
          <cell r="L134">
            <v>8.8318415443803099E-3</v>
          </cell>
          <cell r="M134">
            <v>0.97310463812460901</v>
          </cell>
        </row>
        <row r="135">
          <cell r="C135" t="str">
            <v>06P</v>
          </cell>
          <cell r="D135">
            <v>305.63426620614081</v>
          </cell>
          <cell r="E135">
            <v>25.687012857945433</v>
          </cell>
          <cell r="F135">
            <v>3.7075267474356366</v>
          </cell>
          <cell r="G135">
            <v>335.02880581152186</v>
          </cell>
          <cell r="H135">
            <v>331.32127906408624</v>
          </cell>
          <cell r="J135">
            <v>0.91226264997070838</v>
          </cell>
          <cell r="K135">
            <v>7.667105756988625E-2</v>
          </cell>
          <cell r="L135">
            <v>1.1066292459405389E-2</v>
          </cell>
          <cell r="M135">
            <v>0.92247098366121882</v>
          </cell>
        </row>
        <row r="136">
          <cell r="C136" t="str">
            <v>06Q</v>
          </cell>
          <cell r="D136">
            <v>685.76314304764605</v>
          </cell>
          <cell r="E136">
            <v>19.130955265097842</v>
          </cell>
          <cell r="F136">
            <v>5.5941074638107029</v>
          </cell>
          <cell r="G136">
            <v>710.48820577655465</v>
          </cell>
          <cell r="H136">
            <v>704.89409831274395</v>
          </cell>
          <cell r="J136">
            <v>0.96519989701745379</v>
          </cell>
          <cell r="K136">
            <v>2.6926492388692012E-2</v>
          </cell>
          <cell r="L136">
            <v>7.8736105938541426E-3</v>
          </cell>
          <cell r="M136">
            <v>0.97285981637399099</v>
          </cell>
        </row>
        <row r="137">
          <cell r="C137" t="str">
            <v>06T</v>
          </cell>
          <cell r="D137">
            <v>561.33716407020574</v>
          </cell>
          <cell r="E137">
            <v>11.647386999366574</v>
          </cell>
          <cell r="F137">
            <v>1.9881581758797164</v>
          </cell>
          <cell r="G137">
            <v>574.97270924545194</v>
          </cell>
          <cell r="H137">
            <v>572.98455106957226</v>
          </cell>
          <cell r="J137">
            <v>0.97628488281967263</v>
          </cell>
          <cell r="K137">
            <v>2.0257286671312925E-2</v>
          </cell>
          <cell r="L137">
            <v>3.4578305090146207E-3</v>
          </cell>
          <cell r="M137">
            <v>0.9796724240162763</v>
          </cell>
        </row>
        <row r="138">
          <cell r="C138" t="str">
            <v>06V</v>
          </cell>
          <cell r="D138">
            <v>342.81395317588465</v>
          </cell>
          <cell r="E138">
            <v>9.6391869636696512</v>
          </cell>
          <cell r="F138">
            <v>1.4164018323125964</v>
          </cell>
          <cell r="G138">
            <v>353.86954197186691</v>
          </cell>
          <cell r="H138">
            <v>352.45314013955431</v>
          </cell>
          <cell r="J138">
            <v>0.96875800970499693</v>
          </cell>
          <cell r="K138">
            <v>2.7239380111543986E-2</v>
          </cell>
          <cell r="L138">
            <v>4.0026101834590849E-3</v>
          </cell>
          <cell r="M138">
            <v>0.97265115311540984</v>
          </cell>
        </row>
        <row r="139">
          <cell r="C139" t="str">
            <v>06W</v>
          </cell>
          <cell r="D139">
            <v>342.70275174991315</v>
          </cell>
          <cell r="E139">
            <v>13.196497169599796</v>
          </cell>
          <cell r="F139">
            <v>0.98380598406190722</v>
          </cell>
          <cell r="G139">
            <v>356.88305490357487</v>
          </cell>
          <cell r="H139">
            <v>355.89924891951296</v>
          </cell>
          <cell r="J139">
            <v>0.96026624699933416</v>
          </cell>
          <cell r="K139">
            <v>3.6977090921745545E-2</v>
          </cell>
          <cell r="L139">
            <v>2.7566620789202748E-3</v>
          </cell>
          <cell r="M139">
            <v>0.96292069396138513</v>
          </cell>
        </row>
        <row r="140">
          <cell r="C140" t="str">
            <v>06Y</v>
          </cell>
          <cell r="D140">
            <v>454.65995308213144</v>
          </cell>
          <cell r="E140">
            <v>15.189958069762374</v>
          </cell>
          <cell r="F140">
            <v>0.73561151949146031</v>
          </cell>
          <cell r="G140">
            <v>470.58552267138526</v>
          </cell>
          <cell r="H140">
            <v>469.84991115189382</v>
          </cell>
          <cell r="J140">
            <v>0.96615796954643074</v>
          </cell>
          <cell r="K140">
            <v>3.2278846963954902E-2</v>
          </cell>
          <cell r="L140">
            <v>1.5631834896143743E-3</v>
          </cell>
          <cell r="M140">
            <v>0.96767061627718021</v>
          </cell>
        </row>
        <row r="141">
          <cell r="C141" t="str">
            <v>07G</v>
          </cell>
          <cell r="D141">
            <v>220.67070302262363</v>
          </cell>
          <cell r="E141">
            <v>9.7409221956393157</v>
          </cell>
          <cell r="F141">
            <v>0.53286451106334032</v>
          </cell>
          <cell r="G141">
            <v>230.94448972932628</v>
          </cell>
          <cell r="H141">
            <v>230.41162521826294</v>
          </cell>
          <cell r="J141">
            <v>0.9555140427089478</v>
          </cell>
          <cell r="K141">
            <v>4.2178630055456023E-2</v>
          </cell>
          <cell r="L141">
            <v>2.3073272355961954E-3</v>
          </cell>
          <cell r="M141">
            <v>0.95772382497449082</v>
          </cell>
        </row>
        <row r="142">
          <cell r="C142" t="str">
            <v>07H</v>
          </cell>
          <cell r="D142">
            <v>431.6779511950009</v>
          </cell>
          <cell r="E142">
            <v>29.483997058638202</v>
          </cell>
          <cell r="F142">
            <v>0.85877211705269629</v>
          </cell>
          <cell r="G142">
            <v>462.02072037069178</v>
          </cell>
          <cell r="H142">
            <v>461.16194825363908</v>
          </cell>
          <cell r="J142">
            <v>0.93432595587629474</v>
          </cell>
          <cell r="K142">
            <v>6.3815313380279542E-2</v>
          </cell>
          <cell r="L142">
            <v>1.8587307434257063E-3</v>
          </cell>
          <cell r="M142">
            <v>0.93606585025002542</v>
          </cell>
        </row>
        <row r="143">
          <cell r="C143" t="str">
            <v>07J</v>
          </cell>
          <cell r="D143">
            <v>298.74173807770273</v>
          </cell>
          <cell r="E143">
            <v>11.258956943205996</v>
          </cell>
          <cell r="F143">
            <v>0.32671781477418216</v>
          </cell>
          <cell r="G143">
            <v>310.32741283568288</v>
          </cell>
          <cell r="H143">
            <v>310.00069502090872</v>
          </cell>
          <cell r="J143">
            <v>0.96266628638406915</v>
          </cell>
          <cell r="K143">
            <v>3.6280897134819245E-2</v>
          </cell>
          <cell r="L143">
            <v>1.0528164811117668E-3</v>
          </cell>
          <cell r="M143">
            <v>0.96368086548178034</v>
          </cell>
        </row>
        <row r="144">
          <cell r="C144" t="str">
            <v>07K</v>
          </cell>
          <cell r="D144">
            <v>327.55234003119432</v>
          </cell>
          <cell r="E144">
            <v>16.75802340423752</v>
          </cell>
          <cell r="F144">
            <v>4.9918741003545417</v>
          </cell>
          <cell r="G144">
            <v>349.30223753578639</v>
          </cell>
          <cell r="H144">
            <v>344.31036343543184</v>
          </cell>
          <cell r="J144">
            <v>0.93773330037038838</v>
          </cell>
          <cell r="K144">
            <v>4.7975711585645488E-2</v>
          </cell>
          <cell r="L144">
            <v>1.4290988043966134E-2</v>
          </cell>
          <cell r="M144">
            <v>0.95132872784591582</v>
          </cell>
        </row>
        <row r="145">
          <cell r="C145" t="str">
            <v>07L</v>
          </cell>
          <cell r="D145">
            <v>216.59523836223721</v>
          </cell>
          <cell r="E145">
            <v>13.322102098555401</v>
          </cell>
          <cell r="F145">
            <v>5.9891155974486292</v>
          </cell>
          <cell r="G145">
            <v>235.90645605824125</v>
          </cell>
          <cell r="H145">
            <v>229.91734046079262</v>
          </cell>
          <cell r="J145">
            <v>0.91814035945147499</v>
          </cell>
          <cell r="K145">
            <v>5.647196910654452E-2</v>
          </cell>
          <cell r="L145">
            <v>2.538767144198046E-2</v>
          </cell>
          <cell r="M145">
            <v>0.94205699286597655</v>
          </cell>
        </row>
        <row r="146">
          <cell r="C146" t="str">
            <v>07M</v>
          </cell>
          <cell r="D146">
            <v>395.34034320341158</v>
          </cell>
          <cell r="E146">
            <v>34.175025850282573</v>
          </cell>
          <cell r="F146">
            <v>11.229653664813718</v>
          </cell>
          <cell r="G146">
            <v>440.74502271850787</v>
          </cell>
          <cell r="H146">
            <v>429.51536905369414</v>
          </cell>
          <cell r="J146">
            <v>0.89698198011394203</v>
          </cell>
          <cell r="K146">
            <v>7.7539221292827296E-2</v>
          </cell>
          <cell r="L146">
            <v>2.5478798593230625E-2</v>
          </cell>
          <cell r="M146">
            <v>0.92043352039863724</v>
          </cell>
        </row>
        <row r="147">
          <cell r="C147" t="str">
            <v>07N</v>
          </cell>
          <cell r="D147">
            <v>323.18852610661395</v>
          </cell>
          <cell r="E147">
            <v>21.044036777957849</v>
          </cell>
          <cell r="F147">
            <v>1.0076882266557716</v>
          </cell>
          <cell r="G147">
            <v>345.24025111122756</v>
          </cell>
          <cell r="H147">
            <v>344.23256288457179</v>
          </cell>
          <cell r="J147">
            <v>0.93612643678239849</v>
          </cell>
          <cell r="K147">
            <v>6.0954760374038776E-2</v>
          </cell>
          <cell r="L147">
            <v>2.9188028435627581E-3</v>
          </cell>
          <cell r="M147">
            <v>0.938866803879288</v>
          </cell>
        </row>
        <row r="148">
          <cell r="C148" t="str">
            <v>07P</v>
          </cell>
          <cell r="D148">
            <v>350.26584568980354</v>
          </cell>
          <cell r="E148">
            <v>45.698350559891047</v>
          </cell>
          <cell r="F148">
            <v>12.516998960913025</v>
          </cell>
          <cell r="G148">
            <v>408.48119521060761</v>
          </cell>
          <cell r="H148">
            <v>395.96419624969457</v>
          </cell>
          <cell r="J148">
            <v>0.85748340387912103</v>
          </cell>
          <cell r="K148">
            <v>0.11187381719329716</v>
          </cell>
          <cell r="L148">
            <v>3.0642778927581778E-2</v>
          </cell>
          <cell r="M148">
            <v>0.88458969019745992</v>
          </cell>
        </row>
        <row r="149">
          <cell r="C149" t="str">
            <v>07Q</v>
          </cell>
          <cell r="D149">
            <v>402.74097154698194</v>
          </cell>
          <cell r="E149">
            <v>22.149927415772165</v>
          </cell>
          <cell r="F149">
            <v>1.8623717758977776</v>
          </cell>
          <cell r="G149">
            <v>426.75327073865185</v>
          </cell>
          <cell r="H149">
            <v>424.89089896275408</v>
          </cell>
          <cell r="J149">
            <v>0.94373259483141658</v>
          </cell>
          <cell r="K149">
            <v>5.1903357125848509E-2</v>
          </cell>
          <cell r="L149">
            <v>4.3640480427350106E-3</v>
          </cell>
          <cell r="M149">
            <v>0.94786914130228572</v>
          </cell>
        </row>
        <row r="150">
          <cell r="C150" t="str">
            <v>07R</v>
          </cell>
          <cell r="D150">
            <v>292.39866520540221</v>
          </cell>
          <cell r="E150">
            <v>34.618874397489627</v>
          </cell>
          <cell r="F150">
            <v>0.2537247381407427</v>
          </cell>
          <cell r="G150">
            <v>327.27126434103258</v>
          </cell>
          <cell r="H150">
            <v>327.01753960289182</v>
          </cell>
          <cell r="J150">
            <v>0.89344435966339097</v>
          </cell>
          <cell r="K150">
            <v>0.10578036683787513</v>
          </cell>
          <cell r="L150">
            <v>7.7527349873391022E-4</v>
          </cell>
          <cell r="M150">
            <v>0.89413756081851625</v>
          </cell>
        </row>
        <row r="151">
          <cell r="C151" t="str">
            <v>07T</v>
          </cell>
          <cell r="D151">
            <v>324.26076064451615</v>
          </cell>
          <cell r="E151">
            <v>36.662115794565864</v>
          </cell>
          <cell r="F151">
            <v>9.4599798674280802</v>
          </cell>
          <cell r="G151">
            <v>370.38285630651012</v>
          </cell>
          <cell r="H151">
            <v>360.92287643908202</v>
          </cell>
          <cell r="J151">
            <v>0.87547453971836742</v>
          </cell>
          <cell r="K151">
            <v>9.8984375681325135E-2</v>
          </cell>
          <cell r="L151">
            <v>2.5541084600307417E-2</v>
          </cell>
          <cell r="M151">
            <v>0.89842119137395871</v>
          </cell>
        </row>
        <row r="152">
          <cell r="C152" t="str">
            <v>07V</v>
          </cell>
          <cell r="D152">
            <v>537.17258290857046</v>
          </cell>
          <cell r="E152">
            <v>31.693673509216381</v>
          </cell>
          <cell r="F152">
            <v>3.3489272056697197</v>
          </cell>
          <cell r="G152">
            <v>572.2151836234566</v>
          </cell>
          <cell r="H152">
            <v>568.86625641778687</v>
          </cell>
          <cell r="J152">
            <v>0.93875975032157533</v>
          </cell>
          <cell r="K152">
            <v>5.5387683543315844E-2</v>
          </cell>
          <cell r="L152">
            <v>5.8525661351088243E-3</v>
          </cell>
          <cell r="M152">
            <v>0.94428624803869554</v>
          </cell>
        </row>
        <row r="153">
          <cell r="C153" t="str">
            <v>07W</v>
          </cell>
          <cell r="D153">
            <v>467.87376762538776</v>
          </cell>
          <cell r="E153">
            <v>37.101641831087107</v>
          </cell>
          <cell r="F153">
            <v>13.413859415420365</v>
          </cell>
          <cell r="G153">
            <v>518.38926887189518</v>
          </cell>
          <cell r="H153">
            <v>504.97540945647484</v>
          </cell>
          <cell r="J153">
            <v>0.90255295724690077</v>
          </cell>
          <cell r="K153">
            <v>7.1571006691220102E-2</v>
          </cell>
          <cell r="L153">
            <v>2.5876036061879226E-2</v>
          </cell>
          <cell r="M153">
            <v>0.92652782464987538</v>
          </cell>
        </row>
        <row r="154">
          <cell r="C154" t="str">
            <v>07X</v>
          </cell>
          <cell r="D154">
            <v>398.57986295600426</v>
          </cell>
          <cell r="E154">
            <v>19.41430054020811</v>
          </cell>
          <cell r="F154">
            <v>11.093523938870451</v>
          </cell>
          <cell r="G154">
            <v>429.08768743508284</v>
          </cell>
          <cell r="H154">
            <v>417.99416349621237</v>
          </cell>
          <cell r="J154">
            <v>0.9289007226904078</v>
          </cell>
          <cell r="K154">
            <v>4.5245531644730129E-2</v>
          </cell>
          <cell r="L154">
            <v>2.5853745664862041E-2</v>
          </cell>
          <cell r="M154">
            <v>0.95355365640079315</v>
          </cell>
        </row>
        <row r="155">
          <cell r="C155" t="str">
            <v>07Y</v>
          </cell>
          <cell r="D155">
            <v>359.42050159317733</v>
          </cell>
          <cell r="E155">
            <v>20.74603931787339</v>
          </cell>
          <cell r="F155">
            <v>5.1304744273448106</v>
          </cell>
          <cell r="G155">
            <v>385.29701533839557</v>
          </cell>
          <cell r="H155">
            <v>380.16654091105073</v>
          </cell>
          <cell r="J155">
            <v>0.93284008773727034</v>
          </cell>
          <cell r="K155">
            <v>5.3844277251026001E-2</v>
          </cell>
          <cell r="L155">
            <v>1.3315635011703526E-2</v>
          </cell>
          <cell r="M155">
            <v>0.94542907624601435</v>
          </cell>
        </row>
        <row r="156">
          <cell r="C156" t="str">
            <v>08A</v>
          </cell>
          <cell r="D156">
            <v>281.59692801275889</v>
          </cell>
          <cell r="E156">
            <v>20.80787194731511</v>
          </cell>
          <cell r="F156">
            <v>2.9886195267851381</v>
          </cell>
          <cell r="G156">
            <v>305.39341948685916</v>
          </cell>
          <cell r="H156">
            <v>302.404799960074</v>
          </cell>
          <cell r="J156">
            <v>0.92207922648076501</v>
          </cell>
          <cell r="K156">
            <v>6.8134644100314209E-2</v>
          </cell>
          <cell r="L156">
            <v>9.7861294189206856E-3</v>
          </cell>
          <cell r="M156">
            <v>0.93119199182664314</v>
          </cell>
        </row>
        <row r="157">
          <cell r="C157" t="str">
            <v>08C</v>
          </cell>
          <cell r="D157">
            <v>250.13403610240019</v>
          </cell>
          <cell r="E157">
            <v>6.9299743328798771</v>
          </cell>
          <cell r="F157">
            <v>2.0523172956631748</v>
          </cell>
          <cell r="G157">
            <v>259.11632773094323</v>
          </cell>
          <cell r="H157">
            <v>257.06401043528007</v>
          </cell>
          <cell r="J157">
            <v>0.96533490688448653</v>
          </cell>
          <cell r="K157">
            <v>2.6744645517189119E-2</v>
          </cell>
          <cell r="L157">
            <v>7.9204475983243507E-3</v>
          </cell>
          <cell r="M157">
            <v>0.97304183373959841</v>
          </cell>
        </row>
        <row r="158">
          <cell r="C158" t="str">
            <v>08D</v>
          </cell>
          <cell r="D158">
            <v>353.37828176272967</v>
          </cell>
          <cell r="E158">
            <v>27.00747233368293</v>
          </cell>
          <cell r="F158">
            <v>6.6737895780793304</v>
          </cell>
          <cell r="G158">
            <v>387.05954367449192</v>
          </cell>
          <cell r="H158">
            <v>380.3857540964126</v>
          </cell>
          <cell r="J158">
            <v>0.9129817040757755</v>
          </cell>
          <cell r="K158">
            <v>6.9776014504878317E-2</v>
          </cell>
          <cell r="L158">
            <v>1.724228141934625E-2</v>
          </cell>
          <cell r="M158">
            <v>0.928999779716152</v>
          </cell>
        </row>
        <row r="159">
          <cell r="C159" t="str">
            <v>08E</v>
          </cell>
          <cell r="D159">
            <v>315.63105878710752</v>
          </cell>
          <cell r="E159">
            <v>22.320960557008824</v>
          </cell>
          <cell r="F159">
            <v>4.2119878247856946</v>
          </cell>
          <cell r="G159">
            <v>342.16400716890206</v>
          </cell>
          <cell r="H159">
            <v>337.95201934411637</v>
          </cell>
          <cell r="J159">
            <v>0.92245546630888875</v>
          </cell>
          <cell r="K159">
            <v>6.5234683044819941E-2</v>
          </cell>
          <cell r="L159">
            <v>1.2309850646291197E-2</v>
          </cell>
          <cell r="M159">
            <v>0.93395227937880509</v>
          </cell>
        </row>
        <row r="160">
          <cell r="C160" t="str">
            <v>08F</v>
          </cell>
          <cell r="D160">
            <v>399.96919303815559</v>
          </cell>
          <cell r="E160">
            <v>18.531174061862394</v>
          </cell>
          <cell r="F160">
            <v>1.3175851172931128</v>
          </cell>
          <cell r="G160">
            <v>419.81795221731107</v>
          </cell>
          <cell r="H160">
            <v>418.50036710001797</v>
          </cell>
          <cell r="J160">
            <v>0.95272055643565923</v>
          </cell>
          <cell r="K160">
            <v>4.4140975782450749E-2</v>
          </cell>
          <cell r="L160">
            <v>3.1384677818901106E-3</v>
          </cell>
          <cell r="M160">
            <v>0.95572005303060203</v>
          </cell>
        </row>
        <row r="161">
          <cell r="C161" t="str">
            <v>08G</v>
          </cell>
          <cell r="D161">
            <v>395.91150755348019</v>
          </cell>
          <cell r="E161">
            <v>21.608801772076482</v>
          </cell>
          <cell r="F161">
            <v>11.544389654578261</v>
          </cell>
          <cell r="G161">
            <v>429.06469898013495</v>
          </cell>
          <cell r="H161">
            <v>417.5203093255567</v>
          </cell>
          <cell r="J161">
            <v>0.92273148663719429</v>
          </cell>
          <cell r="K161">
            <v>5.0362571946467538E-2</v>
          </cell>
          <cell r="L161">
            <v>2.6905941416338119E-2</v>
          </cell>
          <cell r="M161">
            <v>0.94824490859622523</v>
          </cell>
        </row>
        <row r="162">
          <cell r="C162" t="str">
            <v>08H</v>
          </cell>
          <cell r="D162">
            <v>272.00707789223992</v>
          </cell>
          <cell r="E162">
            <v>22.195052879689044</v>
          </cell>
          <cell r="F162">
            <v>2.0111777838800902</v>
          </cell>
          <cell r="G162">
            <v>296.21330855580908</v>
          </cell>
          <cell r="H162">
            <v>294.20213077192898</v>
          </cell>
          <cell r="J162">
            <v>0.91828108338012604</v>
          </cell>
          <cell r="K162">
            <v>7.4929289936030374E-2</v>
          </cell>
          <cell r="L162">
            <v>6.7896266838435027E-3</v>
          </cell>
          <cell r="M162">
            <v>0.92455849037716498</v>
          </cell>
        </row>
        <row r="163">
          <cell r="C163" t="str">
            <v>08J</v>
          </cell>
          <cell r="D163">
            <v>239.62942317981521</v>
          </cell>
          <cell r="E163">
            <v>28.190791122717748</v>
          </cell>
          <cell r="F163">
            <v>1.7632777076406516</v>
          </cell>
          <cell r="G163">
            <v>269.58349201017364</v>
          </cell>
          <cell r="H163">
            <v>267.82021430253297</v>
          </cell>
          <cell r="J163">
            <v>0.88888759987860078</v>
          </cell>
          <cell r="K163">
            <v>0.1045716520418612</v>
          </cell>
          <cell r="L163">
            <v>6.5407480795378536E-3</v>
          </cell>
          <cell r="M163">
            <v>0.89473986795159122</v>
          </cell>
        </row>
        <row r="164">
          <cell r="C164" t="str">
            <v>08K</v>
          </cell>
          <cell r="D164">
            <v>424.69147606020039</v>
          </cell>
          <cell r="E164">
            <v>25.198832160825553</v>
          </cell>
          <cell r="F164">
            <v>9.6399849791865577</v>
          </cell>
          <cell r="G164">
            <v>459.5302932002125</v>
          </cell>
          <cell r="H164">
            <v>449.89030822102592</v>
          </cell>
          <cell r="J164">
            <v>0.92418602722055321</v>
          </cell>
          <cell r="K164">
            <v>5.4836063114225828E-2</v>
          </cell>
          <cell r="L164">
            <v>2.0977909665220958E-2</v>
          </cell>
          <cell r="M164">
            <v>0.94398894197017102</v>
          </cell>
        </row>
        <row r="165">
          <cell r="C165" t="str">
            <v>08L</v>
          </cell>
          <cell r="D165">
            <v>384.90326696421619</v>
          </cell>
          <cell r="E165">
            <v>13.978116954663635</v>
          </cell>
          <cell r="F165">
            <v>4.9999798500578709</v>
          </cell>
          <cell r="G165">
            <v>403.88136376893766</v>
          </cell>
          <cell r="H165">
            <v>398.88138391887981</v>
          </cell>
          <cell r="J165">
            <v>0.95301071426613548</v>
          </cell>
          <cell r="K165">
            <v>3.4609462601152795E-2</v>
          </cell>
          <cell r="L165">
            <v>1.2379823132711769E-2</v>
          </cell>
          <cell r="M165">
            <v>0.96495670763741048</v>
          </cell>
        </row>
        <row r="166">
          <cell r="C166" t="str">
            <v>08M</v>
          </cell>
          <cell r="D166">
            <v>318.27376267259945</v>
          </cell>
          <cell r="E166">
            <v>52.918920112820111</v>
          </cell>
          <cell r="F166">
            <v>10.690668578651668</v>
          </cell>
          <cell r="G166">
            <v>381.88335136407119</v>
          </cell>
          <cell r="H166">
            <v>371.19268278541955</v>
          </cell>
          <cell r="J166">
            <v>0.83343188839141324</v>
          </cell>
          <cell r="K166">
            <v>0.13857351969860945</v>
          </cell>
          <cell r="L166">
            <v>2.7994591909977357E-2</v>
          </cell>
          <cell r="M166">
            <v>0.85743544372772118</v>
          </cell>
        </row>
        <row r="167">
          <cell r="C167" t="str">
            <v>08N</v>
          </cell>
          <cell r="D167">
            <v>332.7305465971063</v>
          </cell>
          <cell r="E167">
            <v>30.927574269793862</v>
          </cell>
          <cell r="F167">
            <v>12.579438866256886</v>
          </cell>
          <cell r="G167">
            <v>376.23755973315707</v>
          </cell>
          <cell r="H167">
            <v>363.65812086690016</v>
          </cell>
          <cell r="J167">
            <v>0.88436291909051368</v>
          </cell>
          <cell r="K167">
            <v>8.2202250864397891E-2</v>
          </cell>
          <cell r="L167">
            <v>3.3434830045088362E-2</v>
          </cell>
          <cell r="M167">
            <v>0.91495425924748308</v>
          </cell>
        </row>
        <row r="168">
          <cell r="C168" t="str">
            <v>08P</v>
          </cell>
          <cell r="D168">
            <v>202.17787869716341</v>
          </cell>
          <cell r="E168">
            <v>16.864118796248814</v>
          </cell>
          <cell r="F168">
            <v>0</v>
          </cell>
          <cell r="G168">
            <v>219.04199749341223</v>
          </cell>
          <cell r="H168">
            <v>219.04199749341223</v>
          </cell>
          <cell r="J168">
            <v>0.92300965573163196</v>
          </cell>
          <cell r="K168">
            <v>7.6990344268368024E-2</v>
          </cell>
          <cell r="L168">
            <v>0</v>
          </cell>
          <cell r="M168">
            <v>0.92300965573163196</v>
          </cell>
        </row>
        <row r="169">
          <cell r="C169" t="str">
            <v>08Q</v>
          </cell>
          <cell r="D169">
            <v>349.21854995757406</v>
          </cell>
          <cell r="E169">
            <v>34.00654545991592</v>
          </cell>
          <cell r="F169">
            <v>12.893904327984313</v>
          </cell>
          <cell r="G169">
            <v>396.1189997454743</v>
          </cell>
          <cell r="H169">
            <v>383.22509541748997</v>
          </cell>
          <cell r="J169">
            <v>0.88160010042932535</v>
          </cell>
          <cell r="K169">
            <v>8.5849316699695741E-2</v>
          </cell>
          <cell r="L169">
            <v>3.2550582870978853E-2</v>
          </cell>
          <cell r="M169">
            <v>0.91126221673226082</v>
          </cell>
        </row>
        <row r="170">
          <cell r="C170" t="str">
            <v>08R</v>
          </cell>
          <cell r="D170">
            <v>232.04846490727493</v>
          </cell>
          <cell r="E170">
            <v>15.067142117255717</v>
          </cell>
          <cell r="F170">
            <v>6.8817632661355406</v>
          </cell>
          <cell r="G170">
            <v>253.9973702906662</v>
          </cell>
          <cell r="H170">
            <v>247.11560702453065</v>
          </cell>
          <cell r="J170">
            <v>0.91358609202026908</v>
          </cell>
          <cell r="K170">
            <v>5.9320071306302805E-2</v>
          </cell>
          <cell r="L170">
            <v>2.7093836673428066E-2</v>
          </cell>
          <cell r="M170">
            <v>0.93902796226156593</v>
          </cell>
        </row>
        <row r="171">
          <cell r="C171" t="str">
            <v>08T</v>
          </cell>
          <cell r="D171">
            <v>250.19756320239009</v>
          </cell>
          <cell r="E171">
            <v>12.923727608101593</v>
          </cell>
          <cell r="F171">
            <v>0</v>
          </cell>
          <cell r="G171">
            <v>263.1212908104917</v>
          </cell>
          <cell r="H171">
            <v>263.1212908104917</v>
          </cell>
          <cell r="J171">
            <v>0.95088300316446195</v>
          </cell>
          <cell r="K171">
            <v>4.9116996835537996E-2</v>
          </cell>
          <cell r="L171">
            <v>0</v>
          </cell>
          <cell r="M171">
            <v>0.95088300316446195</v>
          </cell>
        </row>
        <row r="172">
          <cell r="C172" t="str">
            <v>08V</v>
          </cell>
          <cell r="D172">
            <v>284.13254677693681</v>
          </cell>
          <cell r="E172">
            <v>35.952480118445656</v>
          </cell>
          <cell r="F172">
            <v>9.0520389635241063</v>
          </cell>
          <cell r="G172">
            <v>329.13706585890657</v>
          </cell>
          <cell r="H172">
            <v>320.08502689538244</v>
          </cell>
          <cell r="J172">
            <v>0.86326511429356256</v>
          </cell>
          <cell r="K172">
            <v>0.10923254731163476</v>
          </cell>
          <cell r="L172">
            <v>2.7502338394802685E-2</v>
          </cell>
          <cell r="M172">
            <v>0.88767834451001526</v>
          </cell>
        </row>
        <row r="173">
          <cell r="C173" t="str">
            <v>08W</v>
          </cell>
          <cell r="D173">
            <v>309.78520704994219</v>
          </cell>
          <cell r="E173">
            <v>37.016419282333501</v>
          </cell>
          <cell r="F173">
            <v>5.5596357210711576</v>
          </cell>
          <cell r="G173">
            <v>352.36126205334688</v>
          </cell>
          <cell r="H173">
            <v>346.8016263322757</v>
          </cell>
          <cell r="J173">
            <v>0.87916930835331508</v>
          </cell>
          <cell r="K173">
            <v>0.10505246537778969</v>
          </cell>
          <cell r="L173">
            <v>1.5778226268895128E-2</v>
          </cell>
          <cell r="M173">
            <v>0.8932634207232133</v>
          </cell>
        </row>
        <row r="174">
          <cell r="C174" t="str">
            <v>08X</v>
          </cell>
          <cell r="D174">
            <v>386.17357805354504</v>
          </cell>
          <cell r="E174">
            <v>22.362288482369657</v>
          </cell>
          <cell r="F174">
            <v>1.0307311554907117</v>
          </cell>
          <cell r="G174">
            <v>409.56659769140538</v>
          </cell>
          <cell r="H174">
            <v>408.53586653591469</v>
          </cell>
          <cell r="J174">
            <v>0.94288347787705529</v>
          </cell>
          <cell r="K174">
            <v>5.459988340948372E-2</v>
          </cell>
          <cell r="L174">
            <v>2.5166387134610349E-3</v>
          </cell>
          <cell r="M174">
            <v>0.94526236173096501</v>
          </cell>
        </row>
        <row r="175">
          <cell r="C175" t="str">
            <v>08Y</v>
          </cell>
          <cell r="D175">
            <v>290.84067177645233</v>
          </cell>
          <cell r="E175">
            <v>19.956861357848904</v>
          </cell>
          <cell r="F175">
            <v>5.7955818106278842</v>
          </cell>
          <cell r="G175">
            <v>316.59311494492908</v>
          </cell>
          <cell r="H175">
            <v>310.7975331343012</v>
          </cell>
          <cell r="J175">
            <v>0.91865760197294133</v>
          </cell>
          <cell r="K175">
            <v>6.3036308800715299E-2</v>
          </cell>
          <cell r="L175">
            <v>1.8306089226343462E-2</v>
          </cell>
          <cell r="M175">
            <v>0.93578822471147105</v>
          </cell>
        </row>
        <row r="176">
          <cell r="C176" t="str">
            <v>09A</v>
          </cell>
          <cell r="D176">
            <v>248.15002154901464</v>
          </cell>
          <cell r="E176">
            <v>7.9617319153770332</v>
          </cell>
          <cell r="F176">
            <v>1.8819153181038635</v>
          </cell>
          <cell r="G176">
            <v>257.99366878249555</v>
          </cell>
          <cell r="H176">
            <v>256.11175346439165</v>
          </cell>
          <cell r="J176">
            <v>0.9618453922534832</v>
          </cell>
          <cell r="K176">
            <v>3.0860183325232143E-2</v>
          </cell>
          <cell r="L176">
            <v>7.2944244212846685E-3</v>
          </cell>
          <cell r="M176">
            <v>0.96891305530621041</v>
          </cell>
        </row>
        <row r="177">
          <cell r="C177" t="str">
            <v>09C</v>
          </cell>
          <cell r="D177">
            <v>179.46834436282157</v>
          </cell>
          <cell r="E177">
            <v>6.5415117074282598</v>
          </cell>
          <cell r="F177">
            <v>0</v>
          </cell>
          <cell r="G177">
            <v>186.00985607024984</v>
          </cell>
          <cell r="H177">
            <v>186.00985607024984</v>
          </cell>
          <cell r="J177">
            <v>0.96483244573364024</v>
          </cell>
          <cell r="K177">
            <v>3.5167554266359653E-2</v>
          </cell>
          <cell r="L177">
            <v>0</v>
          </cell>
          <cell r="M177">
            <v>0.96483244573364024</v>
          </cell>
        </row>
        <row r="178">
          <cell r="C178" t="str">
            <v>09D</v>
          </cell>
          <cell r="D178">
            <v>428.28696777647508</v>
          </cell>
          <cell r="E178">
            <v>26.968585679478565</v>
          </cell>
          <cell r="F178">
            <v>2.7229856896190903</v>
          </cell>
          <cell r="G178">
            <v>457.97853914557271</v>
          </cell>
          <cell r="H178">
            <v>455.25555345595365</v>
          </cell>
          <cell r="J178">
            <v>0.93516820367938702</v>
          </cell>
          <cell r="K178">
            <v>5.8886134118407568E-2</v>
          </cell>
          <cell r="L178">
            <v>5.9456622022054269E-3</v>
          </cell>
          <cell r="M178">
            <v>0.94076165469096729</v>
          </cell>
        </row>
        <row r="179">
          <cell r="C179" t="str">
            <v>09E</v>
          </cell>
          <cell r="D179">
            <v>280.21591316338936</v>
          </cell>
          <cell r="E179">
            <v>11.203132794634476</v>
          </cell>
          <cell r="F179">
            <v>0</v>
          </cell>
          <cell r="G179">
            <v>291.41904595802384</v>
          </cell>
          <cell r="H179">
            <v>291.41904595802384</v>
          </cell>
          <cell r="J179">
            <v>0.9615566211267873</v>
          </cell>
          <cell r="K179">
            <v>3.8443378873212634E-2</v>
          </cell>
          <cell r="L179">
            <v>0</v>
          </cell>
          <cell r="M179">
            <v>0.9615566211267873</v>
          </cell>
        </row>
        <row r="180">
          <cell r="C180" t="str">
            <v>09F</v>
          </cell>
          <cell r="D180">
            <v>301.23234182782767</v>
          </cell>
          <cell r="E180">
            <v>18.321363739030758</v>
          </cell>
          <cell r="F180">
            <v>5.7746516873320939</v>
          </cell>
          <cell r="G180">
            <v>325.32835725419051</v>
          </cell>
          <cell r="H180">
            <v>319.55370556685841</v>
          </cell>
          <cell r="J180">
            <v>0.92593324593731685</v>
          </cell>
          <cell r="K180">
            <v>5.6316528610248481E-2</v>
          </cell>
          <cell r="L180">
            <v>1.7750225452434678E-2</v>
          </cell>
          <cell r="M180">
            <v>0.94266577598738732</v>
          </cell>
        </row>
        <row r="181">
          <cell r="C181" t="str">
            <v>09G</v>
          </cell>
          <cell r="D181">
            <v>744.05078911235569</v>
          </cell>
          <cell r="E181">
            <v>57.578516769238242</v>
          </cell>
          <cell r="F181">
            <v>2.841525499406655</v>
          </cell>
          <cell r="G181">
            <v>804.47083138100061</v>
          </cell>
          <cell r="H181">
            <v>801.62930588159395</v>
          </cell>
          <cell r="J181">
            <v>0.92489467621228183</v>
          </cell>
          <cell r="K181">
            <v>7.1573156568518051E-2</v>
          </cell>
          <cell r="L181">
            <v>3.5321672192001417E-3</v>
          </cell>
          <cell r="M181">
            <v>0.92817313894741393</v>
          </cell>
        </row>
        <row r="182">
          <cell r="C182" t="str">
            <v>09H</v>
          </cell>
          <cell r="D182">
            <v>184.98790726987158</v>
          </cell>
          <cell r="E182">
            <v>8.1745432693016493</v>
          </cell>
          <cell r="F182">
            <v>1.7882150584309588</v>
          </cell>
          <cell r="G182">
            <v>194.95066559760417</v>
          </cell>
          <cell r="H182">
            <v>193.16245053917322</v>
          </cell>
          <cell r="J182">
            <v>0.94889600249790051</v>
          </cell>
          <cell r="K182">
            <v>4.1931343215696665E-2</v>
          </cell>
          <cell r="L182">
            <v>9.1726542864028829E-3</v>
          </cell>
          <cell r="M182">
            <v>0.95768047440646942</v>
          </cell>
        </row>
        <row r="183">
          <cell r="C183" t="str">
            <v>09J</v>
          </cell>
          <cell r="D183">
            <v>348.76354370862344</v>
          </cell>
          <cell r="E183">
            <v>21.061292274568867</v>
          </cell>
          <cell r="F183">
            <v>4.4522859394881902</v>
          </cell>
          <cell r="G183">
            <v>374.27712192268052</v>
          </cell>
          <cell r="H183">
            <v>369.82483598319232</v>
          </cell>
          <cell r="J183">
            <v>0.93183238643336641</v>
          </cell>
          <cell r="K183">
            <v>5.6271920031809433E-2</v>
          </cell>
          <cell r="L183">
            <v>1.1895693534824068E-2</v>
          </cell>
          <cell r="M183">
            <v>0.94305062768816839</v>
          </cell>
        </row>
        <row r="184">
          <cell r="C184" t="str">
            <v>09L</v>
          </cell>
          <cell r="D184">
            <v>265.17657034845632</v>
          </cell>
          <cell r="E184">
            <v>13.70139375611771</v>
          </cell>
          <cell r="F184">
            <v>0</v>
          </cell>
          <cell r="G184">
            <v>278.87796410457406</v>
          </cell>
          <cell r="H184">
            <v>278.87796410457406</v>
          </cell>
          <cell r="J184">
            <v>0.9508695719286735</v>
          </cell>
          <cell r="K184">
            <v>4.9130428071326358E-2</v>
          </cell>
          <cell r="L184">
            <v>0</v>
          </cell>
          <cell r="M184">
            <v>0.9508695719286735</v>
          </cell>
        </row>
        <row r="185">
          <cell r="C185" t="str">
            <v>09N</v>
          </cell>
          <cell r="D185">
            <v>272.11496519132584</v>
          </cell>
          <cell r="E185">
            <v>6.4483940731459199</v>
          </cell>
          <cell r="F185">
            <v>1.5939201676083543</v>
          </cell>
          <cell r="G185">
            <v>280.15727943208009</v>
          </cell>
          <cell r="H185">
            <v>278.56335926447173</v>
          </cell>
          <cell r="J185">
            <v>0.97129357389157545</v>
          </cell>
          <cell r="K185">
            <v>2.3017049873620136E-2</v>
          </cell>
          <cell r="L185">
            <v>5.68937623480448E-3</v>
          </cell>
          <cell r="M185">
            <v>0.97685124816784075</v>
          </cell>
        </row>
        <row r="186">
          <cell r="C186" t="str">
            <v>09P</v>
          </cell>
          <cell r="D186">
            <v>352.2553292928302</v>
          </cell>
          <cell r="E186">
            <v>12.844986810604672</v>
          </cell>
          <cell r="F186">
            <v>2.6423757219411614</v>
          </cell>
          <cell r="G186">
            <v>367.74269182537603</v>
          </cell>
          <cell r="H186">
            <v>365.10031610343486</v>
          </cell>
          <cell r="J186">
            <v>0.95788532885406719</v>
          </cell>
          <cell r="K186">
            <v>3.4929278259332917E-2</v>
          </cell>
          <cell r="L186">
            <v>7.1853928865999147E-3</v>
          </cell>
          <cell r="M186">
            <v>0.9648179247071218</v>
          </cell>
        </row>
        <row r="187">
          <cell r="C187" t="str">
            <v>09W</v>
          </cell>
          <cell r="D187">
            <v>399.5780022871586</v>
          </cell>
          <cell r="E187">
            <v>17.261830519180663</v>
          </cell>
          <cell r="F187">
            <v>4.0600882313580779</v>
          </cell>
          <cell r="G187">
            <v>420.89992103769731</v>
          </cell>
          <cell r="H187">
            <v>416.83983280633925</v>
          </cell>
          <cell r="J187">
            <v>0.94934206996767523</v>
          </cell>
          <cell r="K187">
            <v>4.1011721923403806E-2</v>
          </cell>
          <cell r="L187">
            <v>9.6462081089210804E-3</v>
          </cell>
          <cell r="M187">
            <v>0.95858881718916633</v>
          </cell>
        </row>
        <row r="188">
          <cell r="C188" t="str">
            <v>09X</v>
          </cell>
          <cell r="D188">
            <v>384.89872204364315</v>
          </cell>
          <cell r="E188">
            <v>19.41645058877771</v>
          </cell>
          <cell r="F188">
            <v>0</v>
          </cell>
          <cell r="G188">
            <v>404.31517263242085</v>
          </cell>
          <cell r="H188">
            <v>404.31517263242085</v>
          </cell>
          <cell r="J188">
            <v>0.9519769429814845</v>
          </cell>
          <cell r="K188">
            <v>4.8023057018515565E-2</v>
          </cell>
          <cell r="L188">
            <v>0</v>
          </cell>
          <cell r="M188">
            <v>0.9519769429814845</v>
          </cell>
        </row>
        <row r="189">
          <cell r="C189" t="str">
            <v>09Y</v>
          </cell>
          <cell r="D189">
            <v>394.36939260069704</v>
          </cell>
          <cell r="E189">
            <v>10.506535118367712</v>
          </cell>
          <cell r="F189">
            <v>0</v>
          </cell>
          <cell r="G189">
            <v>404.87592771906475</v>
          </cell>
          <cell r="H189">
            <v>404.87592771906475</v>
          </cell>
          <cell r="J189">
            <v>0.97404998815919241</v>
          </cell>
          <cell r="K189">
            <v>2.5950011840807648E-2</v>
          </cell>
          <cell r="L189">
            <v>0</v>
          </cell>
          <cell r="M189">
            <v>0.97404998815919241</v>
          </cell>
        </row>
        <row r="190">
          <cell r="C190" t="str">
            <v>10A</v>
          </cell>
          <cell r="D190">
            <v>309.23041541667885</v>
          </cell>
          <cell r="E190">
            <v>22.22855380334455</v>
          </cell>
          <cell r="F190">
            <v>2.2972442374675373</v>
          </cell>
          <cell r="G190">
            <v>333.7562134574909</v>
          </cell>
          <cell r="H190">
            <v>331.45896922002339</v>
          </cell>
          <cell r="J190">
            <v>0.92651583086127087</v>
          </cell>
          <cell r="K190">
            <v>6.6601168478847533E-2</v>
          </cell>
          <cell r="L190">
            <v>6.8830006598817293E-3</v>
          </cell>
          <cell r="M190">
            <v>0.93293723848942167</v>
          </cell>
        </row>
        <row r="191">
          <cell r="C191" t="str">
            <v>10C</v>
          </cell>
          <cell r="D191">
            <v>130.51845571422925</v>
          </cell>
          <cell r="E191">
            <v>6.2017169379924013</v>
          </cell>
          <cell r="F191">
            <v>0.9189077680633887</v>
          </cell>
          <cell r="G191">
            <v>137.63908042028504</v>
          </cell>
          <cell r="H191">
            <v>136.72017265222166</v>
          </cell>
          <cell r="J191">
            <v>0.94826596716344835</v>
          </cell>
          <cell r="K191">
            <v>4.5057820199432268E-2</v>
          </cell>
          <cell r="L191">
            <v>6.6762126371193156E-3</v>
          </cell>
          <cell r="M191">
            <v>0.95463934240510451</v>
          </cell>
        </row>
        <row r="192">
          <cell r="C192" t="str">
            <v>10D</v>
          </cell>
          <cell r="D192">
            <v>154.18063973144734</v>
          </cell>
          <cell r="E192">
            <v>15.311052791784816</v>
          </cell>
          <cell r="F192">
            <v>0.94372234514191566</v>
          </cell>
          <cell r="G192">
            <v>170.43541486837407</v>
          </cell>
          <cell r="H192">
            <v>169.49169252323216</v>
          </cell>
          <cell r="J192">
            <v>0.90462794866031715</v>
          </cell>
          <cell r="K192">
            <v>8.9834925467863716E-2</v>
          </cell>
          <cell r="L192">
            <v>5.537125871819217E-3</v>
          </cell>
          <cell r="M192">
            <v>0.90966487758869874</v>
          </cell>
        </row>
        <row r="193">
          <cell r="C193" t="str">
            <v>10E</v>
          </cell>
          <cell r="D193">
            <v>212.97416786945811</v>
          </cell>
          <cell r="E193">
            <v>5.0310455737196325</v>
          </cell>
          <cell r="F193">
            <v>2.8763958296274783</v>
          </cell>
          <cell r="G193">
            <v>220.88160927280524</v>
          </cell>
          <cell r="H193">
            <v>218.00521344317775</v>
          </cell>
          <cell r="J193">
            <v>0.96420054422194634</v>
          </cell>
          <cell r="K193">
            <v>2.2777113904063947E-2</v>
          </cell>
          <cell r="L193">
            <v>1.3022341873989677E-2</v>
          </cell>
          <cell r="M193">
            <v>0.97692236119375664</v>
          </cell>
        </row>
        <row r="194">
          <cell r="C194" t="str">
            <v>10G</v>
          </cell>
          <cell r="D194">
            <v>212.48704852512316</v>
          </cell>
          <cell r="E194">
            <v>1.5640453551228823</v>
          </cell>
          <cell r="F194">
            <v>0</v>
          </cell>
          <cell r="G194">
            <v>214.05109388024604</v>
          </cell>
          <cell r="H194">
            <v>214.05109388024604</v>
          </cell>
          <cell r="J194">
            <v>0.99269312140961119</v>
          </cell>
          <cell r="K194">
            <v>7.3068785903888439E-3</v>
          </cell>
          <cell r="L194">
            <v>0</v>
          </cell>
          <cell r="M194">
            <v>0.99269312140961119</v>
          </cell>
        </row>
        <row r="195">
          <cell r="C195" t="str">
            <v>10H</v>
          </cell>
          <cell r="D195">
            <v>414.56081595235355</v>
          </cell>
          <cell r="E195">
            <v>17.248833462864816</v>
          </cell>
          <cell r="F195">
            <v>1.6204887516773843</v>
          </cell>
          <cell r="G195">
            <v>433.43013816689574</v>
          </cell>
          <cell r="H195">
            <v>431.80964941521836</v>
          </cell>
          <cell r="J195">
            <v>0.95646513577863745</v>
          </cell>
          <cell r="K195">
            <v>3.9796110016288286E-2</v>
          </cell>
          <cell r="L195">
            <v>3.7387542050742262E-3</v>
          </cell>
          <cell r="M195">
            <v>0.9600545437411504</v>
          </cell>
        </row>
        <row r="196">
          <cell r="C196" t="str">
            <v>10J</v>
          </cell>
          <cell r="D196">
            <v>322.8198400111437</v>
          </cell>
          <cell r="E196">
            <v>10.669187473141186</v>
          </cell>
          <cell r="F196">
            <v>1.1144352383166498</v>
          </cell>
          <cell r="G196">
            <v>334.60346272260153</v>
          </cell>
          <cell r="H196">
            <v>333.48902748428486</v>
          </cell>
          <cell r="J196">
            <v>0.96478332108228393</v>
          </cell>
          <cell r="K196">
            <v>3.1886064137914588E-2</v>
          </cell>
          <cell r="L196">
            <v>3.3306147798014786E-3</v>
          </cell>
          <cell r="M196">
            <v>0.96800738077163895</v>
          </cell>
        </row>
        <row r="197">
          <cell r="C197" t="str">
            <v>10K</v>
          </cell>
          <cell r="D197">
            <v>311.12065724448627</v>
          </cell>
          <cell r="E197">
            <v>12.028108090300462</v>
          </cell>
          <cell r="F197">
            <v>3.6506332472226601</v>
          </cell>
          <cell r="G197">
            <v>326.79939858200942</v>
          </cell>
          <cell r="H197">
            <v>323.14876533478673</v>
          </cell>
          <cell r="J197">
            <v>0.9520233470270949</v>
          </cell>
          <cell r="K197">
            <v>3.6805784045168738E-2</v>
          </cell>
          <cell r="L197">
            <v>1.1170868927736241E-2</v>
          </cell>
          <cell r="M197">
            <v>0.9627784185471383</v>
          </cell>
        </row>
        <row r="198">
          <cell r="C198" t="str">
            <v>10L</v>
          </cell>
          <cell r="D198">
            <v>248.39771719329565</v>
          </cell>
          <cell r="E198">
            <v>21.218708452002019</v>
          </cell>
          <cell r="F198">
            <v>1.4003753320707559</v>
          </cell>
          <cell r="G198">
            <v>271.01680097736846</v>
          </cell>
          <cell r="H198">
            <v>269.61642564529768</v>
          </cell>
          <cell r="J198">
            <v>0.91653992039422805</v>
          </cell>
          <cell r="K198">
            <v>7.8292963297776907E-2</v>
          </cell>
          <cell r="L198">
            <v>5.167116307994853E-3</v>
          </cell>
          <cell r="M198">
            <v>0.92130038664663194</v>
          </cell>
        </row>
        <row r="199">
          <cell r="C199" t="str">
            <v>10M</v>
          </cell>
          <cell r="D199">
            <v>180.34797353484402</v>
          </cell>
          <cell r="E199">
            <v>1.2832791518002165</v>
          </cell>
          <cell r="F199">
            <v>0</v>
          </cell>
          <cell r="G199">
            <v>181.63125268664425</v>
          </cell>
          <cell r="H199">
            <v>181.63125268664425</v>
          </cell>
          <cell r="J199">
            <v>0.99293470075871704</v>
          </cell>
          <cell r="K199">
            <v>7.0652992412829343E-3</v>
          </cell>
          <cell r="L199">
            <v>0</v>
          </cell>
          <cell r="M199">
            <v>0.99293470075871704</v>
          </cell>
        </row>
        <row r="200">
          <cell r="C200" t="str">
            <v>10N</v>
          </cell>
          <cell r="D200">
            <v>111.76271858602429</v>
          </cell>
          <cell r="E200">
            <v>6.8197311508210952</v>
          </cell>
          <cell r="F200">
            <v>0</v>
          </cell>
          <cell r="G200">
            <v>118.58244973684539</v>
          </cell>
          <cell r="H200">
            <v>118.58244973684539</v>
          </cell>
          <cell r="J200">
            <v>0.94248954068704738</v>
          </cell>
          <cell r="K200">
            <v>5.7510459312952615E-2</v>
          </cell>
          <cell r="L200">
            <v>0</v>
          </cell>
          <cell r="M200">
            <v>0.94248954068704738</v>
          </cell>
        </row>
        <row r="201">
          <cell r="C201" t="str">
            <v>10Q</v>
          </cell>
          <cell r="D201">
            <v>1016.1963379342856</v>
          </cell>
          <cell r="E201">
            <v>30.090599169610574</v>
          </cell>
          <cell r="F201">
            <v>1.0861172416654354</v>
          </cell>
          <cell r="G201">
            <v>1047.3730543455617</v>
          </cell>
          <cell r="H201">
            <v>1046.2869371038962</v>
          </cell>
          <cell r="J201">
            <v>0.97023341751831049</v>
          </cell>
          <cell r="K201">
            <v>2.8729590707689455E-2</v>
          </cell>
          <cell r="L201">
            <v>1.0369917739998405E-3</v>
          </cell>
          <cell r="M201">
            <v>0.97124058601658458</v>
          </cell>
        </row>
        <row r="202">
          <cell r="C202" t="str">
            <v>10R</v>
          </cell>
          <cell r="D202">
            <v>310.37441353183436</v>
          </cell>
          <cell r="E202">
            <v>16.857274407072431</v>
          </cell>
          <cell r="F202">
            <v>2.2299963272902792</v>
          </cell>
          <cell r="G202">
            <v>329.4616842661971</v>
          </cell>
          <cell r="H202">
            <v>327.23168793890682</v>
          </cell>
          <cell r="J202">
            <v>0.94206527907220716</v>
          </cell>
          <cell r="K202">
            <v>5.1166114944802381E-2</v>
          </cell>
          <cell r="L202">
            <v>6.76860598299041E-3</v>
          </cell>
          <cell r="M202">
            <v>0.94848520168309725</v>
          </cell>
        </row>
        <row r="203">
          <cell r="C203" t="str">
            <v>10T</v>
          </cell>
          <cell r="D203">
            <v>166.3290154171973</v>
          </cell>
          <cell r="E203">
            <v>9.8690718042415124</v>
          </cell>
          <cell r="F203">
            <v>2.8068504249414996</v>
          </cell>
          <cell r="G203">
            <v>179.00493764638031</v>
          </cell>
          <cell r="H203">
            <v>176.19808722143881</v>
          </cell>
          <cell r="J203">
            <v>0.92918674537222001</v>
          </cell>
          <cell r="K203">
            <v>5.5132958531778672E-2</v>
          </cell>
          <cell r="L203">
            <v>1.5680296096001335E-2</v>
          </cell>
          <cell r="M203">
            <v>0.94398876877795812</v>
          </cell>
        </row>
        <row r="204">
          <cell r="C204" t="str">
            <v>10V</v>
          </cell>
          <cell r="D204">
            <v>295.14546503416881</v>
          </cell>
          <cell r="E204">
            <v>12.024785777560769</v>
          </cell>
          <cell r="F204">
            <v>0.45200679178687625</v>
          </cell>
          <cell r="G204">
            <v>307.62225760351646</v>
          </cell>
          <cell r="H204">
            <v>307.1702508117296</v>
          </cell>
          <cell r="J204">
            <v>0.95944119041792952</v>
          </cell>
          <cell r="K204">
            <v>3.908945299094415E-2</v>
          </cell>
          <cell r="L204">
            <v>1.4693565911262896E-3</v>
          </cell>
          <cell r="M204">
            <v>0.96085302614499923</v>
          </cell>
        </row>
        <row r="205">
          <cell r="C205" t="str">
            <v>10W</v>
          </cell>
          <cell r="D205">
            <v>119.09600779206833</v>
          </cell>
          <cell r="E205">
            <v>7.8498798447546179</v>
          </cell>
          <cell r="F205">
            <v>1.1004718371119671</v>
          </cell>
          <cell r="G205">
            <v>128.04635947393493</v>
          </cell>
          <cell r="H205">
            <v>126.94588763682296</v>
          </cell>
          <cell r="J205">
            <v>0.93010069385308436</v>
          </cell>
          <cell r="K205">
            <v>6.1304982640701604E-2</v>
          </cell>
          <cell r="L205">
            <v>8.5943235062140022E-3</v>
          </cell>
          <cell r="M205">
            <v>0.93816357511940685</v>
          </cell>
        </row>
        <row r="206">
          <cell r="C206" t="str">
            <v>10X</v>
          </cell>
          <cell r="D206">
            <v>368.95371814456786</v>
          </cell>
          <cell r="E206">
            <v>28.259063400889374</v>
          </cell>
          <cell r="F206">
            <v>0.46423161381053535</v>
          </cell>
          <cell r="G206">
            <v>397.67701315926774</v>
          </cell>
          <cell r="H206">
            <v>397.21278154545723</v>
          </cell>
          <cell r="J206">
            <v>0.92777230248609732</v>
          </cell>
          <cell r="K206">
            <v>7.1060339083696938E-2</v>
          </cell>
          <cell r="L206">
            <v>1.1673584302058031E-3</v>
          </cell>
          <cell r="M206">
            <v>0.92885661108149564</v>
          </cell>
        </row>
        <row r="207">
          <cell r="C207" t="str">
            <v>10Y</v>
          </cell>
          <cell r="D207">
            <v>262.52305906694403</v>
          </cell>
          <cell r="E207">
            <v>15.84002659932972</v>
          </cell>
          <cell r="F207">
            <v>0</v>
          </cell>
          <cell r="G207">
            <v>278.36308566627378</v>
          </cell>
          <cell r="H207">
            <v>278.36308566627378</v>
          </cell>
          <cell r="J207">
            <v>0.94309580754425115</v>
          </cell>
          <cell r="K207">
            <v>5.6904192455748751E-2</v>
          </cell>
          <cell r="L207">
            <v>0</v>
          </cell>
          <cell r="M207">
            <v>0.94309580754425115</v>
          </cell>
        </row>
        <row r="208">
          <cell r="C208" t="str">
            <v>11A</v>
          </cell>
          <cell r="D208">
            <v>870.5466235270062</v>
          </cell>
          <cell r="E208">
            <v>36.937069174113653</v>
          </cell>
          <cell r="F208">
            <v>2.5603289247750549</v>
          </cell>
          <cell r="G208">
            <v>910.04402162589486</v>
          </cell>
          <cell r="H208">
            <v>907.48369270111982</v>
          </cell>
          <cell r="J208">
            <v>0.95659836539739895</v>
          </cell>
          <cell r="K208">
            <v>4.0588222433593342E-2</v>
          </cell>
          <cell r="L208">
            <v>2.8134121690077613E-3</v>
          </cell>
          <cell r="M208">
            <v>0.95929726399361437</v>
          </cell>
        </row>
        <row r="209">
          <cell r="C209" t="str">
            <v>11C</v>
          </cell>
          <cell r="D209">
            <v>197.60068155217789</v>
          </cell>
          <cell r="E209">
            <v>17.204947182789763</v>
          </cell>
          <cell r="F209">
            <v>0</v>
          </cell>
          <cell r="G209">
            <v>214.80562873496766</v>
          </cell>
          <cell r="H209">
            <v>214.80562873496766</v>
          </cell>
          <cell r="J209">
            <v>0.91990457939061898</v>
          </cell>
          <cell r="K209">
            <v>8.0095420609380963E-2</v>
          </cell>
          <cell r="L209">
            <v>0</v>
          </cell>
          <cell r="M209">
            <v>0.91990457939061898</v>
          </cell>
        </row>
        <row r="210">
          <cell r="C210" t="str">
            <v>11D</v>
          </cell>
          <cell r="D210">
            <v>243.00313486577619</v>
          </cell>
          <cell r="E210">
            <v>12.856650360696598</v>
          </cell>
          <cell r="F210">
            <v>0</v>
          </cell>
          <cell r="G210">
            <v>255.85978522647278</v>
          </cell>
          <cell r="H210">
            <v>255.85978522647278</v>
          </cell>
          <cell r="J210">
            <v>0.94975118755252375</v>
          </cell>
          <cell r="K210">
            <v>5.0248812447476303E-2</v>
          </cell>
          <cell r="L210">
            <v>0</v>
          </cell>
          <cell r="M210">
            <v>0.94975118755252375</v>
          </cell>
        </row>
        <row r="211">
          <cell r="C211" t="str">
            <v>11E</v>
          </cell>
          <cell r="D211">
            <v>339.93148624358673</v>
          </cell>
          <cell r="E211">
            <v>11.227269560299559</v>
          </cell>
          <cell r="F211">
            <v>2.15874552911523</v>
          </cell>
          <cell r="G211">
            <v>353.31750133300147</v>
          </cell>
          <cell r="H211">
            <v>351.15875580388627</v>
          </cell>
          <cell r="J211">
            <v>0.96211335402601972</v>
          </cell>
          <cell r="K211">
            <v>3.1776715045083108E-2</v>
          </cell>
          <cell r="L211">
            <v>6.1099309288973318E-3</v>
          </cell>
          <cell r="M211">
            <v>0.96802793786360919</v>
          </cell>
        </row>
        <row r="212">
          <cell r="C212" t="str">
            <v>11H</v>
          </cell>
          <cell r="D212">
            <v>771.33244452142992</v>
          </cell>
          <cell r="E212">
            <v>32.672541511093485</v>
          </cell>
          <cell r="F212">
            <v>0</v>
          </cell>
          <cell r="G212">
            <v>804.00498603252345</v>
          </cell>
          <cell r="H212">
            <v>804.00498603252345</v>
          </cell>
          <cell r="J212">
            <v>0.95936276257150988</v>
          </cell>
          <cell r="K212">
            <v>4.0637237428490056E-2</v>
          </cell>
          <cell r="L212">
            <v>0</v>
          </cell>
          <cell r="M212">
            <v>0.95936276257150988</v>
          </cell>
        </row>
        <row r="213">
          <cell r="C213" t="str">
            <v>11J</v>
          </cell>
          <cell r="D213">
            <v>1309.5054670547502</v>
          </cell>
          <cell r="E213">
            <v>60.323925638069518</v>
          </cell>
          <cell r="F213">
            <v>0.45042900868474373</v>
          </cell>
          <cell r="G213">
            <v>1370.2798217015045</v>
          </cell>
          <cell r="H213">
            <v>1369.8293926928197</v>
          </cell>
          <cell r="J213">
            <v>0.95564821601817829</v>
          </cell>
          <cell r="K213">
            <v>4.4023070822982756E-2</v>
          </cell>
          <cell r="L213">
            <v>3.2871315883892737E-4</v>
          </cell>
          <cell r="M213">
            <v>0.95596245345598518</v>
          </cell>
        </row>
        <row r="214">
          <cell r="C214" t="str">
            <v>11M</v>
          </cell>
          <cell r="D214">
            <v>902.28646980786834</v>
          </cell>
          <cell r="E214">
            <v>44.269318560312712</v>
          </cell>
          <cell r="F214">
            <v>3.994502427226204</v>
          </cell>
          <cell r="G214">
            <v>950.55029079540725</v>
          </cell>
          <cell r="H214">
            <v>946.55578836818108</v>
          </cell>
          <cell r="J214">
            <v>0.94922538927724442</v>
          </cell>
          <cell r="K214">
            <v>4.6572305525538017E-2</v>
          </cell>
          <cell r="L214">
            <v>4.2023051972175608E-3</v>
          </cell>
          <cell r="M214">
            <v>0.95323115752466003</v>
          </cell>
        </row>
        <row r="215">
          <cell r="C215" t="str">
            <v>11N</v>
          </cell>
          <cell r="D215">
            <v>929.37165959381196</v>
          </cell>
          <cell r="E215">
            <v>60.702218310515207</v>
          </cell>
          <cell r="F215">
            <v>2.5450519835224155</v>
          </cell>
          <cell r="G215">
            <v>992.61892988784962</v>
          </cell>
          <cell r="H215">
            <v>990.07387790432722</v>
          </cell>
          <cell r="J215">
            <v>0.93628242582359011</v>
          </cell>
          <cell r="K215">
            <v>6.1153597299795207E-2</v>
          </cell>
          <cell r="L215">
            <v>2.5639768766146406E-3</v>
          </cell>
          <cell r="M215">
            <v>0.93868920323501248</v>
          </cell>
        </row>
        <row r="216">
          <cell r="C216" t="str">
            <v>11T</v>
          </cell>
          <cell r="D216">
            <v>324.34380114924329</v>
          </cell>
          <cell r="E216">
            <v>17.153455510513854</v>
          </cell>
          <cell r="F216">
            <v>1.7787072415629654</v>
          </cell>
          <cell r="G216">
            <v>343.27596390132015</v>
          </cell>
          <cell r="H216">
            <v>341.49725665975717</v>
          </cell>
          <cell r="J216">
            <v>0.94484856283873342</v>
          </cell>
          <cell r="K216">
            <v>4.9969870641583494E-2</v>
          </cell>
          <cell r="L216">
            <v>5.1815665196829263E-3</v>
          </cell>
          <cell r="M216">
            <v>0.94976985853914386</v>
          </cell>
        </row>
        <row r="217">
          <cell r="C217" t="str">
            <v>11X</v>
          </cell>
          <cell r="D217">
            <v>911.16601816503828</v>
          </cell>
          <cell r="E217">
            <v>22.451323453341121</v>
          </cell>
          <cell r="F217">
            <v>6.0967493763110365</v>
          </cell>
          <cell r="G217">
            <v>939.71409099469042</v>
          </cell>
          <cell r="H217">
            <v>933.61734161837944</v>
          </cell>
          <cell r="J217">
            <v>0.96962046956278591</v>
          </cell>
          <cell r="K217">
            <v>2.3891653502371473E-2</v>
          </cell>
          <cell r="L217">
            <v>6.4878769348426044E-3</v>
          </cell>
          <cell r="M217">
            <v>0.97595232816217525</v>
          </cell>
        </row>
        <row r="218">
          <cell r="C218" t="str">
            <v>12A</v>
          </cell>
          <cell r="D218">
            <v>527.68835911933741</v>
          </cell>
          <cell r="E218">
            <v>12.382683925478174</v>
          </cell>
          <cell r="F218">
            <v>3.2009842447447814</v>
          </cell>
          <cell r="G218">
            <v>543.27202728956036</v>
          </cell>
          <cell r="H218">
            <v>540.07104304481561</v>
          </cell>
          <cell r="J218">
            <v>0.97131516553876063</v>
          </cell>
          <cell r="K218">
            <v>2.2792787597139225E-2</v>
          </cell>
          <cell r="L218">
            <v>5.8920468641001427E-3</v>
          </cell>
          <cell r="M218">
            <v>0.9770721202609437</v>
          </cell>
        </row>
        <row r="219">
          <cell r="C219" t="str">
            <v>12D</v>
          </cell>
          <cell r="D219">
            <v>318.84054616343423</v>
          </cell>
          <cell r="E219">
            <v>6.0142394631017773</v>
          </cell>
          <cell r="F219">
            <v>0</v>
          </cell>
          <cell r="G219">
            <v>324.854785626536</v>
          </cell>
          <cell r="H219">
            <v>324.854785626536</v>
          </cell>
          <cell r="J219">
            <v>0.98148637566935537</v>
          </cell>
          <cell r="K219">
            <v>1.8513624330644615E-2</v>
          </cell>
          <cell r="L219">
            <v>0</v>
          </cell>
          <cell r="M219">
            <v>0.98148637566935537</v>
          </cell>
        </row>
        <row r="220">
          <cell r="C220" t="str">
            <v>12F</v>
          </cell>
          <cell r="D220">
            <v>636.27101564518523</v>
          </cell>
          <cell r="E220">
            <v>16.5017529671556</v>
          </cell>
          <cell r="F220">
            <v>2.7247218468964305</v>
          </cell>
          <cell r="G220">
            <v>655.49749045923727</v>
          </cell>
          <cell r="H220">
            <v>652.77276861234088</v>
          </cell>
          <cell r="J220">
            <v>0.97066888112633032</v>
          </cell>
          <cell r="K220">
            <v>2.5174395336883103E-2</v>
          </cell>
          <cell r="L220">
            <v>4.1567235367865529E-3</v>
          </cell>
          <cell r="M220">
            <v>0.9747205248738624</v>
          </cell>
        </row>
        <row r="221">
          <cell r="C221" t="str">
            <v>13P</v>
          </cell>
          <cell r="D221">
            <v>1083.6080165394076</v>
          </cell>
          <cell r="E221">
            <v>64.187809342602151</v>
          </cell>
          <cell r="F221">
            <v>11.499343578449379</v>
          </cell>
          <cell r="G221">
            <v>1159.295169460459</v>
          </cell>
          <cell r="H221">
            <v>1147.7958258820097</v>
          </cell>
          <cell r="J221">
            <v>0.9347127850482837</v>
          </cell>
          <cell r="K221">
            <v>5.5367960665682267E-2</v>
          </cell>
          <cell r="L221">
            <v>9.9192542860341796E-3</v>
          </cell>
          <cell r="M221">
            <v>0.94407732813170164</v>
          </cell>
        </row>
        <row r="222">
          <cell r="C222" t="str">
            <v>13T</v>
          </cell>
          <cell r="D222">
            <v>882.44596155495492</v>
          </cell>
          <cell r="E222">
            <v>45.026957356821114</v>
          </cell>
          <cell r="F222">
            <v>10.435540257277493</v>
          </cell>
          <cell r="G222">
            <v>937.90845916905346</v>
          </cell>
          <cell r="H222">
            <v>927.47291891177599</v>
          </cell>
          <cell r="J222">
            <v>0.94086576672606625</v>
          </cell>
          <cell r="K222">
            <v>4.800783798955504E-2</v>
          </cell>
          <cell r="L222">
            <v>1.1126395284378747E-2</v>
          </cell>
          <cell r="M222">
            <v>0.95145199774711242</v>
          </cell>
        </row>
        <row r="223">
          <cell r="C223" t="str">
            <v>99A</v>
          </cell>
          <cell r="D223">
            <v>728.03216516834107</v>
          </cell>
          <cell r="E223">
            <v>67.630906047250022</v>
          </cell>
          <cell r="F223">
            <v>7.4032888781405592</v>
          </cell>
          <cell r="G223">
            <v>803.06636009373165</v>
          </cell>
          <cell r="H223">
            <v>795.66307121559112</v>
          </cell>
          <cell r="J223">
            <v>0.90656538655580987</v>
          </cell>
          <cell r="K223">
            <v>8.4215837455022188E-2</v>
          </cell>
          <cell r="L223">
            <v>9.2187759891679041E-3</v>
          </cell>
          <cell r="M223">
            <v>0.91500057185772676</v>
          </cell>
        </row>
        <row r="224">
          <cell r="C224" t="str">
            <v>99C</v>
          </cell>
          <cell r="D224">
            <v>401.54230075249984</v>
          </cell>
          <cell r="E224">
            <v>8.8128465869088917</v>
          </cell>
          <cell r="F224">
            <v>1.4176210186831379</v>
          </cell>
          <cell r="G224">
            <v>411.77276835809187</v>
          </cell>
          <cell r="H224">
            <v>410.35514733940875</v>
          </cell>
          <cell r="J224">
            <v>0.97515506514336747</v>
          </cell>
          <cell r="K224">
            <v>2.1402208363727769E-2</v>
          </cell>
          <cell r="L224">
            <v>3.4427264929047605E-3</v>
          </cell>
          <cell r="M224">
            <v>0.978523855143409</v>
          </cell>
        </row>
        <row r="225">
          <cell r="C225" t="str">
            <v>99D</v>
          </cell>
          <cell r="D225">
            <v>217.07211633320452</v>
          </cell>
          <cell r="E225">
            <v>25.35370431215069</v>
          </cell>
          <cell r="F225">
            <v>1.3696286953087751</v>
          </cell>
          <cell r="G225">
            <v>243.79544934066396</v>
          </cell>
          <cell r="H225">
            <v>242.4258206453552</v>
          </cell>
          <cell r="J225">
            <v>0.89038625175436314</v>
          </cell>
          <cell r="K225">
            <v>0.10399580624133417</v>
          </cell>
          <cell r="L225">
            <v>5.6179420043027326E-3</v>
          </cell>
          <cell r="M225">
            <v>0.8954166505669352</v>
          </cell>
        </row>
        <row r="226">
          <cell r="C226" t="str">
            <v>99E</v>
          </cell>
          <cell r="D226">
            <v>452.42216766179752</v>
          </cell>
          <cell r="E226">
            <v>21.86050486371564</v>
          </cell>
          <cell r="F226">
            <v>3.3881406496126876</v>
          </cell>
          <cell r="G226">
            <v>477.67081317512583</v>
          </cell>
          <cell r="H226">
            <v>474.28267252551314</v>
          </cell>
          <cell r="J226">
            <v>0.94714216398214068</v>
          </cell>
          <cell r="K226">
            <v>4.576479085755035E-2</v>
          </cell>
          <cell r="L226">
            <v>7.0930451603089936E-3</v>
          </cell>
          <cell r="M226">
            <v>0.95390827848019333</v>
          </cell>
        </row>
        <row r="227">
          <cell r="C227" t="str">
            <v>99F</v>
          </cell>
          <cell r="D227">
            <v>325.83607668563707</v>
          </cell>
          <cell r="E227">
            <v>7.7163691219808843</v>
          </cell>
          <cell r="F227">
            <v>3.5845575771750386</v>
          </cell>
          <cell r="G227">
            <v>337.13700338479299</v>
          </cell>
          <cell r="H227">
            <v>333.55244580761797</v>
          </cell>
          <cell r="J227">
            <v>0.96647972015620742</v>
          </cell>
          <cell r="K227">
            <v>2.2887932930855913E-2</v>
          </cell>
          <cell r="L227">
            <v>1.0632346912936715E-2</v>
          </cell>
          <cell r="M227">
            <v>0.9768660994126499</v>
          </cell>
        </row>
        <row r="228">
          <cell r="C228" t="str">
            <v>99G</v>
          </cell>
          <cell r="D228">
            <v>315.81711183708632</v>
          </cell>
          <cell r="E228">
            <v>6.7484996119729921</v>
          </cell>
          <cell r="F228">
            <v>0.6945864557528596</v>
          </cell>
          <cell r="G228">
            <v>323.26019790481217</v>
          </cell>
          <cell r="H228">
            <v>322.5656114490593</v>
          </cell>
          <cell r="J228">
            <v>0.97697493809640756</v>
          </cell>
          <cell r="K228">
            <v>2.0876370353396147E-2</v>
          </cell>
          <cell r="L228">
            <v>2.1486915501963185E-3</v>
          </cell>
          <cell r="M228">
            <v>0.97907867617488187</v>
          </cell>
        </row>
        <row r="229">
          <cell r="C229" t="str">
            <v>99H</v>
          </cell>
          <cell r="D229">
            <v>414.73859561659248</v>
          </cell>
          <cell r="E229">
            <v>17.259481951672562</v>
          </cell>
          <cell r="F229">
            <v>0.81390120156572832</v>
          </cell>
          <cell r="G229">
            <v>432.81197876983077</v>
          </cell>
          <cell r="H229">
            <v>431.99807756826505</v>
          </cell>
          <cell r="J229">
            <v>0.95824195253419797</v>
          </cell>
          <cell r="K229">
            <v>3.9877551450236429E-2</v>
          </cell>
          <cell r="L229">
            <v>1.8804960155655965E-3</v>
          </cell>
          <cell r="M229">
            <v>0.96004731768986817</v>
          </cell>
        </row>
        <row r="230">
          <cell r="C230" t="str">
            <v>99J</v>
          </cell>
          <cell r="D230">
            <v>540.55723667207224</v>
          </cell>
          <cell r="E230">
            <v>45.710676467436443</v>
          </cell>
          <cell r="F230">
            <v>0.53436187792654144</v>
          </cell>
          <cell r="G230">
            <v>586.80227501743525</v>
          </cell>
          <cell r="H230">
            <v>586.26791313950866</v>
          </cell>
          <cell r="J230">
            <v>0.92119144673733755</v>
          </cell>
          <cell r="K230">
            <v>7.7897919646065239E-2</v>
          </cell>
          <cell r="L230">
            <v>9.1063361659711407E-4</v>
          </cell>
          <cell r="M230">
            <v>0.92203107923363514</v>
          </cell>
        </row>
        <row r="231">
          <cell r="C231" t="str">
            <v>99K</v>
          </cell>
          <cell r="D231">
            <v>274.45685706055048</v>
          </cell>
          <cell r="E231">
            <v>13.165538008272263</v>
          </cell>
          <cell r="F231">
            <v>0</v>
          </cell>
          <cell r="G231">
            <v>287.62239506882275</v>
          </cell>
          <cell r="H231">
            <v>287.62239506882275</v>
          </cell>
          <cell r="J231">
            <v>0.95422631118441936</v>
          </cell>
          <cell r="K231">
            <v>4.5773688815580547E-2</v>
          </cell>
          <cell r="L231">
            <v>0</v>
          </cell>
          <cell r="M231">
            <v>0.95422631118441936</v>
          </cell>
        </row>
        <row r="232">
          <cell r="C232" t="str">
            <v>99M</v>
          </cell>
          <cell r="D232">
            <v>389.73710457573475</v>
          </cell>
          <cell r="E232">
            <v>9.4455349602234229</v>
          </cell>
          <cell r="F232">
            <v>0</v>
          </cell>
          <cell r="G232">
            <v>399.18263953595817</v>
          </cell>
          <cell r="H232">
            <v>399.18263953595817</v>
          </cell>
          <cell r="J232">
            <v>0.97633781125551033</v>
          </cell>
          <cell r="K232">
            <v>2.3662188744489662E-2</v>
          </cell>
          <cell r="L232">
            <v>0</v>
          </cell>
          <cell r="M232">
            <v>0.97633781125551033</v>
          </cell>
        </row>
        <row r="233">
          <cell r="C233" t="str">
            <v>99N</v>
          </cell>
          <cell r="D233">
            <v>753.00400292250299</v>
          </cell>
          <cell r="E233">
            <v>44.84252756806606</v>
          </cell>
          <cell r="F233">
            <v>5.9857173833483603</v>
          </cell>
          <cell r="G233">
            <v>803.83224787391748</v>
          </cell>
          <cell r="H233">
            <v>797.84653049056908</v>
          </cell>
          <cell r="J233">
            <v>0.93676759661502529</v>
          </cell>
          <cell r="K233">
            <v>5.5785927582118713E-2</v>
          </cell>
          <cell r="L233">
            <v>7.4464758028558601E-3</v>
          </cell>
          <cell r="M233">
            <v>0.94379554732099424</v>
          </cell>
        </row>
        <row r="234">
          <cell r="C234" t="str">
            <v>99P</v>
          </cell>
          <cell r="D234">
            <v>1480.3808405249729</v>
          </cell>
          <cell r="E234">
            <v>77.945386841738994</v>
          </cell>
          <cell r="F234">
            <v>3.298484290725304</v>
          </cell>
          <cell r="G234">
            <v>1561.6247116574373</v>
          </cell>
          <cell r="H234">
            <v>1558.3262273667119</v>
          </cell>
          <cell r="J234">
            <v>0.9479747787506283</v>
          </cell>
          <cell r="K234">
            <v>4.9913008074143062E-2</v>
          </cell>
          <cell r="L234">
            <v>2.1122131752285369E-3</v>
          </cell>
          <cell r="M234">
            <v>0.94998134185712024</v>
          </cell>
        </row>
        <row r="235">
          <cell r="C235" t="str">
            <v>99Q</v>
          </cell>
          <cell r="D235">
            <v>559.82173911550717</v>
          </cell>
          <cell r="E235">
            <v>13.882606207064558</v>
          </cell>
          <cell r="F235">
            <v>0</v>
          </cell>
          <cell r="G235">
            <v>573.70434532257173</v>
          </cell>
          <cell r="H235">
            <v>573.70434532257173</v>
          </cell>
          <cell r="J235">
            <v>0.9758018109497516</v>
          </cell>
          <cell r="K235">
            <v>2.4198189050248359E-2</v>
          </cell>
          <cell r="L235">
            <v>0</v>
          </cell>
          <cell r="M235">
            <v>0.9758018109497516</v>
          </cell>
        </row>
        <row r="236">
          <cell r="D236">
            <v>88648.550258308198</v>
          </cell>
          <cell r="E236">
            <v>4465.8030893035093</v>
          </cell>
          <cell r="F236">
            <v>694.26502062759164</v>
          </cell>
          <cell r="G236">
            <v>93808.618368239346</v>
          </cell>
          <cell r="H236">
            <v>93114.353347611701</v>
          </cell>
          <cell r="J236">
            <v>0.94499366689662079</v>
          </cell>
          <cell r="K236">
            <v>4.7605467034737718E-2</v>
          </cell>
          <cell r="L236">
            <v>7.40086606864096E-3</v>
          </cell>
          <cell r="M236">
            <v>0.9520395843524585</v>
          </cell>
        </row>
      </sheetData>
      <sheetData sheetId="1">
        <row r="8">
          <cell r="C8" t="str">
            <v>Y54</v>
          </cell>
          <cell r="D8">
            <v>47212.280871370989</v>
          </cell>
          <cell r="E8">
            <v>2083.1874193482213</v>
          </cell>
          <cell r="F8">
            <v>404.74572423468777</v>
          </cell>
          <cell r="G8">
            <v>49700.214014953897</v>
          </cell>
          <cell r="H8">
            <v>49295.468290719211</v>
          </cell>
          <cell r="J8">
            <v>0.94994119858650239</v>
          </cell>
          <cell r="K8">
            <v>4.1915059333978474E-2</v>
          </cell>
          <cell r="L8">
            <v>8.1437420795191558E-3</v>
          </cell>
          <cell r="M8">
            <v>0.95774079258031064</v>
          </cell>
        </row>
        <row r="9">
          <cell r="C9" t="str">
            <v>Y55</v>
          </cell>
          <cell r="D9">
            <v>47382.547364272934</v>
          </cell>
          <cell r="E9">
            <v>1871.2895704070795</v>
          </cell>
          <cell r="F9">
            <v>449.55912446623876</v>
          </cell>
          <cell r="G9">
            <v>49703.396059146246</v>
          </cell>
          <cell r="H9">
            <v>49253.83693468001</v>
          </cell>
          <cell r="J9">
            <v>0.95330603381484158</v>
          </cell>
          <cell r="K9">
            <v>3.7649129008816118E-2</v>
          </cell>
          <cell r="L9">
            <v>9.0448371763424493E-3</v>
          </cell>
          <cell r="M9">
            <v>0.96200723259613741</v>
          </cell>
        </row>
        <row r="10">
          <cell r="C10" t="str">
            <v>Y56</v>
          </cell>
          <cell r="D10">
            <v>17390.813704920889</v>
          </cell>
          <cell r="E10">
            <v>1289.8030016625682</v>
          </cell>
          <cell r="F10">
            <v>388.35441908295439</v>
          </cell>
          <cell r="G10">
            <v>19068.971125666412</v>
          </cell>
          <cell r="H10">
            <v>18680.616706583456</v>
          </cell>
          <cell r="J10">
            <v>0.91199538718233408</v>
          </cell>
          <cell r="K10">
            <v>6.7638835528285104E-2</v>
          </cell>
          <cell r="L10">
            <v>2.0365777289380754E-2</v>
          </cell>
          <cell r="M10">
            <v>0.93095500957374644</v>
          </cell>
        </row>
        <row r="11">
          <cell r="C11" t="str">
            <v>Y57</v>
          </cell>
          <cell r="D11">
            <v>37236.552408641692</v>
          </cell>
          <cell r="E11">
            <v>1592.431622136636</v>
          </cell>
          <cell r="F11">
            <v>178.37739725778087</v>
          </cell>
          <cell r="G11">
            <v>39007.361428036114</v>
          </cell>
          <cell r="H11">
            <v>38828.984030778331</v>
          </cell>
          <cell r="J11">
            <v>0.95460320937981535</v>
          </cell>
          <cell r="K11">
            <v>4.0823874362137531E-2</v>
          </cell>
          <cell r="L11">
            <v>4.5729162580469768E-3</v>
          </cell>
          <cell r="M11">
            <v>0.95898858386625885</v>
          </cell>
        </row>
        <row r="12">
          <cell r="G12">
            <v>157479.94262780269</v>
          </cell>
          <cell r="J12">
            <v>0.94756317445382199</v>
          </cell>
          <cell r="K12">
            <v>4.341322138853447E-2</v>
          </cell>
          <cell r="L12">
            <v>9.0236041576432554E-3</v>
          </cell>
          <cell r="M12">
            <v>0.95619146775778441</v>
          </cell>
        </row>
        <row r="27">
          <cell r="C27" t="str">
            <v>00C</v>
          </cell>
          <cell r="D27">
            <v>280.27565194681381</v>
          </cell>
          <cell r="E27">
            <v>13.487156211123327</v>
          </cell>
          <cell r="F27">
            <v>0.62770836494814419</v>
          </cell>
          <cell r="G27">
            <v>294.39051652288526</v>
          </cell>
          <cell r="H27">
            <v>293.76280815793712</v>
          </cell>
          <cell r="J27">
            <v>0.95205394269222599</v>
          </cell>
          <cell r="K27">
            <v>4.581382705673831E-2</v>
          </cell>
          <cell r="L27">
            <v>2.1322302510357787E-3</v>
          </cell>
          <cell r="M27">
            <v>0.95408827858197709</v>
          </cell>
        </row>
        <row r="28">
          <cell r="C28" t="str">
            <v>00D</v>
          </cell>
          <cell r="D28">
            <v>807.9047710477314</v>
          </cell>
          <cell r="E28">
            <v>23.218429892867285</v>
          </cell>
          <cell r="F28">
            <v>3.3373191895205538</v>
          </cell>
          <cell r="G28">
            <v>834.46052013011933</v>
          </cell>
          <cell r="H28">
            <v>831.12320094059874</v>
          </cell>
          <cell r="J28">
            <v>0.96817614681369579</v>
          </cell>
          <cell r="K28">
            <v>2.7824479807920431E-2</v>
          </cell>
          <cell r="L28">
            <v>3.999373378383627E-3</v>
          </cell>
          <cell r="M28">
            <v>0.9720637928689867</v>
          </cell>
        </row>
        <row r="29">
          <cell r="C29" t="str">
            <v>00J</v>
          </cell>
          <cell r="D29">
            <v>768.50756286440173</v>
          </cell>
          <cell r="E29">
            <v>16.148027904327034</v>
          </cell>
          <cell r="F29">
            <v>1.365951005464676</v>
          </cell>
          <cell r="G29">
            <v>786.02154177419345</v>
          </cell>
          <cell r="H29">
            <v>784.65559076872876</v>
          </cell>
          <cell r="J29">
            <v>0.97771819475804767</v>
          </cell>
          <cell r="K29">
            <v>2.0544001717660309E-2</v>
          </cell>
          <cell r="L29">
            <v>1.7378035242920651E-3</v>
          </cell>
          <cell r="M29">
            <v>0.97942023469366124</v>
          </cell>
        </row>
        <row r="30">
          <cell r="C30" t="str">
            <v>00K</v>
          </cell>
          <cell r="D30">
            <v>924.89900027162639</v>
          </cell>
          <cell r="E30">
            <v>24.77129629371634</v>
          </cell>
          <cell r="F30">
            <v>1.3330895938206124</v>
          </cell>
          <cell r="G30">
            <v>951.00338615916337</v>
          </cell>
          <cell r="H30">
            <v>949.67029656534271</v>
          </cell>
          <cell r="J30">
            <v>0.97255069091502888</v>
          </cell>
          <cell r="K30">
            <v>2.6047537426507675E-2</v>
          </cell>
          <cell r="L30">
            <v>1.4017716584633713E-3</v>
          </cell>
          <cell r="M30">
            <v>0.97391589861944061</v>
          </cell>
        </row>
        <row r="31">
          <cell r="C31" t="str">
            <v>00L</v>
          </cell>
          <cell r="D31">
            <v>1080.1930706860655</v>
          </cell>
          <cell r="E31">
            <v>28.070627816635159</v>
          </cell>
          <cell r="F31">
            <v>6.0357926467059997</v>
          </cell>
          <cell r="G31">
            <v>1114.2994911494065</v>
          </cell>
          <cell r="H31">
            <v>1108.2636985027007</v>
          </cell>
          <cell r="J31">
            <v>0.96939205237529091</v>
          </cell>
          <cell r="K31">
            <v>2.5191277604982246E-2</v>
          </cell>
          <cell r="L31">
            <v>5.4166700197269624E-3</v>
          </cell>
          <cell r="M31">
            <v>0.97467152641148547</v>
          </cell>
        </row>
        <row r="32">
          <cell r="C32" t="str">
            <v>00M</v>
          </cell>
          <cell r="D32">
            <v>926.90917758239584</v>
          </cell>
          <cell r="E32">
            <v>24.886879995053956</v>
          </cell>
          <cell r="F32">
            <v>12.745048924918645</v>
          </cell>
          <cell r="G32">
            <v>964.54110650236839</v>
          </cell>
          <cell r="H32">
            <v>951.7960575774498</v>
          </cell>
          <cell r="J32">
            <v>0.96098462920213534</v>
          </cell>
          <cell r="K32">
            <v>2.5801782658386729E-2</v>
          </cell>
          <cell r="L32">
            <v>1.3213588139477962E-2</v>
          </cell>
          <cell r="M32">
            <v>0.97385271792531158</v>
          </cell>
        </row>
        <row r="33">
          <cell r="C33" t="str">
            <v>00N</v>
          </cell>
          <cell r="D33">
            <v>551.07794598500118</v>
          </cell>
          <cell r="E33">
            <v>3.9636899098650438</v>
          </cell>
          <cell r="F33">
            <v>6.312627115460689</v>
          </cell>
          <cell r="G33">
            <v>561.35426301032692</v>
          </cell>
          <cell r="H33">
            <v>555.0416358948662</v>
          </cell>
          <cell r="J33">
            <v>0.98169370448846727</v>
          </cell>
          <cell r="K33">
            <v>7.0609420308118797E-3</v>
          </cell>
          <cell r="L33">
            <v>1.1245353480720888E-2</v>
          </cell>
          <cell r="M33">
            <v>0.9928587521123986</v>
          </cell>
        </row>
        <row r="34">
          <cell r="C34" t="str">
            <v>00P</v>
          </cell>
          <cell r="D34">
            <v>793.25013228233809</v>
          </cell>
          <cell r="E34">
            <v>23.569686674256047</v>
          </cell>
          <cell r="F34">
            <v>3.3518149775106778</v>
          </cell>
          <cell r="G34">
            <v>820.17163393410488</v>
          </cell>
          <cell r="H34">
            <v>816.81981895659419</v>
          </cell>
          <cell r="J34">
            <v>0.96717577085343365</v>
          </cell>
          <cell r="K34">
            <v>2.8737505296543467E-2</v>
          </cell>
          <cell r="L34">
            <v>4.0867238500228026E-3</v>
          </cell>
          <cell r="M34">
            <v>0.97114457053164549</v>
          </cell>
        </row>
        <row r="35">
          <cell r="C35" t="str">
            <v>00Q</v>
          </cell>
          <cell r="D35">
            <v>436.10763372937856</v>
          </cell>
          <cell r="E35">
            <v>15.947697873225087</v>
          </cell>
          <cell r="F35">
            <v>3.7506823789021548</v>
          </cell>
          <cell r="G35">
            <v>455.80601398150577</v>
          </cell>
          <cell r="H35">
            <v>452.05533160260364</v>
          </cell>
          <cell r="J35">
            <v>0.95678341301366321</v>
          </cell>
          <cell r="K35">
            <v>3.4987905784569485E-2</v>
          </cell>
          <cell r="L35">
            <v>8.2286812017674203E-3</v>
          </cell>
          <cell r="M35">
            <v>0.96472180116383521</v>
          </cell>
        </row>
        <row r="36">
          <cell r="C36" t="str">
            <v>00R</v>
          </cell>
          <cell r="D36">
            <v>527.0286174436286</v>
          </cell>
          <cell r="E36">
            <v>34.444997511796963</v>
          </cell>
          <cell r="F36">
            <v>0.40591460071527719</v>
          </cell>
          <cell r="G36">
            <v>561.87952955614082</v>
          </cell>
          <cell r="H36">
            <v>561.47361495542555</v>
          </cell>
          <cell r="J36">
            <v>0.93797440504721208</v>
          </cell>
          <cell r="K36">
            <v>6.1303172121267596E-2</v>
          </cell>
          <cell r="L36">
            <v>7.2242283152036376E-4</v>
          </cell>
          <cell r="M36">
            <v>0.93865250905061415</v>
          </cell>
        </row>
        <row r="37">
          <cell r="C37" t="str">
            <v>00T</v>
          </cell>
          <cell r="D37">
            <v>839.06628817763465</v>
          </cell>
          <cell r="E37">
            <v>59.110251961710283</v>
          </cell>
          <cell r="F37">
            <v>18.716038895516849</v>
          </cell>
          <cell r="G37">
            <v>916.8925790348618</v>
          </cell>
          <cell r="H37">
            <v>898.17654013934498</v>
          </cell>
          <cell r="J37">
            <v>0.91511951057652952</v>
          </cell>
          <cell r="K37">
            <v>6.4468023095934357E-2</v>
          </cell>
          <cell r="L37">
            <v>2.04124663275361E-2</v>
          </cell>
          <cell r="M37">
            <v>0.93418860399923176</v>
          </cell>
        </row>
        <row r="38">
          <cell r="C38" t="str">
            <v>00V</v>
          </cell>
          <cell r="D38">
            <v>550.13621777892411</v>
          </cell>
          <cell r="E38">
            <v>31.765536704773631</v>
          </cell>
          <cell r="F38">
            <v>6.8474857003667298</v>
          </cell>
          <cell r="G38">
            <v>588.74924018406443</v>
          </cell>
          <cell r="H38">
            <v>581.90175448369769</v>
          </cell>
          <cell r="J38">
            <v>0.9344151639277386</v>
          </cell>
          <cell r="K38">
            <v>5.395427210206262E-2</v>
          </cell>
          <cell r="L38">
            <v>1.1630563970198852E-2</v>
          </cell>
          <cell r="M38">
            <v>0.94541082500609042</v>
          </cell>
        </row>
        <row r="39">
          <cell r="C39" t="str">
            <v>00W</v>
          </cell>
          <cell r="D39">
            <v>562.04483670759532</v>
          </cell>
          <cell r="E39">
            <v>24.061496313179163</v>
          </cell>
          <cell r="F39">
            <v>10.657903262707615</v>
          </cell>
          <cell r="G39">
            <v>596.76423628348209</v>
          </cell>
          <cell r="H39">
            <v>586.10633302077451</v>
          </cell>
          <cell r="J39">
            <v>0.94182057592440249</v>
          </cell>
          <cell r="K39">
            <v>4.0319936836411191E-2</v>
          </cell>
          <cell r="L39">
            <v>1.7859487239186313E-2</v>
          </cell>
          <cell r="M39">
            <v>0.95894687540882395</v>
          </cell>
        </row>
        <row r="40">
          <cell r="C40" t="str">
            <v>00X</v>
          </cell>
          <cell r="D40">
            <v>513.09723675517523</v>
          </cell>
          <cell r="E40">
            <v>22.92059316284697</v>
          </cell>
          <cell r="F40">
            <v>3.7997926100467967</v>
          </cell>
          <cell r="G40">
            <v>539.81762252806902</v>
          </cell>
          <cell r="H40">
            <v>536.01782991802224</v>
          </cell>
          <cell r="J40">
            <v>0.95050108655631305</v>
          </cell>
          <cell r="K40">
            <v>4.2459883127759807E-2</v>
          </cell>
          <cell r="L40">
            <v>7.0390303159271498E-3</v>
          </cell>
          <cell r="M40">
            <v>0.95723912175393033</v>
          </cell>
        </row>
        <row r="41">
          <cell r="C41" t="str">
            <v>00Y</v>
          </cell>
          <cell r="D41">
            <v>638.55753871867716</v>
          </cell>
          <cell r="E41">
            <v>26.483161820244884</v>
          </cell>
          <cell r="F41">
            <v>21.085643478093221</v>
          </cell>
          <cell r="G41">
            <v>686.12634401701519</v>
          </cell>
          <cell r="H41">
            <v>665.04070053892201</v>
          </cell>
          <cell r="J41">
            <v>0.93067048698372323</v>
          </cell>
          <cell r="K41">
            <v>3.8598083357644884E-2</v>
          </cell>
          <cell r="L41">
            <v>3.0731429658631969E-2</v>
          </cell>
          <cell r="M41">
            <v>0.96017813376116079</v>
          </cell>
        </row>
        <row r="42">
          <cell r="C42" t="str">
            <v>01A</v>
          </cell>
          <cell r="D42">
            <v>1060.9217247792333</v>
          </cell>
          <cell r="E42">
            <v>33.213136253729068</v>
          </cell>
          <cell r="F42">
            <v>14.741764507871308</v>
          </cell>
          <cell r="G42">
            <v>1108.8766255408336</v>
          </cell>
          <cell r="H42">
            <v>1094.1348610329624</v>
          </cell>
          <cell r="J42">
            <v>0.95675361924216662</v>
          </cell>
          <cell r="K42">
            <v>2.9952057324258222E-2</v>
          </cell>
          <cell r="L42">
            <v>1.3294323433575209E-2</v>
          </cell>
          <cell r="M42">
            <v>0.96964438531610908</v>
          </cell>
        </row>
        <row r="43">
          <cell r="C43" t="str">
            <v>01C</v>
          </cell>
          <cell r="D43">
            <v>638.52891007509572</v>
          </cell>
          <cell r="E43">
            <v>25.562088985681648</v>
          </cell>
          <cell r="F43">
            <v>2.1997007745290884</v>
          </cell>
          <cell r="G43">
            <v>666.29069983530644</v>
          </cell>
          <cell r="H43">
            <v>664.09099906077734</v>
          </cell>
          <cell r="J43">
            <v>0.95833381770588588</v>
          </cell>
          <cell r="K43">
            <v>3.8364769299646655E-2</v>
          </cell>
          <cell r="L43">
            <v>3.3014129944674447E-3</v>
          </cell>
          <cell r="M43">
            <v>0.96150815321720362</v>
          </cell>
        </row>
        <row r="44">
          <cell r="C44" t="str">
            <v>01D</v>
          </cell>
          <cell r="D44">
            <v>647.32395916322548</v>
          </cell>
          <cell r="E44">
            <v>42.94169390048588</v>
          </cell>
          <cell r="F44">
            <v>6.5144187195461267</v>
          </cell>
          <cell r="G44">
            <v>696.78007178325754</v>
          </cell>
          <cell r="H44">
            <v>690.2656530637114</v>
          </cell>
          <cell r="J44">
            <v>0.92902191864721406</v>
          </cell>
          <cell r="K44">
            <v>6.1628762990574522E-2</v>
          </cell>
          <cell r="L44">
            <v>9.3493183622113136E-3</v>
          </cell>
          <cell r="M44">
            <v>0.93778961228928137</v>
          </cell>
        </row>
        <row r="45">
          <cell r="C45" t="str">
            <v>01E</v>
          </cell>
          <cell r="D45">
            <v>630.24243058637046</v>
          </cell>
          <cell r="E45">
            <v>12.159646280344893</v>
          </cell>
          <cell r="F45">
            <v>6.4868389388420846</v>
          </cell>
          <cell r="G45">
            <v>648.88891580555742</v>
          </cell>
          <cell r="H45">
            <v>642.40207686671533</v>
          </cell>
          <cell r="J45">
            <v>0.97126397945010601</v>
          </cell>
          <cell r="K45">
            <v>1.8739180134167352E-2</v>
          </cell>
          <cell r="L45">
            <v>9.9968404157267134E-3</v>
          </cell>
          <cell r="M45">
            <v>0.9810715956280015</v>
          </cell>
        </row>
        <row r="46">
          <cell r="C46" t="str">
            <v>01F</v>
          </cell>
          <cell r="D46">
            <v>370.96198499478083</v>
          </cell>
          <cell r="E46">
            <v>16.532512396023392</v>
          </cell>
          <cell r="F46">
            <v>3.3790549150468765</v>
          </cell>
          <cell r="G46">
            <v>390.87355230585109</v>
          </cell>
          <cell r="H46">
            <v>387.49449739080421</v>
          </cell>
          <cell r="J46">
            <v>0.94905880125783026</v>
          </cell>
          <cell r="K46">
            <v>4.2296318844020984E-2</v>
          </cell>
          <cell r="L46">
            <v>8.6448798981488273E-3</v>
          </cell>
          <cell r="M46">
            <v>0.95733484602402064</v>
          </cell>
        </row>
        <row r="47">
          <cell r="C47" t="str">
            <v>01G</v>
          </cell>
          <cell r="D47">
            <v>652.93708642277966</v>
          </cell>
          <cell r="E47">
            <v>50.817602537925886</v>
          </cell>
          <cell r="F47">
            <v>5.6301840713631881</v>
          </cell>
          <cell r="G47">
            <v>709.38487303206864</v>
          </cell>
          <cell r="H47">
            <v>703.75468896070549</v>
          </cell>
          <cell r="J47">
            <v>0.92042713517696173</v>
          </cell>
          <cell r="K47">
            <v>7.1636151925146302E-2</v>
          </cell>
          <cell r="L47">
            <v>7.9367128978921272E-3</v>
          </cell>
          <cell r="M47">
            <v>0.92779074394094263</v>
          </cell>
        </row>
        <row r="48">
          <cell r="C48" t="str">
            <v>01H</v>
          </cell>
          <cell r="D48">
            <v>1411.7630101588088</v>
          </cell>
          <cell r="E48">
            <v>86.596596785345184</v>
          </cell>
          <cell r="F48">
            <v>6.8528869104954362</v>
          </cell>
          <cell r="G48">
            <v>1505.2124938546494</v>
          </cell>
          <cell r="H48">
            <v>1498.3596069441539</v>
          </cell>
          <cell r="J48">
            <v>0.93791608555113115</v>
          </cell>
          <cell r="K48">
            <v>5.7531144033745554E-2</v>
          </cell>
          <cell r="L48">
            <v>4.5527704151233171E-3</v>
          </cell>
          <cell r="M48">
            <v>0.94220573193243273</v>
          </cell>
        </row>
        <row r="49">
          <cell r="C49" t="str">
            <v>01J</v>
          </cell>
          <cell r="D49">
            <v>454.97236807933047</v>
          </cell>
          <cell r="E49">
            <v>17.630104223862709</v>
          </cell>
          <cell r="F49">
            <v>0.39474839380718052</v>
          </cell>
          <cell r="G49">
            <v>472.99722069700033</v>
          </cell>
          <cell r="H49">
            <v>472.60247230319317</v>
          </cell>
          <cell r="J49">
            <v>0.96189226526297811</v>
          </cell>
          <cell r="K49">
            <v>3.7273166632741099E-2</v>
          </cell>
          <cell r="L49">
            <v>8.3456810428079531E-4</v>
          </cell>
          <cell r="M49">
            <v>0.96269570038865071</v>
          </cell>
        </row>
        <row r="50">
          <cell r="C50" t="str">
            <v>01K</v>
          </cell>
          <cell r="D50">
            <v>424.99049679110681</v>
          </cell>
          <cell r="E50">
            <v>49.441295491063194</v>
          </cell>
          <cell r="F50">
            <v>3.4526097297374565</v>
          </cell>
          <cell r="G50">
            <v>477.88440201190747</v>
          </cell>
          <cell r="H50">
            <v>474.43179228217002</v>
          </cell>
          <cell r="J50">
            <v>0.88931652718080823</v>
          </cell>
          <cell r="K50">
            <v>0.10345869269411991</v>
          </cell>
          <cell r="L50">
            <v>7.2247801250718115E-3</v>
          </cell>
          <cell r="M50">
            <v>0.89578840141965477</v>
          </cell>
        </row>
        <row r="51">
          <cell r="C51" t="str">
            <v>01M</v>
          </cell>
          <cell r="D51">
            <v>452.44942240146179</v>
          </cell>
          <cell r="E51">
            <v>37.481160138039016</v>
          </cell>
          <cell r="F51">
            <v>9.0014118026549301</v>
          </cell>
          <cell r="G51">
            <v>498.93199434215575</v>
          </cell>
          <cell r="H51">
            <v>489.93058253950079</v>
          </cell>
          <cell r="J51">
            <v>0.90683585645378095</v>
          </cell>
          <cell r="K51">
            <v>7.5122783391468217E-2</v>
          </cell>
          <cell r="L51">
            <v>1.8041360154750819E-2</v>
          </cell>
          <cell r="M51">
            <v>0.92349699840381561</v>
          </cell>
        </row>
        <row r="52">
          <cell r="C52" t="str">
            <v>01N</v>
          </cell>
          <cell r="D52">
            <v>422.26746984329361</v>
          </cell>
          <cell r="E52">
            <v>50.66641948310675</v>
          </cell>
          <cell r="F52">
            <v>5.4734915917289939</v>
          </cell>
          <cell r="G52">
            <v>478.40738091812932</v>
          </cell>
          <cell r="H52">
            <v>472.93388932640039</v>
          </cell>
          <cell r="J52">
            <v>0.88265249802982648</v>
          </cell>
          <cell r="K52">
            <v>0.10590643352088537</v>
          </cell>
          <cell r="L52">
            <v>1.1441068449288164E-2</v>
          </cell>
          <cell r="M52">
            <v>0.89286786033610122</v>
          </cell>
        </row>
        <row r="53">
          <cell r="C53" t="str">
            <v>01R</v>
          </cell>
          <cell r="D53">
            <v>472.2490589281652</v>
          </cell>
          <cell r="E53">
            <v>12.647863129805472</v>
          </cell>
          <cell r="F53">
            <v>4.8153249815968175</v>
          </cell>
          <cell r="G53">
            <v>489.71224703956744</v>
          </cell>
          <cell r="H53">
            <v>484.89692205797064</v>
          </cell>
          <cell r="J53">
            <v>0.96433989916124918</v>
          </cell>
          <cell r="K53">
            <v>2.5827132578907216E-2</v>
          </cell>
          <cell r="L53">
            <v>9.8329682598437291E-3</v>
          </cell>
          <cell r="M53">
            <v>0.97391638809311032</v>
          </cell>
        </row>
        <row r="54">
          <cell r="C54" t="str">
            <v>01T</v>
          </cell>
          <cell r="D54">
            <v>480.18548108143597</v>
          </cell>
          <cell r="E54">
            <v>18.260538495438809</v>
          </cell>
          <cell r="F54">
            <v>0.89618217787957932</v>
          </cell>
          <cell r="G54">
            <v>499.34220175475434</v>
          </cell>
          <cell r="H54">
            <v>498.44601957687479</v>
          </cell>
          <cell r="J54">
            <v>0.96163608722435412</v>
          </cell>
          <cell r="K54">
            <v>3.6569187285330318E-2</v>
          </cell>
          <cell r="L54">
            <v>1.7947254903156133E-3</v>
          </cell>
          <cell r="M54">
            <v>0.96336506305950642</v>
          </cell>
        </row>
        <row r="55">
          <cell r="C55" t="str">
            <v>01V</v>
          </cell>
          <cell r="D55">
            <v>458.29578775831885</v>
          </cell>
          <cell r="E55">
            <v>11.727080099351939</v>
          </cell>
          <cell r="F55">
            <v>2.6934702393776773</v>
          </cell>
          <cell r="G55">
            <v>472.71633809704849</v>
          </cell>
          <cell r="H55">
            <v>470.0228678576708</v>
          </cell>
          <cell r="J55">
            <v>0.96949428404192561</v>
          </cell>
          <cell r="K55">
            <v>2.4807858654854392E-2</v>
          </cell>
          <cell r="L55">
            <v>5.6978573032199888E-3</v>
          </cell>
          <cell r="M55">
            <v>0.97504997968970508</v>
          </cell>
        </row>
        <row r="56">
          <cell r="C56" t="str">
            <v>01W</v>
          </cell>
          <cell r="D56">
            <v>1039.2834468638712</v>
          </cell>
          <cell r="E56">
            <v>49.063427398913618</v>
          </cell>
          <cell r="F56">
            <v>7.0590890295873265</v>
          </cell>
          <cell r="G56">
            <v>1095.405963292372</v>
          </cell>
          <cell r="H56">
            <v>1088.3468742627847</v>
          </cell>
          <cell r="J56">
            <v>0.94876555513736849</v>
          </cell>
          <cell r="K56">
            <v>4.4790177379943862E-2</v>
          </cell>
          <cell r="L56">
            <v>6.4442674826877891E-3</v>
          </cell>
          <cell r="M56">
            <v>0.95491931059925383</v>
          </cell>
        </row>
        <row r="57">
          <cell r="C57" t="str">
            <v>01X</v>
          </cell>
          <cell r="D57">
            <v>615.74942764873401</v>
          </cell>
          <cell r="E57">
            <v>13.170133269391068</v>
          </cell>
          <cell r="F57">
            <v>2.501947071653742</v>
          </cell>
          <cell r="G57">
            <v>631.42150798977877</v>
          </cell>
          <cell r="H57">
            <v>628.91956091812506</v>
          </cell>
          <cell r="J57">
            <v>0.97517968560979329</v>
          </cell>
          <cell r="K57">
            <v>2.0857910449265629E-2</v>
          </cell>
          <cell r="L57">
            <v>3.962403940941211E-3</v>
          </cell>
          <cell r="M57">
            <v>0.97905911329874251</v>
          </cell>
        </row>
        <row r="58">
          <cell r="C58" t="str">
            <v>01Y</v>
          </cell>
          <cell r="D58">
            <v>698.78192215622789</v>
          </cell>
          <cell r="E58">
            <v>49.119835453249038</v>
          </cell>
          <cell r="F58">
            <v>9.9332896992067869</v>
          </cell>
          <cell r="G58">
            <v>757.83504730868367</v>
          </cell>
          <cell r="H58">
            <v>747.90175760947693</v>
          </cell>
          <cell r="J58">
            <v>0.92207654507115699</v>
          </cell>
          <cell r="K58">
            <v>6.4815998715933493E-2</v>
          </cell>
          <cell r="L58">
            <v>1.3107456212909522E-2</v>
          </cell>
          <cell r="M58">
            <v>0.93432314478006973</v>
          </cell>
        </row>
        <row r="59">
          <cell r="C59" t="str">
            <v>02A</v>
          </cell>
          <cell r="D59">
            <v>736.62754248404769</v>
          </cell>
          <cell r="E59">
            <v>28.175054447695981</v>
          </cell>
          <cell r="F59">
            <v>2.7930198794269598</v>
          </cell>
          <cell r="G59">
            <v>767.59561681117066</v>
          </cell>
          <cell r="H59">
            <v>764.80259693174366</v>
          </cell>
          <cell r="J59">
            <v>0.95965574366386575</v>
          </cell>
          <cell r="K59">
            <v>3.670559579892322E-2</v>
          </cell>
          <cell r="L59">
            <v>3.6386605372110219E-3</v>
          </cell>
          <cell r="M59">
            <v>0.96316035724678573</v>
          </cell>
        </row>
        <row r="60">
          <cell r="C60" t="str">
            <v>02D</v>
          </cell>
          <cell r="D60">
            <v>323.8025382271698</v>
          </cell>
          <cell r="E60">
            <v>9.5143920568123033</v>
          </cell>
          <cell r="F60">
            <v>0.32775401717693203</v>
          </cell>
          <cell r="G60">
            <v>333.64468430115903</v>
          </cell>
          <cell r="H60">
            <v>333.31693028398212</v>
          </cell>
          <cell r="J60">
            <v>0.9705011152969385</v>
          </cell>
          <cell r="K60">
            <v>2.8516540213253599E-2</v>
          </cell>
          <cell r="L60">
            <v>9.8234448980787635E-4</v>
          </cell>
          <cell r="M60">
            <v>0.97145541917505907</v>
          </cell>
        </row>
        <row r="61">
          <cell r="C61" t="str">
            <v>02E</v>
          </cell>
          <cell r="D61">
            <v>702.18654058384141</v>
          </cell>
          <cell r="E61">
            <v>27.952777132078289</v>
          </cell>
          <cell r="F61">
            <v>2.7249547908953424</v>
          </cell>
          <cell r="G61">
            <v>732.86427250681504</v>
          </cell>
          <cell r="H61">
            <v>730.13931771591967</v>
          </cell>
          <cell r="J61">
            <v>0.95813995432191246</v>
          </cell>
          <cell r="K61">
            <v>3.8141819953186967E-2</v>
          </cell>
          <cell r="L61">
            <v>3.7182257249005171E-3</v>
          </cell>
          <cell r="M61">
            <v>0.96171583086427614</v>
          </cell>
        </row>
        <row r="62">
          <cell r="C62" t="str">
            <v>02F</v>
          </cell>
          <cell r="D62">
            <v>818.18433908519103</v>
          </cell>
          <cell r="E62">
            <v>4.4255032254705755</v>
          </cell>
          <cell r="F62">
            <v>1.8850796991137129</v>
          </cell>
          <cell r="G62">
            <v>824.49492200977534</v>
          </cell>
          <cell r="H62">
            <v>822.60984231066163</v>
          </cell>
          <cell r="J62">
            <v>0.99234612275209444</v>
          </cell>
          <cell r="K62">
            <v>5.3675324217680341E-3</v>
          </cell>
          <cell r="L62">
            <v>2.2863448261375261E-3</v>
          </cell>
          <cell r="M62">
            <v>0.99462016742586057</v>
          </cell>
        </row>
        <row r="63">
          <cell r="C63" t="str">
            <v>02G</v>
          </cell>
          <cell r="D63">
            <v>323.13403273713789</v>
          </cell>
          <cell r="E63">
            <v>15.521966808000588</v>
          </cell>
          <cell r="F63">
            <v>0</v>
          </cell>
          <cell r="G63">
            <v>338.65599954513846</v>
          </cell>
          <cell r="H63">
            <v>338.65599954513846</v>
          </cell>
          <cell r="J63">
            <v>0.95416597718968899</v>
          </cell>
          <cell r="K63">
            <v>4.5834022810311119E-2</v>
          </cell>
          <cell r="L63">
            <v>0</v>
          </cell>
          <cell r="M63">
            <v>0.95416597718968899</v>
          </cell>
        </row>
        <row r="64">
          <cell r="C64" t="str">
            <v>02H</v>
          </cell>
          <cell r="D64">
            <v>1031.0733466669878</v>
          </cell>
          <cell r="E64">
            <v>34.620369303297579</v>
          </cell>
          <cell r="F64">
            <v>5.7380803068317512</v>
          </cell>
          <cell r="G64">
            <v>1071.4317962771172</v>
          </cell>
          <cell r="H64">
            <v>1065.6937159702854</v>
          </cell>
          <cell r="J64">
            <v>0.96233222707188448</v>
          </cell>
          <cell r="K64">
            <v>3.2312247427780556E-2</v>
          </cell>
          <cell r="L64">
            <v>5.3555255003349209E-3</v>
          </cell>
          <cell r="M64">
            <v>0.96751377174840836</v>
          </cell>
        </row>
        <row r="65">
          <cell r="C65" t="str">
            <v>02M</v>
          </cell>
          <cell r="D65">
            <v>543.65549878167474</v>
          </cell>
          <cell r="E65">
            <v>21.168577768562262</v>
          </cell>
          <cell r="F65">
            <v>5.8282910552439544</v>
          </cell>
          <cell r="G65">
            <v>570.652367605481</v>
          </cell>
          <cell r="H65">
            <v>564.82407655023701</v>
          </cell>
          <cell r="J65">
            <v>0.95269121735692075</v>
          </cell>
          <cell r="K65">
            <v>3.7095399879593774E-2</v>
          </cell>
          <cell r="L65">
            <v>1.0213382763485402E-2</v>
          </cell>
          <cell r="M65">
            <v>0.96252182113437323</v>
          </cell>
        </row>
        <row r="66">
          <cell r="C66" t="str">
            <v>02N</v>
          </cell>
          <cell r="D66">
            <v>465.98366804915588</v>
          </cell>
          <cell r="E66">
            <v>12.655521489527114</v>
          </cell>
          <cell r="F66">
            <v>0.6792912800421359</v>
          </cell>
          <cell r="G66">
            <v>479.31848081872516</v>
          </cell>
          <cell r="H66">
            <v>478.63918953868301</v>
          </cell>
          <cell r="J66">
            <v>0.97217963983614386</v>
          </cell>
          <cell r="K66">
            <v>2.6403157808374475E-2</v>
          </cell>
          <cell r="L66">
            <v>1.4172023554815509E-3</v>
          </cell>
          <cell r="M66">
            <v>0.97355937046917396</v>
          </cell>
        </row>
        <row r="67">
          <cell r="C67" t="str">
            <v>02P</v>
          </cell>
          <cell r="D67">
            <v>848.26372995256224</v>
          </cell>
          <cell r="E67">
            <v>13.281391286236534</v>
          </cell>
          <cell r="F67">
            <v>4.36375885895258</v>
          </cell>
          <cell r="G67">
            <v>865.90888009775131</v>
          </cell>
          <cell r="H67">
            <v>861.54512123879874</v>
          </cell>
          <cell r="J67">
            <v>0.97962239382139482</v>
          </cell>
          <cell r="K67">
            <v>1.5338093408554968E-2</v>
          </cell>
          <cell r="L67">
            <v>5.0395127700503094E-3</v>
          </cell>
          <cell r="M67">
            <v>0.98458421856403822</v>
          </cell>
        </row>
        <row r="68">
          <cell r="C68" t="str">
            <v>02Q</v>
          </cell>
          <cell r="D68">
            <v>410.32871094784821</v>
          </cell>
          <cell r="E68">
            <v>2.7793394710573973</v>
          </cell>
          <cell r="F68">
            <v>2.849287147698615</v>
          </cell>
          <cell r="G68">
            <v>415.95733756660417</v>
          </cell>
          <cell r="H68">
            <v>413.10805041890558</v>
          </cell>
          <cell r="J68">
            <v>0.98646825981798025</v>
          </cell>
          <cell r="K68">
            <v>6.6817897415077151E-3</v>
          </cell>
          <cell r="L68">
            <v>6.8499504405121351E-3</v>
          </cell>
          <cell r="M68">
            <v>0.99327212464574577</v>
          </cell>
        </row>
        <row r="69">
          <cell r="C69" t="str">
            <v>02R</v>
          </cell>
          <cell r="D69">
            <v>904.70745186889872</v>
          </cell>
          <cell r="E69">
            <v>74.506688878877981</v>
          </cell>
          <cell r="F69">
            <v>12.942213592639026</v>
          </cell>
          <cell r="G69">
            <v>992.15635434041576</v>
          </cell>
          <cell r="H69">
            <v>979.2141407477767</v>
          </cell>
          <cell r="J69">
            <v>0.91185975669162245</v>
          </cell>
          <cell r="K69">
            <v>7.5095713042537468E-2</v>
          </cell>
          <cell r="L69">
            <v>1.3044530265839998E-2</v>
          </cell>
          <cell r="M69">
            <v>0.92391175149699023</v>
          </cell>
        </row>
        <row r="70">
          <cell r="C70" t="str">
            <v>02T</v>
          </cell>
          <cell r="D70">
            <v>667.38493990382995</v>
          </cell>
          <cell r="E70">
            <v>17.01813836122227</v>
          </cell>
          <cell r="F70">
            <v>6.126248216782435</v>
          </cell>
          <cell r="G70">
            <v>690.52932648183469</v>
          </cell>
          <cell r="H70">
            <v>684.40307826505227</v>
          </cell>
          <cell r="J70">
            <v>0.96648312288788274</v>
          </cell>
          <cell r="K70">
            <v>2.4645062430480213E-2</v>
          </cell>
          <cell r="L70">
            <v>8.8718146816369782E-3</v>
          </cell>
          <cell r="M70">
            <v>0.97513433398873228</v>
          </cell>
        </row>
        <row r="71">
          <cell r="C71" t="str">
            <v>02V</v>
          </cell>
          <cell r="D71">
            <v>575.841921689179</v>
          </cell>
          <cell r="E71">
            <v>31.04290329219134</v>
          </cell>
          <cell r="F71">
            <v>8.8940597472463292</v>
          </cell>
          <cell r="G71">
            <v>615.77888472861662</v>
          </cell>
          <cell r="H71">
            <v>606.88482498137034</v>
          </cell>
          <cell r="J71">
            <v>0.93514398750935013</v>
          </cell>
          <cell r="K71">
            <v>5.041241923368716E-2</v>
          </cell>
          <cell r="L71">
            <v>1.4443593256962815E-2</v>
          </cell>
          <cell r="M71">
            <v>0.94884877325257844</v>
          </cell>
        </row>
        <row r="72">
          <cell r="C72" t="str">
            <v>02W</v>
          </cell>
          <cell r="D72">
            <v>210.19653784782179</v>
          </cell>
          <cell r="E72">
            <v>56.403844044236223</v>
          </cell>
          <cell r="F72">
            <v>6.481163726266316</v>
          </cell>
          <cell r="G72">
            <v>273.0815456183243</v>
          </cell>
          <cell r="H72">
            <v>266.60038189205801</v>
          </cell>
          <cell r="J72">
            <v>0.76972077103154202</v>
          </cell>
          <cell r="K72">
            <v>0.20654579172138468</v>
          </cell>
          <cell r="L72">
            <v>2.3733437247073417E-2</v>
          </cell>
          <cell r="M72">
            <v>0.7884329960672255</v>
          </cell>
        </row>
        <row r="73">
          <cell r="C73" t="str">
            <v>02X</v>
          </cell>
          <cell r="D73">
            <v>1045.7844075737448</v>
          </cell>
          <cell r="E73">
            <v>42.174556304218449</v>
          </cell>
          <cell r="F73">
            <v>3.7041475362921705</v>
          </cell>
          <cell r="G73">
            <v>1091.6631114142554</v>
          </cell>
          <cell r="H73">
            <v>1087.9589638779632</v>
          </cell>
          <cell r="J73">
            <v>0.95797356953733248</v>
          </cell>
          <cell r="K73">
            <v>3.8633307165230751E-2</v>
          </cell>
          <cell r="L73">
            <v>3.3931232974369059E-3</v>
          </cell>
          <cell r="M73">
            <v>0.96123515894947931</v>
          </cell>
        </row>
        <row r="74">
          <cell r="C74" t="str">
            <v>02Y</v>
          </cell>
          <cell r="D74">
            <v>957.50921728486389</v>
          </cell>
          <cell r="E74">
            <v>20.028381212806657</v>
          </cell>
          <cell r="F74">
            <v>3.7393591443622491</v>
          </cell>
          <cell r="G74">
            <v>981.2769576420327</v>
          </cell>
          <cell r="H74">
            <v>977.5375984976705</v>
          </cell>
          <cell r="J74">
            <v>0.9757787644231638</v>
          </cell>
          <cell r="K74">
            <v>2.0410528400599579E-2</v>
          </cell>
          <cell r="L74">
            <v>3.8107071762367396E-3</v>
          </cell>
          <cell r="M74">
            <v>0.97951139552730526</v>
          </cell>
        </row>
        <row r="75">
          <cell r="C75" t="str">
            <v>03A</v>
          </cell>
          <cell r="D75">
            <v>774.11575090504823</v>
          </cell>
          <cell r="E75">
            <v>35.132108509643118</v>
          </cell>
          <cell r="F75">
            <v>9.8735184975003403</v>
          </cell>
          <cell r="G75">
            <v>819.12137791219163</v>
          </cell>
          <cell r="H75">
            <v>809.24785941469133</v>
          </cell>
          <cell r="J75">
            <v>0.94505621728265043</v>
          </cell>
          <cell r="K75">
            <v>4.2889990979345698E-2</v>
          </cell>
          <cell r="L75">
            <v>1.2053791738003894E-2</v>
          </cell>
          <cell r="M75">
            <v>0.95658671431636122</v>
          </cell>
        </row>
        <row r="76">
          <cell r="C76" t="str">
            <v>03C</v>
          </cell>
          <cell r="D76">
            <v>1130.1433082535493</v>
          </cell>
          <cell r="E76">
            <v>59.769506005723912</v>
          </cell>
          <cell r="F76">
            <v>3.8585723833476893</v>
          </cell>
          <cell r="G76">
            <v>1193.7713866426211</v>
          </cell>
          <cell r="H76">
            <v>1189.9128142592733</v>
          </cell>
          <cell r="J76">
            <v>0.94669994682313485</v>
          </cell>
          <cell r="K76">
            <v>5.0067799140185866E-2</v>
          </cell>
          <cell r="L76">
            <v>3.2322540366791592E-3</v>
          </cell>
          <cell r="M76">
            <v>0.94976984423608313</v>
          </cell>
        </row>
        <row r="77">
          <cell r="C77" t="str">
            <v>03D</v>
          </cell>
          <cell r="D77">
            <v>412.03692282450197</v>
          </cell>
          <cell r="E77">
            <v>21.168272347803853</v>
          </cell>
          <cell r="F77">
            <v>10.876524680398063</v>
          </cell>
          <cell r="G77">
            <v>444.08171985270388</v>
          </cell>
          <cell r="H77">
            <v>433.20519517230582</v>
          </cell>
          <cell r="J77">
            <v>0.92784031497889452</v>
          </cell>
          <cell r="K77">
            <v>4.7667515687934855E-2</v>
          </cell>
          <cell r="L77">
            <v>2.4492169333170624E-2</v>
          </cell>
          <cell r="M77">
            <v>0.95113569139127185</v>
          </cell>
        </row>
        <row r="78">
          <cell r="C78" t="str">
            <v>03E</v>
          </cell>
          <cell r="D78">
            <v>431.87163722439851</v>
          </cell>
          <cell r="E78">
            <v>16.815350959480039</v>
          </cell>
          <cell r="F78">
            <v>3.3648752319356667</v>
          </cell>
          <cell r="G78">
            <v>452.05186341581424</v>
          </cell>
          <cell r="H78">
            <v>448.68698818387855</v>
          </cell>
          <cell r="J78">
            <v>0.95535860412358664</v>
          </cell>
          <cell r="K78">
            <v>3.719783573596875E-2</v>
          </cell>
          <cell r="L78">
            <v>7.4435601404446118E-3</v>
          </cell>
          <cell r="M78">
            <v>0.96252320347522791</v>
          </cell>
        </row>
        <row r="79">
          <cell r="C79" t="str">
            <v>03F</v>
          </cell>
          <cell r="D79">
            <v>877.11320292089886</v>
          </cell>
          <cell r="E79">
            <v>17.773701538119067</v>
          </cell>
          <cell r="F79">
            <v>15.513410211822183</v>
          </cell>
          <cell r="G79">
            <v>910.40031467084009</v>
          </cell>
          <cell r="H79">
            <v>894.88690445901796</v>
          </cell>
          <cell r="J79">
            <v>0.96343684068038093</v>
          </cell>
          <cell r="K79">
            <v>1.9522951883584574E-2</v>
          </cell>
          <cell r="L79">
            <v>1.7040207436034484E-2</v>
          </cell>
          <cell r="M79">
            <v>0.98013860583995949</v>
          </cell>
        </row>
        <row r="80">
          <cell r="C80" t="str">
            <v>03G</v>
          </cell>
          <cell r="D80">
            <v>781.66991171662869</v>
          </cell>
          <cell r="E80">
            <v>50.692602004239312</v>
          </cell>
          <cell r="F80">
            <v>7.4082825647300732</v>
          </cell>
          <cell r="G80">
            <v>839.77079628559807</v>
          </cell>
          <cell r="H80">
            <v>832.36251372086804</v>
          </cell>
          <cell r="J80">
            <v>0.93081340191162132</v>
          </cell>
          <cell r="K80">
            <v>6.0364806955014949E-2</v>
          </cell>
          <cell r="L80">
            <v>8.8217911333637114E-3</v>
          </cell>
          <cell r="M80">
            <v>0.93909792768341915</v>
          </cell>
        </row>
        <row r="81">
          <cell r="C81" t="str">
            <v>03H</v>
          </cell>
          <cell r="D81">
            <v>479.76719789261523</v>
          </cell>
          <cell r="E81">
            <v>22.075619868174524</v>
          </cell>
          <cell r="F81">
            <v>1.9181037572501753</v>
          </cell>
          <cell r="G81">
            <v>503.76092151803988</v>
          </cell>
          <cell r="H81">
            <v>501.84281776078973</v>
          </cell>
          <cell r="J81">
            <v>0.95237081202503437</v>
          </cell>
          <cell r="K81">
            <v>4.3821620386217251E-2</v>
          </cell>
          <cell r="L81">
            <v>3.8075675887485195E-3</v>
          </cell>
          <cell r="M81">
            <v>0.95601088809704327</v>
          </cell>
        </row>
        <row r="82">
          <cell r="C82" t="str">
            <v>03J</v>
          </cell>
          <cell r="D82">
            <v>528.56053786212499</v>
          </cell>
          <cell r="E82">
            <v>47.094229777392734</v>
          </cell>
          <cell r="F82">
            <v>12.151208978226324</v>
          </cell>
          <cell r="G82">
            <v>587.80597661774402</v>
          </cell>
          <cell r="H82">
            <v>575.65476763951767</v>
          </cell>
          <cell r="J82">
            <v>0.89920919297806512</v>
          </cell>
          <cell r="K82">
            <v>8.0118664407555981E-2</v>
          </cell>
          <cell r="L82">
            <v>2.0672142614378986E-2</v>
          </cell>
          <cell r="M82">
            <v>0.91819015072088539</v>
          </cell>
        </row>
        <row r="83">
          <cell r="C83" t="str">
            <v>03K</v>
          </cell>
          <cell r="D83">
            <v>415.1012823409024</v>
          </cell>
          <cell r="E83">
            <v>18.508837865919183</v>
          </cell>
          <cell r="F83">
            <v>0</v>
          </cell>
          <cell r="G83">
            <v>433.61012020682159</v>
          </cell>
          <cell r="H83">
            <v>433.61012020682159</v>
          </cell>
          <cell r="J83">
            <v>0.95731456208381183</v>
          </cell>
          <cell r="K83">
            <v>4.2685437916188194E-2</v>
          </cell>
          <cell r="L83">
            <v>0</v>
          </cell>
          <cell r="M83">
            <v>0.95731456208381183</v>
          </cell>
        </row>
        <row r="84">
          <cell r="C84" t="str">
            <v>03L</v>
          </cell>
          <cell r="D84">
            <v>878.15858869467672</v>
          </cell>
          <cell r="E84">
            <v>23.51526095314502</v>
          </cell>
          <cell r="F84">
            <v>3.1489623435240479</v>
          </cell>
          <cell r="G84">
            <v>904.82281199134582</v>
          </cell>
          <cell r="H84">
            <v>901.67384964782173</v>
          </cell>
          <cell r="J84">
            <v>0.97053100016567206</v>
          </cell>
          <cell r="K84">
            <v>2.5988802052185584E-2</v>
          </cell>
          <cell r="L84">
            <v>3.4801977821423075E-3</v>
          </cell>
          <cell r="M84">
            <v>0.97392043590669763</v>
          </cell>
        </row>
        <row r="85">
          <cell r="C85" t="str">
            <v>03M</v>
          </cell>
          <cell r="D85">
            <v>346.4980484403593</v>
          </cell>
          <cell r="E85">
            <v>23.114613680990725</v>
          </cell>
          <cell r="F85">
            <v>0</v>
          </cell>
          <cell r="G85">
            <v>369.61266212135001</v>
          </cell>
          <cell r="H85">
            <v>369.61266212135001</v>
          </cell>
          <cell r="J85">
            <v>0.93746260328764985</v>
          </cell>
          <cell r="K85">
            <v>6.2537396712350216E-2</v>
          </cell>
          <cell r="L85">
            <v>0</v>
          </cell>
          <cell r="M85">
            <v>0.93746260328764985</v>
          </cell>
        </row>
        <row r="86">
          <cell r="C86" t="str">
            <v>03N</v>
          </cell>
          <cell r="D86">
            <v>1868.4054645880578</v>
          </cell>
          <cell r="E86">
            <v>70.795960336520565</v>
          </cell>
          <cell r="F86">
            <v>19.800990554214948</v>
          </cell>
          <cell r="G86">
            <v>1959.0024154787932</v>
          </cell>
          <cell r="H86">
            <v>1939.2014249245783</v>
          </cell>
          <cell r="J86">
            <v>0.95375352772671651</v>
          </cell>
          <cell r="K86">
            <v>3.6138781543675412E-2</v>
          </cell>
          <cell r="L86">
            <v>1.0107690729608139E-2</v>
          </cell>
          <cell r="M86">
            <v>0.96349220899563126</v>
          </cell>
        </row>
        <row r="87">
          <cell r="C87" t="str">
            <v>03Q</v>
          </cell>
          <cell r="D87">
            <v>1047.1245187126642</v>
          </cell>
          <cell r="E87">
            <v>80.796815140145895</v>
          </cell>
          <cell r="F87">
            <v>7.0539058747432044</v>
          </cell>
          <cell r="G87">
            <v>1134.9752397275533</v>
          </cell>
          <cell r="H87">
            <v>1127.9213338528102</v>
          </cell>
          <cell r="J87">
            <v>0.92259679511953285</v>
          </cell>
          <cell r="K87">
            <v>7.1188174254392431E-2</v>
          </cell>
          <cell r="L87">
            <v>6.2150306260746876E-3</v>
          </cell>
          <cell r="M87">
            <v>0.92836662210816046</v>
          </cell>
        </row>
        <row r="88">
          <cell r="C88" t="str">
            <v>03R</v>
          </cell>
          <cell r="D88">
            <v>1147.7018562272985</v>
          </cell>
          <cell r="E88">
            <v>39.179781639483508</v>
          </cell>
          <cell r="F88">
            <v>11.602146387078736</v>
          </cell>
          <cell r="G88">
            <v>1198.4837842538609</v>
          </cell>
          <cell r="H88">
            <v>1186.8816378667821</v>
          </cell>
          <cell r="J88">
            <v>0.95762818930572546</v>
          </cell>
          <cell r="K88">
            <v>3.2691123696659469E-2</v>
          </cell>
          <cell r="L88">
            <v>9.6806869976149706E-3</v>
          </cell>
          <cell r="M88">
            <v>0.96698931014730116</v>
          </cell>
        </row>
        <row r="89">
          <cell r="C89" t="str">
            <v>03T</v>
          </cell>
          <cell r="D89">
            <v>778.1851147525374</v>
          </cell>
          <cell r="E89">
            <v>26.321746598356807</v>
          </cell>
          <cell r="F89">
            <v>0.45984352138949597</v>
          </cell>
          <cell r="G89">
            <v>804.96670487228369</v>
          </cell>
          <cell r="H89">
            <v>804.50686135089416</v>
          </cell>
          <cell r="J89">
            <v>0.96672956787200848</v>
          </cell>
          <cell r="K89">
            <v>3.2699174312474232E-2</v>
          </cell>
          <cell r="L89">
            <v>5.7125781551729512E-4</v>
          </cell>
          <cell r="M89">
            <v>0.96728213535163843</v>
          </cell>
        </row>
        <row r="90">
          <cell r="C90" t="str">
            <v>03V</v>
          </cell>
          <cell r="D90">
            <v>194.42624728536447</v>
          </cell>
          <cell r="E90">
            <v>19.892355001001835</v>
          </cell>
          <cell r="F90">
            <v>0</v>
          </cell>
          <cell r="G90">
            <v>214.31860228636631</v>
          </cell>
          <cell r="H90">
            <v>214.31860228636631</v>
          </cell>
          <cell r="J90">
            <v>0.90718325526207821</v>
          </cell>
          <cell r="K90">
            <v>9.2816744737921758E-2</v>
          </cell>
          <cell r="L90">
            <v>0</v>
          </cell>
          <cell r="M90">
            <v>0.90718325526207821</v>
          </cell>
        </row>
        <row r="91">
          <cell r="C91" t="str">
            <v>03W</v>
          </cell>
          <cell r="D91">
            <v>928.51438431346457</v>
          </cell>
          <cell r="E91">
            <v>42.077208547408908</v>
          </cell>
          <cell r="F91">
            <v>11.167888684906693</v>
          </cell>
          <cell r="G91">
            <v>981.75948154578009</v>
          </cell>
          <cell r="H91">
            <v>970.59159286087345</v>
          </cell>
          <cell r="J91">
            <v>0.94576563992182572</v>
          </cell>
          <cell r="K91">
            <v>4.2858978536329848E-2</v>
          </cell>
          <cell r="L91">
            <v>1.13753815418445E-2</v>
          </cell>
          <cell r="M91">
            <v>0.95664787449540545</v>
          </cell>
        </row>
        <row r="92">
          <cell r="C92" t="str">
            <v>03X</v>
          </cell>
          <cell r="D92">
            <v>303.0506580822904</v>
          </cell>
          <cell r="E92">
            <v>7.5286068352444433</v>
          </cell>
          <cell r="F92">
            <v>4.5260586471764706</v>
          </cell>
          <cell r="G92">
            <v>315.10532356471128</v>
          </cell>
          <cell r="H92">
            <v>310.57926491753483</v>
          </cell>
          <cell r="J92">
            <v>0.96174401198288451</v>
          </cell>
          <cell r="K92">
            <v>2.3892350500699613E-2</v>
          </cell>
          <cell r="L92">
            <v>1.436363751641594E-2</v>
          </cell>
          <cell r="M92">
            <v>0.97575946727401963</v>
          </cell>
        </row>
        <row r="93">
          <cell r="C93" t="str">
            <v>03Y</v>
          </cell>
          <cell r="D93">
            <v>293.56756509586398</v>
          </cell>
          <cell r="E93">
            <v>9.3675286679200891</v>
          </cell>
          <cell r="F93">
            <v>1.1105251271004861</v>
          </cell>
          <cell r="G93">
            <v>304.04561889088455</v>
          </cell>
          <cell r="H93">
            <v>302.9350937637841</v>
          </cell>
          <cell r="J93">
            <v>0.96553788923766426</v>
          </cell>
          <cell r="K93">
            <v>3.080961568231606E-2</v>
          </cell>
          <cell r="L93">
            <v>3.6524950800196523E-3</v>
          </cell>
          <cell r="M93">
            <v>0.96907743981876027</v>
          </cell>
        </row>
        <row r="94">
          <cell r="C94" t="str">
            <v>04C</v>
          </cell>
          <cell r="D94">
            <v>836.30891733598912</v>
          </cell>
          <cell r="E94">
            <v>61.086208093498009</v>
          </cell>
          <cell r="F94">
            <v>20.616306844687649</v>
          </cell>
          <cell r="G94">
            <v>918.01143227417481</v>
          </cell>
          <cell r="H94">
            <v>897.39512542948717</v>
          </cell>
          <cell r="J94">
            <v>0.91100054741607583</v>
          </cell>
          <cell r="K94">
            <v>6.6541881664992059E-2</v>
          </cell>
          <cell r="L94">
            <v>2.2457570918932031E-2</v>
          </cell>
          <cell r="M94">
            <v>0.93192941842172072</v>
          </cell>
        </row>
        <row r="95">
          <cell r="C95" t="str">
            <v>04D</v>
          </cell>
          <cell r="D95">
            <v>631.86351141553041</v>
          </cell>
          <cell r="E95">
            <v>20.661565843828143</v>
          </cell>
          <cell r="F95">
            <v>0.68840909954701479</v>
          </cell>
          <cell r="G95">
            <v>653.21348635890558</v>
          </cell>
          <cell r="H95">
            <v>652.52507725935857</v>
          </cell>
          <cell r="J95">
            <v>0.96731547129808571</v>
          </cell>
          <cell r="K95">
            <v>3.1630647981563148E-2</v>
          </cell>
          <cell r="L95">
            <v>1.0538807203511582E-3</v>
          </cell>
          <cell r="M95">
            <v>0.96833598192025372</v>
          </cell>
        </row>
        <row r="96">
          <cell r="C96" t="str">
            <v>04E</v>
          </cell>
          <cell r="D96">
            <v>611.29353444722403</v>
          </cell>
          <cell r="E96">
            <v>20.134153482800496</v>
          </cell>
          <cell r="F96">
            <v>0.94050561374744079</v>
          </cell>
          <cell r="G96">
            <v>632.36819354377189</v>
          </cell>
          <cell r="H96">
            <v>631.42768793002449</v>
          </cell>
          <cell r="J96">
            <v>0.96667343596387079</v>
          </cell>
          <cell r="K96">
            <v>3.1839288706108575E-2</v>
          </cell>
          <cell r="L96">
            <v>1.4872753300207531E-3</v>
          </cell>
          <cell r="M96">
            <v>0.96811328697224985</v>
          </cell>
        </row>
        <row r="97">
          <cell r="C97" t="str">
            <v>04F</v>
          </cell>
          <cell r="D97">
            <v>547.20949277120224</v>
          </cell>
          <cell r="E97">
            <v>53.002473566288423</v>
          </cell>
          <cell r="F97">
            <v>6.8365246746504607</v>
          </cell>
          <cell r="G97">
            <v>607.0484910121412</v>
          </cell>
          <cell r="H97">
            <v>600.21196633749071</v>
          </cell>
          <cell r="J97">
            <v>0.90142632898869657</v>
          </cell>
          <cell r="K97">
            <v>8.7311762323824565E-2</v>
          </cell>
          <cell r="L97">
            <v>1.1261908687478688E-2</v>
          </cell>
          <cell r="M97">
            <v>0.91169374064680686</v>
          </cell>
        </row>
        <row r="98">
          <cell r="C98" t="str">
            <v>04G</v>
          </cell>
          <cell r="D98">
            <v>1794.5040887443724</v>
          </cell>
          <cell r="E98">
            <v>76.269352089173097</v>
          </cell>
          <cell r="F98">
            <v>16.267072764305397</v>
          </cell>
          <cell r="G98">
            <v>1887.0405135978508</v>
          </cell>
          <cell r="H98">
            <v>1870.7734408335455</v>
          </cell>
          <cell r="J98">
            <v>0.95096214194307493</v>
          </cell>
          <cell r="K98">
            <v>4.0417442836856304E-2</v>
          </cell>
          <cell r="L98">
            <v>8.6204152200688201E-3</v>
          </cell>
          <cell r="M98">
            <v>0.95923111242417991</v>
          </cell>
        </row>
        <row r="99">
          <cell r="C99" t="str">
            <v>04H</v>
          </cell>
          <cell r="D99">
            <v>367.05581877926181</v>
          </cell>
          <cell r="E99">
            <v>6.9289217286199767</v>
          </cell>
          <cell r="F99">
            <v>0</v>
          </cell>
          <cell r="G99">
            <v>373.98474050788178</v>
          </cell>
          <cell r="H99">
            <v>373.98474050788178</v>
          </cell>
          <cell r="J99">
            <v>0.98147271538616709</v>
          </cell>
          <cell r="K99">
            <v>1.8527284613832923E-2</v>
          </cell>
          <cell r="L99">
            <v>0</v>
          </cell>
          <cell r="M99">
            <v>0.98147271538616709</v>
          </cell>
        </row>
        <row r="100">
          <cell r="C100" t="str">
            <v>04J</v>
          </cell>
          <cell r="D100">
            <v>889.98869444413538</v>
          </cell>
          <cell r="E100">
            <v>41.125973014909704</v>
          </cell>
          <cell r="F100">
            <v>5.1980914134172007</v>
          </cell>
          <cell r="G100">
            <v>936.31275887246227</v>
          </cell>
          <cell r="H100">
            <v>931.11466745904511</v>
          </cell>
          <cell r="J100">
            <v>0.9505250099506154</v>
          </cell>
          <cell r="K100">
            <v>4.3923328636934218E-2</v>
          </cell>
          <cell r="L100">
            <v>5.5516614124503745E-3</v>
          </cell>
          <cell r="M100">
            <v>0.95583146259832852</v>
          </cell>
        </row>
        <row r="101">
          <cell r="C101" t="str">
            <v>04K</v>
          </cell>
          <cell r="D101">
            <v>898.19100939443899</v>
          </cell>
          <cell r="E101">
            <v>36.318907534782909</v>
          </cell>
          <cell r="F101">
            <v>17.256676544156072</v>
          </cell>
          <cell r="G101">
            <v>951.76659347337795</v>
          </cell>
          <cell r="H101">
            <v>934.50991692922184</v>
          </cell>
          <cell r="J101">
            <v>0.94370932490557358</v>
          </cell>
          <cell r="K101">
            <v>3.8159468701502386E-2</v>
          </cell>
          <cell r="L101">
            <v>1.8131206392924069E-2</v>
          </cell>
          <cell r="M101">
            <v>0.96113587787904275</v>
          </cell>
        </row>
        <row r="102">
          <cell r="C102" t="str">
            <v>04L</v>
          </cell>
          <cell r="D102">
            <v>503.26609987318602</v>
          </cell>
          <cell r="E102">
            <v>17.68614437593374</v>
          </cell>
          <cell r="F102">
            <v>8.9401054870755114</v>
          </cell>
          <cell r="G102">
            <v>529.89234973619523</v>
          </cell>
          <cell r="H102">
            <v>520.95224424911976</v>
          </cell>
          <cell r="J102">
            <v>0.94975158656986658</v>
          </cell>
          <cell r="K102">
            <v>3.3376863026497207E-2</v>
          </cell>
          <cell r="L102">
            <v>1.6871550403636335E-2</v>
          </cell>
          <cell r="M102">
            <v>0.96605035380656468</v>
          </cell>
        </row>
        <row r="103">
          <cell r="C103" t="str">
            <v>04M</v>
          </cell>
          <cell r="D103">
            <v>313.13157968692548</v>
          </cell>
          <cell r="E103">
            <v>11.823718531899358</v>
          </cell>
          <cell r="F103">
            <v>3.9766819789404453</v>
          </cell>
          <cell r="G103">
            <v>328.93198019776531</v>
          </cell>
          <cell r="H103">
            <v>324.95529821882485</v>
          </cell>
          <cell r="J103">
            <v>0.95196453533846093</v>
          </cell>
          <cell r="K103">
            <v>3.5945785887983674E-2</v>
          </cell>
          <cell r="L103">
            <v>1.2089678773555329E-2</v>
          </cell>
          <cell r="M103">
            <v>0.96361432296470118</v>
          </cell>
        </row>
        <row r="104">
          <cell r="C104" t="str">
            <v>04N</v>
          </cell>
          <cell r="D104">
            <v>394.9796249569024</v>
          </cell>
          <cell r="E104">
            <v>6.1656249362263047</v>
          </cell>
          <cell r="F104">
            <v>0</v>
          </cell>
          <cell r="G104">
            <v>401.14524989312872</v>
          </cell>
          <cell r="H104">
            <v>401.14524989312872</v>
          </cell>
          <cell r="J104">
            <v>0.98462994404677873</v>
          </cell>
          <cell r="K104">
            <v>1.5370055953221239E-2</v>
          </cell>
          <cell r="L104">
            <v>0</v>
          </cell>
          <cell r="M104">
            <v>0.98462994404677873</v>
          </cell>
        </row>
        <row r="105">
          <cell r="C105" t="str">
            <v>04Q</v>
          </cell>
          <cell r="D105">
            <v>386.38410818367726</v>
          </cell>
          <cell r="E105">
            <v>20.170441207493994</v>
          </cell>
          <cell r="F105">
            <v>0</v>
          </cell>
          <cell r="G105">
            <v>406.55454939117124</v>
          </cell>
          <cell r="H105">
            <v>406.55454939117124</v>
          </cell>
          <cell r="J105">
            <v>0.95038687615794759</v>
          </cell>
          <cell r="K105">
            <v>4.9613123842052416E-2</v>
          </cell>
          <cell r="L105">
            <v>0</v>
          </cell>
          <cell r="M105">
            <v>0.95038687615794759</v>
          </cell>
        </row>
        <row r="106">
          <cell r="C106" t="str">
            <v>04R</v>
          </cell>
          <cell r="D106">
            <v>1567.2841473388669</v>
          </cell>
          <cell r="E106">
            <v>86.441038267538914</v>
          </cell>
          <cell r="F106">
            <v>19.632632952521931</v>
          </cell>
          <cell r="G106">
            <v>1673.3578185589276</v>
          </cell>
          <cell r="H106">
            <v>1653.7251856064058</v>
          </cell>
          <cell r="J106">
            <v>0.93661028738527075</v>
          </cell>
          <cell r="K106">
            <v>5.1657235116623609E-2</v>
          </cell>
          <cell r="L106">
            <v>1.1732477498105742E-2</v>
          </cell>
          <cell r="M106">
            <v>0.94772950244702125</v>
          </cell>
        </row>
        <row r="107">
          <cell r="C107" t="str">
            <v>04V</v>
          </cell>
          <cell r="D107">
            <v>1154.8150775057559</v>
          </cell>
          <cell r="E107">
            <v>36.892755651544782</v>
          </cell>
          <cell r="F107">
            <v>6.8362914468335765</v>
          </cell>
          <cell r="G107">
            <v>1198.5441246041344</v>
          </cell>
          <cell r="H107">
            <v>1191.7078331573007</v>
          </cell>
          <cell r="J107">
            <v>0.96351486257310581</v>
          </cell>
          <cell r="K107">
            <v>3.078130783356019E-2</v>
          </cell>
          <cell r="L107">
            <v>5.7038295933339346E-3</v>
          </cell>
          <cell r="M107">
            <v>0.96904211365817627</v>
          </cell>
        </row>
        <row r="108">
          <cell r="C108" t="str">
            <v>04X</v>
          </cell>
          <cell r="D108">
            <v>639.44559861496987</v>
          </cell>
          <cell r="E108">
            <v>40.652170256196364</v>
          </cell>
          <cell r="F108">
            <v>12.701793699332956</v>
          </cell>
          <cell r="G108">
            <v>692.79956257049912</v>
          </cell>
          <cell r="H108">
            <v>680.09776887116618</v>
          </cell>
          <cell r="J108">
            <v>0.92298787869095977</v>
          </cell>
          <cell r="K108">
            <v>5.8678111899153527E-2</v>
          </cell>
          <cell r="L108">
            <v>1.8334009409886751E-2</v>
          </cell>
          <cell r="M108">
            <v>0.94022599085471015</v>
          </cell>
        </row>
        <row r="109">
          <cell r="C109" t="str">
            <v>04Y</v>
          </cell>
          <cell r="D109">
            <v>382.72614186118113</v>
          </cell>
          <cell r="E109">
            <v>8.8761838406124465</v>
          </cell>
          <cell r="F109">
            <v>0.54730155080782739</v>
          </cell>
          <cell r="G109">
            <v>392.14962725260142</v>
          </cell>
          <cell r="H109">
            <v>391.60232570179357</v>
          </cell>
          <cell r="J109">
            <v>0.97596966888011294</v>
          </cell>
          <cell r="K109">
            <v>2.2634686414976221E-2</v>
          </cell>
          <cell r="L109">
            <v>1.3956447049107751E-3</v>
          </cell>
          <cell r="M109">
            <v>0.97733367945477501</v>
          </cell>
        </row>
        <row r="110">
          <cell r="C110" t="str">
            <v>05A</v>
          </cell>
          <cell r="D110">
            <v>1117.5524930319987</v>
          </cell>
          <cell r="E110">
            <v>40.403044625940097</v>
          </cell>
          <cell r="F110">
            <v>13.655205029594409</v>
          </cell>
          <cell r="G110">
            <v>1171.610742687533</v>
          </cell>
          <cell r="H110">
            <v>1157.9555376579387</v>
          </cell>
          <cell r="J110">
            <v>0.9538598890519463</v>
          </cell>
          <cell r="K110">
            <v>3.4485041109524488E-2</v>
          </cell>
          <cell r="L110">
            <v>1.1655069838529326E-2</v>
          </cell>
          <cell r="M110">
            <v>0.96510829361578199</v>
          </cell>
        </row>
        <row r="111">
          <cell r="C111" t="str">
            <v>05C</v>
          </cell>
          <cell r="D111">
            <v>978.23133521931027</v>
          </cell>
          <cell r="E111">
            <v>15.590682578472995</v>
          </cell>
          <cell r="F111">
            <v>6.1994113930977059</v>
          </cell>
          <cell r="G111">
            <v>1000.021429190881</v>
          </cell>
          <cell r="H111">
            <v>993.82201779778325</v>
          </cell>
          <cell r="J111">
            <v>0.97821037296250624</v>
          </cell>
          <cell r="K111">
            <v>1.5590348489919303E-2</v>
          </cell>
          <cell r="L111">
            <v>6.199278547574385E-3</v>
          </cell>
          <cell r="M111">
            <v>0.98431239970611595</v>
          </cell>
        </row>
        <row r="112">
          <cell r="C112" t="str">
            <v>05D</v>
          </cell>
          <cell r="D112">
            <v>323.7702350921391</v>
          </cell>
          <cell r="E112">
            <v>15.303300117416605</v>
          </cell>
          <cell r="F112">
            <v>3.4019299736913426</v>
          </cell>
          <cell r="G112">
            <v>342.47546518324702</v>
          </cell>
          <cell r="H112">
            <v>339.0735352095557</v>
          </cell>
          <cell r="J112">
            <v>0.945382277001655</v>
          </cell>
          <cell r="K112">
            <v>4.4684369168542709E-2</v>
          </cell>
          <cell r="L112">
            <v>9.9333538298023334E-3</v>
          </cell>
          <cell r="M112">
            <v>0.95486731187098162</v>
          </cell>
        </row>
        <row r="113">
          <cell r="C113" t="str">
            <v>05F</v>
          </cell>
          <cell r="D113">
            <v>516.17294607449628</v>
          </cell>
          <cell r="E113">
            <v>15.645799718909325</v>
          </cell>
          <cell r="F113">
            <v>8.1552884839543118</v>
          </cell>
          <cell r="G113">
            <v>539.97403427735992</v>
          </cell>
          <cell r="H113">
            <v>531.81874579340558</v>
          </cell>
          <cell r="J113">
            <v>0.95592179124924714</v>
          </cell>
          <cell r="K113">
            <v>2.8975096441161086E-2</v>
          </cell>
          <cell r="L113">
            <v>1.510311230959175E-2</v>
          </cell>
          <cell r="M113">
            <v>0.97058057873539649</v>
          </cell>
        </row>
        <row r="114">
          <cell r="C114" t="str">
            <v>05G</v>
          </cell>
          <cell r="D114">
            <v>748.32764167635241</v>
          </cell>
          <cell r="E114">
            <v>15.263261221133927</v>
          </cell>
          <cell r="F114">
            <v>2.4395846036561757</v>
          </cell>
          <cell r="G114">
            <v>766.03048750114249</v>
          </cell>
          <cell r="H114">
            <v>763.59090289748633</v>
          </cell>
          <cell r="J114">
            <v>0.9768901550086625</v>
          </cell>
          <cell r="K114">
            <v>1.9925135448491092E-2</v>
          </cell>
          <cell r="L114">
            <v>3.1847095428464093E-3</v>
          </cell>
          <cell r="M114">
            <v>0.9800112060486621</v>
          </cell>
        </row>
        <row r="115">
          <cell r="C115" t="str">
            <v>05H</v>
          </cell>
          <cell r="D115">
            <v>617.77931793097264</v>
          </cell>
          <cell r="E115">
            <v>11.487111538231403</v>
          </cell>
          <cell r="F115">
            <v>4.946147943313207</v>
          </cell>
          <cell r="G115">
            <v>634.21257741251725</v>
          </cell>
          <cell r="H115">
            <v>629.26642946920401</v>
          </cell>
          <cell r="J115">
            <v>0.97408872030165405</v>
          </cell>
          <cell r="K115">
            <v>1.8112399449876766E-2</v>
          </cell>
          <cell r="L115">
            <v>7.7988802484691725E-3</v>
          </cell>
          <cell r="M115">
            <v>0.98174523381468015</v>
          </cell>
        </row>
        <row r="116">
          <cell r="C116" t="str">
            <v>05J</v>
          </cell>
          <cell r="D116">
            <v>573.51428993660545</v>
          </cell>
          <cell r="E116">
            <v>15.148120877744534</v>
          </cell>
          <cell r="F116">
            <v>3.3776658426747463</v>
          </cell>
          <cell r="G116">
            <v>592.04007665702477</v>
          </cell>
          <cell r="H116">
            <v>588.66241081434998</v>
          </cell>
          <cell r="J116">
            <v>0.96870855968902336</v>
          </cell>
          <cell r="K116">
            <v>2.5586309905368119E-2</v>
          </cell>
          <cell r="L116">
            <v>5.7051304056084445E-3</v>
          </cell>
          <cell r="M116">
            <v>0.97426687928521072</v>
          </cell>
        </row>
        <row r="117">
          <cell r="C117" t="str">
            <v>05L</v>
          </cell>
          <cell r="D117">
            <v>1170.2295656182985</v>
          </cell>
          <cell r="E117">
            <v>47.667485481636731</v>
          </cell>
          <cell r="F117">
            <v>42.584523273888422</v>
          </cell>
          <cell r="G117">
            <v>1260.4815743738236</v>
          </cell>
          <cell r="H117">
            <v>1217.8970510999352</v>
          </cell>
          <cell r="J117">
            <v>0.9283987877408203</v>
          </cell>
          <cell r="K117">
            <v>3.781688399952754E-2</v>
          </cell>
          <cell r="L117">
            <v>3.3784328259652163E-2</v>
          </cell>
          <cell r="M117">
            <v>0.96086082527370753</v>
          </cell>
        </row>
        <row r="118">
          <cell r="C118" t="str">
            <v>05N</v>
          </cell>
          <cell r="D118">
            <v>832.97790813353663</v>
          </cell>
          <cell r="E118">
            <v>36.594429190612146</v>
          </cell>
          <cell r="F118">
            <v>4.5675914976070322</v>
          </cell>
          <cell r="G118">
            <v>874.1399288217558</v>
          </cell>
          <cell r="H118">
            <v>869.57233732414875</v>
          </cell>
          <cell r="J118">
            <v>0.95291140545003927</v>
          </cell>
          <cell r="K118">
            <v>4.1863353891106882E-2</v>
          </cell>
          <cell r="L118">
            <v>5.2252406588538308E-3</v>
          </cell>
          <cell r="M118">
            <v>0.9579167510051888</v>
          </cell>
        </row>
        <row r="119">
          <cell r="C119" t="str">
            <v>05P</v>
          </cell>
          <cell r="D119">
            <v>695.69499599579126</v>
          </cell>
          <cell r="E119">
            <v>16.92641395858907</v>
          </cell>
          <cell r="F119">
            <v>0.60831169957666265</v>
          </cell>
          <cell r="G119">
            <v>713.22972165395697</v>
          </cell>
          <cell r="H119">
            <v>712.62140995438028</v>
          </cell>
          <cell r="J119">
            <v>0.97541503792424233</v>
          </cell>
          <cell r="K119">
            <v>2.3732064781789037E-2</v>
          </cell>
          <cell r="L119">
            <v>8.5289729396863495E-4</v>
          </cell>
          <cell r="M119">
            <v>0.9762476769261359</v>
          </cell>
        </row>
        <row r="120">
          <cell r="C120" t="str">
            <v>05Q</v>
          </cell>
          <cell r="D120">
            <v>676.38013104996662</v>
          </cell>
          <cell r="E120">
            <v>13.441474277028178</v>
          </cell>
          <cell r="F120">
            <v>6.4216796166799011</v>
          </cell>
          <cell r="G120">
            <v>696.24328494367467</v>
          </cell>
          <cell r="H120">
            <v>689.82160532699481</v>
          </cell>
          <cell r="J120">
            <v>0.97147095803543015</v>
          </cell>
          <cell r="K120">
            <v>1.9305714780596523E-2</v>
          </cell>
          <cell r="L120">
            <v>9.2233271839733556E-3</v>
          </cell>
          <cell r="M120">
            <v>0.98051456467407028</v>
          </cell>
        </row>
        <row r="121">
          <cell r="C121" t="str">
            <v>05R</v>
          </cell>
          <cell r="D121">
            <v>848.81264404436627</v>
          </cell>
          <cell r="E121">
            <v>26.765384179473479</v>
          </cell>
          <cell r="F121">
            <v>5.8002640211233381</v>
          </cell>
          <cell r="G121">
            <v>881.37829224496306</v>
          </cell>
          <cell r="H121">
            <v>875.57802822383974</v>
          </cell>
          <cell r="J121">
            <v>0.96305145192803798</v>
          </cell>
          <cell r="K121">
            <v>3.0367646236554378E-2</v>
          </cell>
          <cell r="L121">
            <v>6.5809018354076503E-3</v>
          </cell>
          <cell r="M121">
            <v>0.96943118338205836</v>
          </cell>
        </row>
        <row r="122">
          <cell r="C122" t="str">
            <v>05T</v>
          </cell>
          <cell r="D122">
            <v>827.87960110969482</v>
          </cell>
          <cell r="E122">
            <v>33.814280300721848</v>
          </cell>
          <cell r="F122">
            <v>6.0151591903804791</v>
          </cell>
          <cell r="G122">
            <v>867.70904060079715</v>
          </cell>
          <cell r="H122">
            <v>861.69388141041668</v>
          </cell>
          <cell r="J122">
            <v>0.95409816237073586</v>
          </cell>
          <cell r="K122">
            <v>3.8969606997881476E-2</v>
          </cell>
          <cell r="L122">
            <v>6.9322306313826286E-3</v>
          </cell>
          <cell r="M122">
            <v>0.96075836090959033</v>
          </cell>
        </row>
        <row r="123">
          <cell r="C123" t="str">
            <v>05V</v>
          </cell>
          <cell r="D123">
            <v>458.22264871270579</v>
          </cell>
          <cell r="E123">
            <v>6.7032031401965959</v>
          </cell>
          <cell r="F123">
            <v>0</v>
          </cell>
          <cell r="G123">
            <v>464.92585185290238</v>
          </cell>
          <cell r="H123">
            <v>464.92585185290238</v>
          </cell>
          <cell r="J123">
            <v>0.98558221033852633</v>
          </cell>
          <cell r="K123">
            <v>1.4417789661473628E-2</v>
          </cell>
          <cell r="L123">
            <v>0</v>
          </cell>
          <cell r="M123">
            <v>0.98558221033852633</v>
          </cell>
        </row>
        <row r="124">
          <cell r="C124" t="str">
            <v>05W</v>
          </cell>
          <cell r="D124">
            <v>764.90416757825096</v>
          </cell>
          <cell r="E124">
            <v>18.390376372018913</v>
          </cell>
          <cell r="F124">
            <v>22.506966712933249</v>
          </cell>
          <cell r="G124">
            <v>805.80151066320309</v>
          </cell>
          <cell r="H124">
            <v>783.29454395026983</v>
          </cell>
          <cell r="J124">
            <v>0.94924638072309875</v>
          </cell>
          <cell r="K124">
            <v>2.2822464501069232E-2</v>
          </cell>
          <cell r="L124">
            <v>2.7931154775832103E-2</v>
          </cell>
          <cell r="M124">
            <v>0.97652176117648737</v>
          </cell>
        </row>
        <row r="125">
          <cell r="C125" t="str">
            <v>05X</v>
          </cell>
          <cell r="D125">
            <v>538.48054748478137</v>
          </cell>
          <cell r="E125">
            <v>31.497542588046763</v>
          </cell>
          <cell r="F125">
            <v>4.3492034737611593</v>
          </cell>
          <cell r="G125">
            <v>574.3272935465892</v>
          </cell>
          <cell r="H125">
            <v>569.97809007282808</v>
          </cell>
          <cell r="J125">
            <v>0.93758481189280274</v>
          </cell>
          <cell r="K125">
            <v>5.4842496503244617E-2</v>
          </cell>
          <cell r="L125">
            <v>7.5726916039527449E-3</v>
          </cell>
          <cell r="M125">
            <v>0.94473902920720665</v>
          </cell>
        </row>
        <row r="126">
          <cell r="C126" t="str">
            <v>05Y</v>
          </cell>
          <cell r="D126">
            <v>685.02891378609615</v>
          </cell>
          <cell r="E126">
            <v>22.743173884757429</v>
          </cell>
          <cell r="F126">
            <v>4.1134390560161114</v>
          </cell>
          <cell r="G126">
            <v>711.88552672686967</v>
          </cell>
          <cell r="H126">
            <v>707.77208767085358</v>
          </cell>
          <cell r="J126">
            <v>0.96227397252440894</v>
          </cell>
          <cell r="K126">
            <v>3.1947796423572102E-2</v>
          </cell>
          <cell r="L126">
            <v>5.7782310520190158E-3</v>
          </cell>
          <cell r="M126">
            <v>0.96786652895623371</v>
          </cell>
        </row>
        <row r="127">
          <cell r="C127" t="str">
            <v>06A</v>
          </cell>
          <cell r="D127">
            <v>699.21688282010939</v>
          </cell>
          <cell r="E127">
            <v>16.960958719881354</v>
          </cell>
          <cell r="F127">
            <v>11.615736254372692</v>
          </cell>
          <cell r="G127">
            <v>727.79357779436339</v>
          </cell>
          <cell r="H127">
            <v>716.17784153999071</v>
          </cell>
          <cell r="J127">
            <v>0.96073516468658882</v>
          </cell>
          <cell r="K127">
            <v>2.3304628176691111E-2</v>
          </cell>
          <cell r="L127">
            <v>1.5960207136720153E-2</v>
          </cell>
          <cell r="M127">
            <v>0.97631739250210492</v>
          </cell>
        </row>
        <row r="128">
          <cell r="C128" t="str">
            <v>06D</v>
          </cell>
          <cell r="D128">
            <v>308.82294297062401</v>
          </cell>
          <cell r="E128">
            <v>22.203720583856125</v>
          </cell>
          <cell r="F128">
            <v>0</v>
          </cell>
          <cell r="G128">
            <v>331.02666355448014</v>
          </cell>
          <cell r="H128">
            <v>331.02666355448014</v>
          </cell>
          <cell r="J128">
            <v>0.93292467638274745</v>
          </cell>
          <cell r="K128">
            <v>6.7075323617252519E-2</v>
          </cell>
          <cell r="L128">
            <v>0</v>
          </cell>
          <cell r="M128">
            <v>0.93292467638274745</v>
          </cell>
        </row>
        <row r="129">
          <cell r="C129" t="str">
            <v>06F</v>
          </cell>
          <cell r="D129">
            <v>1214.6082065249807</v>
          </cell>
          <cell r="E129">
            <v>66.901996710723864</v>
          </cell>
          <cell r="F129">
            <v>10.89747322305017</v>
          </cell>
          <cell r="G129">
            <v>1292.4076764587546</v>
          </cell>
          <cell r="H129">
            <v>1281.5102032357045</v>
          </cell>
          <cell r="J129">
            <v>0.93980268660509092</v>
          </cell>
          <cell r="K129">
            <v>5.176539719575006E-2</v>
          </cell>
          <cell r="L129">
            <v>8.4319161991591191E-3</v>
          </cell>
          <cell r="M129">
            <v>0.94779440964121708</v>
          </cell>
        </row>
        <row r="130">
          <cell r="C130" t="str">
            <v>06H</v>
          </cell>
          <cell r="D130">
            <v>2382.3779412371719</v>
          </cell>
          <cell r="E130">
            <v>141.58583902129703</v>
          </cell>
          <cell r="F130">
            <v>19.651068665023033</v>
          </cell>
          <cell r="G130">
            <v>2543.614848923492</v>
          </cell>
          <cell r="H130">
            <v>2523.9637802584689</v>
          </cell>
          <cell r="J130">
            <v>0.93661111557256449</v>
          </cell>
          <cell r="K130">
            <v>5.5663238120039656E-2</v>
          </cell>
          <cell r="L130">
            <v>7.7256463073958519E-3</v>
          </cell>
          <cell r="M130">
            <v>0.94390337922884227</v>
          </cell>
        </row>
        <row r="131">
          <cell r="C131" t="str">
            <v>06K</v>
          </cell>
          <cell r="D131">
            <v>1620.9278459173672</v>
          </cell>
          <cell r="E131">
            <v>52.263929764822564</v>
          </cell>
          <cell r="F131">
            <v>10.784176581056048</v>
          </cell>
          <cell r="G131">
            <v>1683.9759522632457</v>
          </cell>
          <cell r="H131">
            <v>1673.1917756821897</v>
          </cell>
          <cell r="J131">
            <v>0.96255997227208467</v>
          </cell>
          <cell r="K131">
            <v>3.1036030944848352E-2</v>
          </cell>
          <cell r="L131">
            <v>6.4039967830670204E-3</v>
          </cell>
          <cell r="M131">
            <v>0.96876393338503375</v>
          </cell>
        </row>
        <row r="132">
          <cell r="C132" t="str">
            <v>06L</v>
          </cell>
          <cell r="D132">
            <v>1077.3845846288118</v>
          </cell>
          <cell r="E132">
            <v>24.706508941270613</v>
          </cell>
          <cell r="F132">
            <v>2.8841360845649993</v>
          </cell>
          <cell r="G132">
            <v>1104.9752296546474</v>
          </cell>
          <cell r="H132">
            <v>1102.0910935700824</v>
          </cell>
          <cell r="J132">
            <v>0.97503053074369928</v>
          </cell>
          <cell r="K132">
            <v>2.2359332841327555E-2</v>
          </cell>
          <cell r="L132">
            <v>2.6101364149732267E-3</v>
          </cell>
          <cell r="M132">
            <v>0.9775821535212329</v>
          </cell>
        </row>
        <row r="133">
          <cell r="C133" t="str">
            <v>06M</v>
          </cell>
          <cell r="D133">
            <v>840.72943450667924</v>
          </cell>
          <cell r="E133">
            <v>16.240837746406385</v>
          </cell>
          <cell r="F133">
            <v>6.0812592396151643</v>
          </cell>
          <cell r="G133">
            <v>863.05153149270086</v>
          </cell>
          <cell r="H133">
            <v>856.97027225308557</v>
          </cell>
          <cell r="J133">
            <v>0.9741358468509822</v>
          </cell>
          <cell r="K133">
            <v>1.8817923558187601E-2</v>
          </cell>
          <cell r="L133">
            <v>7.0462295908301689E-3</v>
          </cell>
          <cell r="M133">
            <v>0.98104854010430598</v>
          </cell>
        </row>
        <row r="134">
          <cell r="C134" t="str">
            <v>06N</v>
          </cell>
          <cell r="D134">
            <v>1569.0875216328393</v>
          </cell>
          <cell r="E134">
            <v>49.327381134638301</v>
          </cell>
          <cell r="F134">
            <v>15.785150142721267</v>
          </cell>
          <cell r="G134">
            <v>1634.2000529101988</v>
          </cell>
          <cell r="H134">
            <v>1618.4149027674775</v>
          </cell>
          <cell r="J134">
            <v>0.96015632776329529</v>
          </cell>
          <cell r="K134">
            <v>3.0184420228597863E-2</v>
          </cell>
          <cell r="L134">
            <v>9.6592520081069163E-3</v>
          </cell>
          <cell r="M134">
            <v>0.96952117714049169</v>
          </cell>
        </row>
        <row r="135">
          <cell r="C135" t="str">
            <v>06P</v>
          </cell>
          <cell r="D135">
            <v>524.18386401625207</v>
          </cell>
          <cell r="E135">
            <v>34.229159801032651</v>
          </cell>
          <cell r="F135">
            <v>10.989056425638081</v>
          </cell>
          <cell r="G135">
            <v>569.40208024292281</v>
          </cell>
          <cell r="H135">
            <v>558.41302381728474</v>
          </cell>
          <cell r="J135">
            <v>0.92058649275152038</v>
          </cell>
          <cell r="K135">
            <v>6.0114216278292373E-2</v>
          </cell>
          <cell r="L135">
            <v>1.9299290970187257E-2</v>
          </cell>
          <cell r="M135">
            <v>0.93870279105053145</v>
          </cell>
        </row>
        <row r="136">
          <cell r="C136" t="str">
            <v>06Q</v>
          </cell>
          <cell r="D136">
            <v>1205.6912743613998</v>
          </cell>
          <cell r="E136">
            <v>27.924040857789009</v>
          </cell>
          <cell r="F136">
            <v>5.5941074638107029</v>
          </cell>
          <cell r="G136">
            <v>1239.2094226829995</v>
          </cell>
          <cell r="H136">
            <v>1233.6153152191887</v>
          </cell>
          <cell r="J136">
            <v>0.97295199043190783</v>
          </cell>
          <cell r="K136">
            <v>2.2533754462043191E-2</v>
          </cell>
          <cell r="L136">
            <v>4.5142551060489509E-3</v>
          </cell>
          <cell r="M136">
            <v>0.97736406113535701</v>
          </cell>
        </row>
        <row r="137">
          <cell r="C137" t="str">
            <v>06T</v>
          </cell>
          <cell r="D137">
            <v>943.03564005376131</v>
          </cell>
          <cell r="E137">
            <v>30.081016526884287</v>
          </cell>
          <cell r="F137">
            <v>7.0830371662322884</v>
          </cell>
          <cell r="G137">
            <v>980.19969374687787</v>
          </cell>
          <cell r="H137">
            <v>973.11665658064555</v>
          </cell>
          <cell r="J137">
            <v>0.96208522209280178</v>
          </cell>
          <cell r="K137">
            <v>3.0688661421528936E-2</v>
          </cell>
          <cell r="L137">
            <v>7.2261164856692751E-3</v>
          </cell>
          <cell r="M137">
            <v>0.96908796460993341</v>
          </cell>
        </row>
        <row r="138">
          <cell r="C138" t="str">
            <v>06V</v>
          </cell>
          <cell r="D138">
            <v>586.24073146710543</v>
          </cell>
          <cell r="E138">
            <v>14.281221130427689</v>
          </cell>
          <cell r="F138">
            <v>2.4575108524576335</v>
          </cell>
          <cell r="G138">
            <v>602.9794634499907</v>
          </cell>
          <cell r="H138">
            <v>600.52195259753307</v>
          </cell>
          <cell r="J138">
            <v>0.97223996338596108</v>
          </cell>
          <cell r="K138">
            <v>2.3684423759171909E-2</v>
          </cell>
          <cell r="L138">
            <v>4.0756128548670749E-3</v>
          </cell>
          <cell r="M138">
            <v>0.9762186526759683</v>
          </cell>
        </row>
        <row r="139">
          <cell r="C139" t="str">
            <v>06W</v>
          </cell>
          <cell r="D139">
            <v>662.26073121181935</v>
          </cell>
          <cell r="E139">
            <v>22.780675870777198</v>
          </cell>
          <cell r="F139">
            <v>3.7529384354225193</v>
          </cell>
          <cell r="G139">
            <v>688.79434551801899</v>
          </cell>
          <cell r="H139">
            <v>685.04140708259649</v>
          </cell>
          <cell r="J139">
            <v>0.96147817635430122</v>
          </cell>
          <cell r="K139">
            <v>3.3073262025176207E-2</v>
          </cell>
          <cell r="L139">
            <v>5.4485616205226847E-3</v>
          </cell>
          <cell r="M139">
            <v>0.96674554904966437</v>
          </cell>
        </row>
        <row r="140">
          <cell r="C140" t="str">
            <v>06Y</v>
          </cell>
          <cell r="D140">
            <v>755.89737586457102</v>
          </cell>
          <cell r="E140">
            <v>19.414541589349351</v>
          </cell>
          <cell r="F140">
            <v>2.0745163472012775</v>
          </cell>
          <cell r="G140">
            <v>777.38643380112171</v>
          </cell>
          <cell r="H140">
            <v>775.31191745392039</v>
          </cell>
          <cell r="J140">
            <v>0.97235730262042597</v>
          </cell>
          <cell r="K140">
            <v>2.4974119363544441E-2</v>
          </cell>
          <cell r="L140">
            <v>2.668578016029541E-3</v>
          </cell>
          <cell r="M140">
            <v>0.97495905692626827</v>
          </cell>
        </row>
        <row r="141">
          <cell r="C141" t="str">
            <v>07G</v>
          </cell>
          <cell r="D141">
            <v>389.96651886907136</v>
          </cell>
          <cell r="E141">
            <v>14.001697479552158</v>
          </cell>
          <cell r="F141">
            <v>2.4736130719514793</v>
          </cell>
          <cell r="G141">
            <v>406.441829420575</v>
          </cell>
          <cell r="H141">
            <v>403.96821634862351</v>
          </cell>
          <cell r="J141">
            <v>0.95946453007804122</v>
          </cell>
          <cell r="K141">
            <v>3.4449449997587672E-2</v>
          </cell>
          <cell r="L141">
            <v>6.0860199243711489E-3</v>
          </cell>
          <cell r="M141">
            <v>0.96533960615488446</v>
          </cell>
        </row>
        <row r="142">
          <cell r="C142" t="str">
            <v>07H</v>
          </cell>
          <cell r="D142">
            <v>757.14357824741933</v>
          </cell>
          <cell r="E142">
            <v>40.465753478592511</v>
          </cell>
          <cell r="F142">
            <v>7.8334525365231169</v>
          </cell>
          <cell r="G142">
            <v>805.44278426253504</v>
          </cell>
          <cell r="H142">
            <v>797.60933172601187</v>
          </cell>
          <cell r="J142">
            <v>0.94003397018530799</v>
          </cell>
          <cell r="K142">
            <v>5.0240382394937007E-2</v>
          </cell>
          <cell r="L142">
            <v>9.7256474197548876E-3</v>
          </cell>
          <cell r="M142">
            <v>0.94926619853979721</v>
          </cell>
        </row>
        <row r="143">
          <cell r="C143" t="str">
            <v>07J</v>
          </cell>
          <cell r="D143">
            <v>475.33667209101833</v>
          </cell>
          <cell r="E143">
            <v>16.15093711489644</v>
          </cell>
          <cell r="F143">
            <v>1.9990530901301788</v>
          </cell>
          <cell r="G143">
            <v>493.48666229604498</v>
          </cell>
          <cell r="H143">
            <v>491.48760920591479</v>
          </cell>
          <cell r="J143">
            <v>0.96322091032697776</v>
          </cell>
          <cell r="K143">
            <v>3.2728214050914743E-2</v>
          </cell>
          <cell r="L143">
            <v>4.0508756221073663E-3</v>
          </cell>
          <cell r="M143">
            <v>0.96713866878355048</v>
          </cell>
        </row>
        <row r="144">
          <cell r="C144" t="str">
            <v>07K</v>
          </cell>
          <cell r="D144">
            <v>650.40136353968126</v>
          </cell>
          <cell r="E144">
            <v>25.963299488948923</v>
          </cell>
          <cell r="F144">
            <v>5.8886947510688596</v>
          </cell>
          <cell r="G144">
            <v>682.25335777969906</v>
          </cell>
          <cell r="H144">
            <v>676.36466302863016</v>
          </cell>
          <cell r="J144">
            <v>0.9533135397916167</v>
          </cell>
          <cell r="K144">
            <v>3.8055216867591474E-2</v>
          </cell>
          <cell r="L144">
            <v>8.6312433407917805E-3</v>
          </cell>
          <cell r="M144">
            <v>0.9616134595608673</v>
          </cell>
        </row>
        <row r="145">
          <cell r="C145" t="str">
            <v>07L</v>
          </cell>
          <cell r="D145">
            <v>352.48447988726429</v>
          </cell>
          <cell r="E145">
            <v>24.356995322565027</v>
          </cell>
          <cell r="F145">
            <v>9.1025855215204796</v>
          </cell>
          <cell r="G145">
            <v>385.94406073134979</v>
          </cell>
          <cell r="H145">
            <v>376.8414752098293</v>
          </cell>
          <cell r="J145">
            <v>0.91330458413926408</v>
          </cell>
          <cell r="K145">
            <v>6.3110170101878027E-2</v>
          </cell>
          <cell r="L145">
            <v>2.3585245758857943E-2</v>
          </cell>
          <cell r="M145">
            <v>0.93536540714101923</v>
          </cell>
        </row>
        <row r="146">
          <cell r="C146" t="str">
            <v>07M</v>
          </cell>
          <cell r="D146">
            <v>688.32549647307587</v>
          </cell>
          <cell r="E146">
            <v>62.628677014632736</v>
          </cell>
          <cell r="F146">
            <v>21.57283358609503</v>
          </cell>
          <cell r="G146">
            <v>772.5270070738037</v>
          </cell>
          <cell r="H146">
            <v>750.95417348770866</v>
          </cell>
          <cell r="J146">
            <v>0.89100509130461558</v>
          </cell>
          <cell r="K146">
            <v>8.1069886801574925E-2</v>
          </cell>
          <cell r="L146">
            <v>2.7925021893809417E-2</v>
          </cell>
          <cell r="M146">
            <v>0.91660119987913236</v>
          </cell>
        </row>
        <row r="147">
          <cell r="C147" t="str">
            <v>07N</v>
          </cell>
          <cell r="D147">
            <v>522.15983347652684</v>
          </cell>
          <cell r="E147">
            <v>24.45828976313242</v>
          </cell>
          <cell r="F147">
            <v>1.5200552865021038</v>
          </cell>
          <cell r="G147">
            <v>548.13817852616137</v>
          </cell>
          <cell r="H147">
            <v>546.61812323965921</v>
          </cell>
          <cell r="J147">
            <v>0.95260621123037748</v>
          </cell>
          <cell r="K147">
            <v>4.4620664499043068E-2</v>
          </cell>
          <cell r="L147">
            <v>2.7731242705794391E-3</v>
          </cell>
          <cell r="M147">
            <v>0.95525525275639478</v>
          </cell>
        </row>
        <row r="148">
          <cell r="C148" t="str">
            <v>07P</v>
          </cell>
          <cell r="D148">
            <v>573.00134563797451</v>
          </cell>
          <cell r="E148">
            <v>69.848947235380621</v>
          </cell>
          <cell r="F148">
            <v>19.636507872587998</v>
          </cell>
          <cell r="G148">
            <v>662.48680074594313</v>
          </cell>
          <cell r="H148">
            <v>642.8502928733551</v>
          </cell>
          <cell r="J148">
            <v>0.86492492377627705</v>
          </cell>
          <cell r="K148">
            <v>0.10543447379892323</v>
          </cell>
          <cell r="L148">
            <v>2.9640602424799701E-2</v>
          </cell>
          <cell r="M148">
            <v>0.89134492430084156</v>
          </cell>
        </row>
        <row r="149">
          <cell r="C149" t="str">
            <v>07Q</v>
          </cell>
          <cell r="D149">
            <v>630.83983062678487</v>
          </cell>
          <cell r="E149">
            <v>33.136148912921009</v>
          </cell>
          <cell r="F149">
            <v>2.4506938459015251</v>
          </cell>
          <cell r="G149">
            <v>666.42667338560739</v>
          </cell>
          <cell r="H149">
            <v>663.97597953970592</v>
          </cell>
          <cell r="J149">
            <v>0.94660051258447864</v>
          </cell>
          <cell r="K149">
            <v>4.972212283248121E-2</v>
          </cell>
          <cell r="L149">
            <v>3.6773645830401902E-3</v>
          </cell>
          <cell r="M149">
            <v>0.95009435591948321</v>
          </cell>
        </row>
        <row r="150">
          <cell r="C150" t="str">
            <v>07R</v>
          </cell>
          <cell r="D150">
            <v>451.62692097306945</v>
          </cell>
          <cell r="E150">
            <v>54.423650996851386</v>
          </cell>
          <cell r="F150">
            <v>8.1536632939949989</v>
          </cell>
          <cell r="G150">
            <v>514.20423526391585</v>
          </cell>
          <cell r="H150">
            <v>506.05057196992084</v>
          </cell>
          <cell r="J150">
            <v>0.87830260818694239</v>
          </cell>
          <cell r="K150">
            <v>0.10584053429454619</v>
          </cell>
          <cell r="L150">
            <v>1.5856857518511343E-2</v>
          </cell>
          <cell r="M150">
            <v>0.8924541261064195</v>
          </cell>
        </row>
        <row r="151">
          <cell r="C151" t="str">
            <v>07T</v>
          </cell>
          <cell r="D151">
            <v>509.4320788083478</v>
          </cell>
          <cell r="E151">
            <v>61.270458138634595</v>
          </cell>
          <cell r="F151">
            <v>16.982344086517124</v>
          </cell>
          <cell r="G151">
            <v>587.68488103349955</v>
          </cell>
          <cell r="H151">
            <v>570.70253694698238</v>
          </cell>
          <cell r="J151">
            <v>0.86684564338708736</v>
          </cell>
          <cell r="K151">
            <v>0.10425733265569924</v>
          </cell>
          <cell r="L151">
            <v>2.8897023957213365E-2</v>
          </cell>
          <cell r="M151">
            <v>0.89264029126906341</v>
          </cell>
        </row>
        <row r="152">
          <cell r="C152" t="str">
            <v>07V</v>
          </cell>
          <cell r="D152">
            <v>839.38478168104575</v>
          </cell>
          <cell r="E152">
            <v>52.073121469972769</v>
          </cell>
          <cell r="F152">
            <v>11.366045902066716</v>
          </cell>
          <cell r="G152">
            <v>902.82394905308524</v>
          </cell>
          <cell r="H152">
            <v>891.45790315101851</v>
          </cell>
          <cell r="J152">
            <v>0.92973251602532603</v>
          </cell>
          <cell r="K152">
            <v>5.7678046228823415E-2</v>
          </cell>
          <cell r="L152">
            <v>1.2589437745850496E-2</v>
          </cell>
          <cell r="M152">
            <v>0.94158656142268649</v>
          </cell>
        </row>
        <row r="153">
          <cell r="C153" t="str">
            <v>07W</v>
          </cell>
          <cell r="D153">
            <v>805.80071047431227</v>
          </cell>
          <cell r="E153">
            <v>53.774389171248103</v>
          </cell>
          <cell r="F153">
            <v>21.84207082636258</v>
          </cell>
          <cell r="G153">
            <v>881.41717047192299</v>
          </cell>
          <cell r="H153">
            <v>859.57509964556039</v>
          </cell>
          <cell r="J153">
            <v>0.91421036198202876</v>
          </cell>
          <cell r="K153">
            <v>6.1009010231167324E-2</v>
          </cell>
          <cell r="L153">
            <v>2.4780627786803872E-2</v>
          </cell>
          <cell r="M153">
            <v>0.93744073182968934</v>
          </cell>
        </row>
        <row r="154">
          <cell r="C154" t="str">
            <v>07X</v>
          </cell>
          <cell r="D154">
            <v>660.57104292950851</v>
          </cell>
          <cell r="E154">
            <v>34.546363716647029</v>
          </cell>
          <cell r="F154">
            <v>16.867029118495946</v>
          </cell>
          <cell r="G154">
            <v>711.98443576465149</v>
          </cell>
          <cell r="H154">
            <v>695.11740664615559</v>
          </cell>
          <cell r="J154">
            <v>0.9277886000697102</v>
          </cell>
          <cell r="K154">
            <v>4.852123442775149E-2</v>
          </cell>
          <cell r="L154">
            <v>2.3690165502538305E-2</v>
          </cell>
          <cell r="M154">
            <v>0.95030139745265696</v>
          </cell>
        </row>
        <row r="155">
          <cell r="C155" t="str">
            <v>07Y</v>
          </cell>
          <cell r="D155">
            <v>565.27897658821303</v>
          </cell>
          <cell r="E155">
            <v>33.994427827215091</v>
          </cell>
          <cell r="F155">
            <v>15.058775336812275</v>
          </cell>
          <cell r="G155">
            <v>614.33217975224034</v>
          </cell>
          <cell r="H155">
            <v>599.2734044154281</v>
          </cell>
          <cell r="J155">
            <v>0.92015198815759514</v>
          </cell>
          <cell r="K155">
            <v>5.5335580566404668E-2</v>
          </cell>
          <cell r="L155">
            <v>2.4512431276000335E-2</v>
          </cell>
          <cell r="M155">
            <v>0.94327392542911936</v>
          </cell>
        </row>
        <row r="156">
          <cell r="C156" t="str">
            <v>08A</v>
          </cell>
          <cell r="D156">
            <v>494.90451690380769</v>
          </cell>
          <cell r="E156">
            <v>34.412992990826531</v>
          </cell>
          <cell r="F156">
            <v>10.108343678793519</v>
          </cell>
          <cell r="G156">
            <v>539.42585357342773</v>
          </cell>
          <cell r="H156">
            <v>529.31750989463421</v>
          </cell>
          <cell r="J156">
            <v>0.91746532656028934</v>
          </cell>
          <cell r="K156">
            <v>6.3795594450762022E-2</v>
          </cell>
          <cell r="L156">
            <v>1.8739078988948665E-2</v>
          </cell>
          <cell r="M156">
            <v>0.93498610503613089</v>
          </cell>
        </row>
        <row r="157">
          <cell r="C157" t="str">
            <v>08C</v>
          </cell>
          <cell r="D157">
            <v>409.58598197366888</v>
          </cell>
          <cell r="E157">
            <v>13.088479624684815</v>
          </cell>
          <cell r="F157">
            <v>3.5989812650138648</v>
          </cell>
          <cell r="G157">
            <v>426.27344286336756</v>
          </cell>
          <cell r="H157">
            <v>422.67446159835367</v>
          </cell>
          <cell r="J157">
            <v>0.9608526846579849</v>
          </cell>
          <cell r="K157">
            <v>3.0704421877109606E-2</v>
          </cell>
          <cell r="L157">
            <v>8.4428934649054318E-3</v>
          </cell>
          <cell r="M157">
            <v>0.96903413663747184</v>
          </cell>
        </row>
        <row r="158">
          <cell r="C158" t="str">
            <v>08D</v>
          </cell>
          <cell r="D158">
            <v>571.40588642784462</v>
          </cell>
          <cell r="E158">
            <v>53.664607845291101</v>
          </cell>
          <cell r="F158">
            <v>16.656379048825311</v>
          </cell>
          <cell r="G158">
            <v>641.72687332196108</v>
          </cell>
          <cell r="H158">
            <v>625.07049427313575</v>
          </cell>
          <cell r="J158">
            <v>0.89041913340781087</v>
          </cell>
          <cell r="K158">
            <v>8.3625308641807505E-2</v>
          </cell>
          <cell r="L158">
            <v>2.5955557950381535E-2</v>
          </cell>
          <cell r="M158">
            <v>0.9141463109569824</v>
          </cell>
        </row>
        <row r="159">
          <cell r="C159" t="str">
            <v>08E</v>
          </cell>
          <cell r="D159">
            <v>536.37755832601601</v>
          </cell>
          <cell r="E159">
            <v>32.161614354653544</v>
          </cell>
          <cell r="F159">
            <v>11.396523679993857</v>
          </cell>
          <cell r="G159">
            <v>579.93569636066343</v>
          </cell>
          <cell r="H159">
            <v>568.53917268066959</v>
          </cell>
          <cell r="J159">
            <v>0.92489143484701364</v>
          </cell>
          <cell r="K159">
            <v>5.5457207680922195E-2</v>
          </cell>
          <cell r="L159">
            <v>1.9651357472064163E-2</v>
          </cell>
          <cell r="M159">
            <v>0.94343113737790285</v>
          </cell>
        </row>
        <row r="160">
          <cell r="C160" t="str">
            <v>08F</v>
          </cell>
          <cell r="D160">
            <v>645.35035806376027</v>
          </cell>
          <cell r="E160">
            <v>27.974347500281269</v>
          </cell>
          <cell r="F160">
            <v>3.2798154136877784</v>
          </cell>
          <cell r="G160">
            <v>676.60452097772929</v>
          </cell>
          <cell r="H160">
            <v>673.32470556404155</v>
          </cell>
          <cell r="J160">
            <v>0.953807339524121</v>
          </cell>
          <cell r="K160">
            <v>4.1345197427674382E-2</v>
          </cell>
          <cell r="L160">
            <v>4.8474630482046909E-3</v>
          </cell>
          <cell r="M160">
            <v>0.95845340699796944</v>
          </cell>
        </row>
        <row r="161">
          <cell r="C161" t="str">
            <v>08G</v>
          </cell>
          <cell r="D161">
            <v>627.80140848728172</v>
          </cell>
          <cell r="E161">
            <v>36.355545156392253</v>
          </cell>
          <cell r="F161">
            <v>21.749184509075675</v>
          </cell>
          <cell r="G161">
            <v>685.90613815274969</v>
          </cell>
          <cell r="H161">
            <v>664.156953643674</v>
          </cell>
          <cell r="J161">
            <v>0.91528763713654337</v>
          </cell>
          <cell r="K161">
            <v>5.3003673730495117E-2</v>
          </cell>
          <cell r="L161">
            <v>3.1708689132961487E-2</v>
          </cell>
          <cell r="M161">
            <v>0.94526061203313494</v>
          </cell>
        </row>
        <row r="162">
          <cell r="C162" t="str">
            <v>08H</v>
          </cell>
          <cell r="D162">
            <v>423.14951268480905</v>
          </cell>
          <cell r="E162">
            <v>31.651379344780743</v>
          </cell>
          <cell r="F162">
            <v>5.6925419658587142</v>
          </cell>
          <cell r="G162">
            <v>460.49343399544853</v>
          </cell>
          <cell r="H162">
            <v>454.80089202958982</v>
          </cell>
          <cell r="J162">
            <v>0.91890455204403942</v>
          </cell>
          <cell r="K162">
            <v>6.8733617046738568E-2</v>
          </cell>
          <cell r="L162">
            <v>1.2361830909221995E-2</v>
          </cell>
          <cell r="M162">
            <v>0.9304060746153473</v>
          </cell>
        </row>
        <row r="163">
          <cell r="C163" t="str">
            <v>08J</v>
          </cell>
          <cell r="D163">
            <v>423.4534577580942</v>
          </cell>
          <cell r="E163">
            <v>34.014458550214947</v>
          </cell>
          <cell r="F163">
            <v>4.588157677471445</v>
          </cell>
          <cell r="G163">
            <v>462.05607398578059</v>
          </cell>
          <cell r="H163">
            <v>457.46791630830916</v>
          </cell>
          <cell r="J163">
            <v>0.91645469370266441</v>
          </cell>
          <cell r="K163">
            <v>7.3615434284414832E-2</v>
          </cell>
          <cell r="L163">
            <v>9.9298720129207558E-3</v>
          </cell>
          <cell r="M163">
            <v>0.92564624241912741</v>
          </cell>
        </row>
        <row r="164">
          <cell r="C164" t="str">
            <v>08K</v>
          </cell>
          <cell r="D164">
            <v>705.5145952780797</v>
          </cell>
          <cell r="E164">
            <v>51.48586182998082</v>
          </cell>
          <cell r="F164">
            <v>17.746020238208214</v>
          </cell>
          <cell r="G164">
            <v>774.74647734626876</v>
          </cell>
          <cell r="H164">
            <v>757.00045710806057</v>
          </cell>
          <cell r="J164">
            <v>0.91063930706038398</v>
          </cell>
          <cell r="K164">
            <v>6.6455109297605092E-2</v>
          </cell>
          <cell r="L164">
            <v>2.2905583642010837E-2</v>
          </cell>
          <cell r="M164">
            <v>0.93198701355258051</v>
          </cell>
        </row>
        <row r="165">
          <cell r="C165" t="str">
            <v>08L</v>
          </cell>
          <cell r="D165">
            <v>677.46162192349823</v>
          </cell>
          <cell r="E165">
            <v>23.939279295396304</v>
          </cell>
          <cell r="F165">
            <v>7.3170985941977547</v>
          </cell>
          <cell r="G165">
            <v>708.71799981309232</v>
          </cell>
          <cell r="H165">
            <v>701.40090121889455</v>
          </cell>
          <cell r="J165">
            <v>0.95589729921091715</v>
          </cell>
          <cell r="K165">
            <v>3.3778286006154387E-2</v>
          </cell>
          <cell r="L165">
            <v>1.0324414782928424E-2</v>
          </cell>
          <cell r="M165">
            <v>0.96586933485001991</v>
          </cell>
        </row>
        <row r="166">
          <cell r="C166" t="str">
            <v>08M</v>
          </cell>
          <cell r="D166">
            <v>535.71472643405491</v>
          </cell>
          <cell r="E166">
            <v>69.163001170905801</v>
          </cell>
          <cell r="F166">
            <v>30.710773264717197</v>
          </cell>
          <cell r="G166">
            <v>635.58850086967789</v>
          </cell>
          <cell r="H166">
            <v>604.87772760496068</v>
          </cell>
          <cell r="J166">
            <v>0.84286409477363833</v>
          </cell>
          <cell r="K166">
            <v>0.10881726317620573</v>
          </cell>
          <cell r="L166">
            <v>4.8318642050155944E-2</v>
          </cell>
          <cell r="M166">
            <v>0.88565788089973219</v>
          </cell>
        </row>
        <row r="167">
          <cell r="C167" t="str">
            <v>08N</v>
          </cell>
          <cell r="D167">
            <v>556.22895042826735</v>
          </cell>
          <cell r="E167">
            <v>49.896211747352112</v>
          </cell>
          <cell r="F167">
            <v>15.584925272666908</v>
          </cell>
          <cell r="G167">
            <v>621.71008744828646</v>
          </cell>
          <cell r="H167">
            <v>606.12516217561949</v>
          </cell>
          <cell r="J167">
            <v>0.89467576875135424</v>
          </cell>
          <cell r="K167">
            <v>8.0256397241588034E-2</v>
          </cell>
          <cell r="L167">
            <v>2.5067834007057598E-2</v>
          </cell>
          <cell r="M167">
            <v>0.91768001914281994</v>
          </cell>
        </row>
        <row r="168">
          <cell r="C168" t="str">
            <v>08P</v>
          </cell>
          <cell r="D168">
            <v>335.59844002603927</v>
          </cell>
          <cell r="E168">
            <v>26.401770380843619</v>
          </cell>
          <cell r="F168">
            <v>4.1896851784252878</v>
          </cell>
          <cell r="G168">
            <v>366.18989558530819</v>
          </cell>
          <cell r="H168">
            <v>362.0002104068829</v>
          </cell>
          <cell r="J168">
            <v>0.91646013194773612</v>
          </cell>
          <cell r="K168">
            <v>7.2098576992802407E-2</v>
          </cell>
          <cell r="L168">
            <v>1.1441291059461393E-2</v>
          </cell>
          <cell r="M168">
            <v>0.92706697504079227</v>
          </cell>
        </row>
        <row r="169">
          <cell r="C169" t="str">
            <v>08Q</v>
          </cell>
          <cell r="D169">
            <v>556.50447411536334</v>
          </cell>
          <cell r="E169">
            <v>44.162113326515843</v>
          </cell>
          <cell r="F169">
            <v>22.720904630446586</v>
          </cell>
          <cell r="G169">
            <v>623.38749207232581</v>
          </cell>
          <cell r="H169">
            <v>600.66658744187919</v>
          </cell>
          <cell r="J169">
            <v>0.89271036264358883</v>
          </cell>
          <cell r="K169">
            <v>7.0842154980857594E-2</v>
          </cell>
          <cell r="L169">
            <v>3.6447482375553487E-2</v>
          </cell>
          <cell r="M169">
            <v>0.9264781590156469</v>
          </cell>
        </row>
        <row r="170">
          <cell r="C170" t="str">
            <v>08R</v>
          </cell>
          <cell r="D170">
            <v>362.0026378045161</v>
          </cell>
          <cell r="E170">
            <v>26.372972611446098</v>
          </cell>
          <cell r="F170">
            <v>10.637790776623245</v>
          </cell>
          <cell r="G170">
            <v>399.01340119258543</v>
          </cell>
          <cell r="H170">
            <v>388.37561041596217</v>
          </cell>
          <cell r="J170">
            <v>0.90724430989673466</v>
          </cell>
          <cell r="K170">
            <v>6.6095455773218695E-2</v>
          </cell>
          <cell r="L170">
            <v>2.6660234330046655E-2</v>
          </cell>
          <cell r="M170">
            <v>0.9320941585822039</v>
          </cell>
        </row>
        <row r="171">
          <cell r="C171" t="str">
            <v>08T</v>
          </cell>
          <cell r="D171">
            <v>419.14224323335293</v>
          </cell>
          <cell r="E171">
            <v>27.389207321509364</v>
          </cell>
          <cell r="F171">
            <v>2.8119122422263523</v>
          </cell>
          <cell r="G171">
            <v>449.34336279708867</v>
          </cell>
          <cell r="H171">
            <v>446.53145055486232</v>
          </cell>
          <cell r="J171">
            <v>0.9327883261127109</v>
          </cell>
          <cell r="K171">
            <v>6.0953848635965258E-2</v>
          </cell>
          <cell r="L171">
            <v>6.2578252513237542E-3</v>
          </cell>
          <cell r="M171">
            <v>0.93866231082385032</v>
          </cell>
        </row>
        <row r="172">
          <cell r="C172" t="str">
            <v>08V</v>
          </cell>
          <cell r="D172">
            <v>470.54441890825939</v>
          </cell>
          <cell r="E172">
            <v>63.414051923964308</v>
          </cell>
          <cell r="F172">
            <v>15.798297081767288</v>
          </cell>
          <cell r="G172">
            <v>549.75676791399098</v>
          </cell>
          <cell r="H172">
            <v>533.95847083222372</v>
          </cell>
          <cell r="J172">
            <v>0.85591382657043646</v>
          </cell>
          <cell r="K172">
            <v>0.11534928831269138</v>
          </cell>
          <cell r="L172">
            <v>2.873688511687212E-2</v>
          </cell>
          <cell r="M172">
            <v>0.8812378576462554</v>
          </cell>
        </row>
        <row r="173">
          <cell r="C173" t="str">
            <v>08W</v>
          </cell>
          <cell r="D173">
            <v>565.85217886869293</v>
          </cell>
          <cell r="E173">
            <v>53.715952006395867</v>
          </cell>
          <cell r="F173">
            <v>9.0948349595375948</v>
          </cell>
          <cell r="G173">
            <v>628.66296583462645</v>
          </cell>
          <cell r="H173">
            <v>619.56813087508885</v>
          </cell>
          <cell r="J173">
            <v>0.9000882978965612</v>
          </cell>
          <cell r="K173">
            <v>8.5444753271065391E-2</v>
          </cell>
          <cell r="L173">
            <v>1.4466948832373316E-2</v>
          </cell>
          <cell r="M173">
            <v>0.91330097639056007</v>
          </cell>
        </row>
        <row r="174">
          <cell r="C174" t="str">
            <v>08X</v>
          </cell>
          <cell r="D174">
            <v>645.84164342460792</v>
          </cell>
          <cell r="E174">
            <v>41.264649381830495</v>
          </cell>
          <cell r="F174">
            <v>8.4996095635266506</v>
          </cell>
          <cell r="G174">
            <v>695.60590236996507</v>
          </cell>
          <cell r="H174">
            <v>687.10629280643843</v>
          </cell>
          <cell r="J174">
            <v>0.92845911919981161</v>
          </cell>
          <cell r="K174">
            <v>5.9321879301540877E-2</v>
          </cell>
          <cell r="L174">
            <v>1.2219001498647502E-2</v>
          </cell>
          <cell r="M174">
            <v>0.9399443000102824</v>
          </cell>
        </row>
        <row r="175">
          <cell r="C175" t="str">
            <v>08Y</v>
          </cell>
          <cell r="D175">
            <v>429.38930558325757</v>
          </cell>
          <cell r="E175">
            <v>30.161904045374516</v>
          </cell>
          <cell r="F175">
            <v>16.148140837600476</v>
          </cell>
          <cell r="G175">
            <v>475.69935046623254</v>
          </cell>
          <cell r="H175">
            <v>459.55120962863208</v>
          </cell>
          <cell r="J175">
            <v>0.9026485009122116</v>
          </cell>
          <cell r="K175">
            <v>6.3405392535879776E-2</v>
          </cell>
          <cell r="L175">
            <v>3.3946106551908668E-2</v>
          </cell>
          <cell r="M175">
            <v>0.93436660939321947</v>
          </cell>
        </row>
        <row r="176">
          <cell r="C176" t="str">
            <v>09A</v>
          </cell>
          <cell r="D176">
            <v>400.08429071149408</v>
          </cell>
          <cell r="E176">
            <v>14.601131684727994</v>
          </cell>
          <cell r="F176">
            <v>5.4718945274338333</v>
          </cell>
          <cell r="G176">
            <v>420.15731692365591</v>
          </cell>
          <cell r="H176">
            <v>414.68542239622207</v>
          </cell>
          <cell r="J176">
            <v>0.95222497525656757</v>
          </cell>
          <cell r="K176">
            <v>3.4751582553972447E-2</v>
          </cell>
          <cell r="L176">
            <v>1.3023442189459946E-2</v>
          </cell>
          <cell r="M176">
            <v>0.96478986022620072</v>
          </cell>
        </row>
        <row r="177">
          <cell r="C177" t="str">
            <v>09C</v>
          </cell>
          <cell r="D177">
            <v>320.06257714909179</v>
          </cell>
          <cell r="E177">
            <v>14.799950046467867</v>
          </cell>
          <cell r="F177">
            <v>0.85486148701996578</v>
          </cell>
          <cell r="G177">
            <v>335.71738868257961</v>
          </cell>
          <cell r="H177">
            <v>334.86252719555966</v>
          </cell>
          <cell r="J177">
            <v>0.95336907750021427</v>
          </cell>
          <cell r="K177">
            <v>4.4084550116828179E-2</v>
          </cell>
          <cell r="L177">
            <v>2.5463723829576082E-3</v>
          </cell>
          <cell r="M177">
            <v>0.95580290762774811</v>
          </cell>
        </row>
        <row r="178">
          <cell r="C178" t="str">
            <v>09D</v>
          </cell>
          <cell r="D178">
            <v>723.7159749328265</v>
          </cell>
          <cell r="E178">
            <v>46.949248716636006</v>
          </cell>
          <cell r="F178">
            <v>5.1890823042906309</v>
          </cell>
          <cell r="G178">
            <v>775.85430595375317</v>
          </cell>
          <cell r="H178">
            <v>770.66522364946252</v>
          </cell>
          <cell r="J178">
            <v>0.93279881206970516</v>
          </cell>
          <cell r="K178">
            <v>6.0512970484737555E-2</v>
          </cell>
          <cell r="L178">
            <v>6.6882174455572844E-3</v>
          </cell>
          <cell r="M178">
            <v>0.9390795805027905</v>
          </cell>
        </row>
        <row r="179">
          <cell r="C179" t="str">
            <v>09E</v>
          </cell>
          <cell r="D179">
            <v>493.89297512534347</v>
          </cell>
          <cell r="E179">
            <v>19.097774374457785</v>
          </cell>
          <cell r="F179">
            <v>0.6404444468798699</v>
          </cell>
          <cell r="G179">
            <v>513.63119394668115</v>
          </cell>
          <cell r="H179">
            <v>512.99074949980127</v>
          </cell>
          <cell r="J179">
            <v>0.961571222593255</v>
          </cell>
          <cell r="K179">
            <v>3.718188186296232E-2</v>
          </cell>
          <cell r="L179">
            <v>1.2468955437826327E-3</v>
          </cell>
          <cell r="M179">
            <v>0.96277169833358722</v>
          </cell>
        </row>
        <row r="180">
          <cell r="C180" t="str">
            <v>09F</v>
          </cell>
          <cell r="D180">
            <v>521.84185893082019</v>
          </cell>
          <cell r="E180">
            <v>39.771267441392467</v>
          </cell>
          <cell r="F180">
            <v>6.2453098994402874</v>
          </cell>
          <cell r="G180">
            <v>567.85843627165298</v>
          </cell>
          <cell r="H180">
            <v>561.61312637221272</v>
          </cell>
          <cell r="J180">
            <v>0.918964702465353</v>
          </cell>
          <cell r="K180">
            <v>7.0037292573331827E-2</v>
          </cell>
          <cell r="L180">
            <v>1.0998004961315123E-2</v>
          </cell>
          <cell r="M180">
            <v>0.92918387129179414</v>
          </cell>
        </row>
        <row r="181">
          <cell r="C181" t="str">
            <v>09G</v>
          </cell>
          <cell r="D181">
            <v>1275.0136281572848</v>
          </cell>
          <cell r="E181">
            <v>80.245084553707628</v>
          </cell>
          <cell r="F181">
            <v>5.621463215509765</v>
          </cell>
          <cell r="G181">
            <v>1360.880175926502</v>
          </cell>
          <cell r="H181">
            <v>1355.2587127109923</v>
          </cell>
          <cell r="J181">
            <v>0.93690366772316425</v>
          </cell>
          <cell r="K181">
            <v>5.896557681801478E-2</v>
          </cell>
          <cell r="L181">
            <v>4.1307554588210617E-3</v>
          </cell>
          <cell r="M181">
            <v>0.94078984049238146</v>
          </cell>
        </row>
        <row r="182">
          <cell r="C182" t="str">
            <v>09H</v>
          </cell>
          <cell r="D182">
            <v>319.67094064781719</v>
          </cell>
          <cell r="E182">
            <v>18.390173685983239</v>
          </cell>
          <cell r="F182">
            <v>1.7882150584309588</v>
          </cell>
          <cell r="G182">
            <v>339.84932939223143</v>
          </cell>
          <cell r="H182">
            <v>338.06111433380045</v>
          </cell>
          <cell r="J182">
            <v>0.94062548606319096</v>
          </cell>
          <cell r="K182">
            <v>5.4112726127402554E-2</v>
          </cell>
          <cell r="L182">
            <v>5.261787809406328E-3</v>
          </cell>
          <cell r="M182">
            <v>0.9456010380779114</v>
          </cell>
        </row>
        <row r="183">
          <cell r="C183" t="str">
            <v>09J</v>
          </cell>
          <cell r="D183">
            <v>610.29986884745699</v>
          </cell>
          <cell r="E183">
            <v>31.861155441299751</v>
          </cell>
          <cell r="F183">
            <v>5.5070455735997683</v>
          </cell>
          <cell r="G183">
            <v>647.66806986235645</v>
          </cell>
          <cell r="H183">
            <v>642.16102428875672</v>
          </cell>
          <cell r="J183">
            <v>0.9423034687770836</v>
          </cell>
          <cell r="K183">
            <v>4.9193648604710344E-2</v>
          </cell>
          <cell r="L183">
            <v>8.5028826182061666E-3</v>
          </cell>
          <cell r="M183">
            <v>0.95038447642226742</v>
          </cell>
        </row>
        <row r="184">
          <cell r="C184" t="str">
            <v>09L</v>
          </cell>
          <cell r="D184">
            <v>419.48132205608221</v>
          </cell>
          <cell r="E184">
            <v>16.148159212414225</v>
          </cell>
          <cell r="F184">
            <v>0</v>
          </cell>
          <cell r="G184">
            <v>435.62948126849642</v>
          </cell>
          <cell r="H184">
            <v>435.62948126849642</v>
          </cell>
          <cell r="J184">
            <v>0.96293143621640831</v>
          </cell>
          <cell r="K184">
            <v>3.7068563783591697E-2</v>
          </cell>
          <cell r="L184">
            <v>0</v>
          </cell>
          <cell r="M184">
            <v>0.96293143621640831</v>
          </cell>
        </row>
        <row r="185">
          <cell r="C185" t="str">
            <v>09N</v>
          </cell>
          <cell r="D185">
            <v>517.62606947642814</v>
          </cell>
          <cell r="E185">
            <v>17.73281167736166</v>
          </cell>
          <cell r="F185">
            <v>3.7808905903136334</v>
          </cell>
          <cell r="G185">
            <v>539.13977174410343</v>
          </cell>
          <cell r="H185">
            <v>535.35888115378975</v>
          </cell>
          <cell r="J185">
            <v>0.96009624332095</v>
          </cell>
          <cell r="K185">
            <v>3.2890935907021787E-2</v>
          </cell>
          <cell r="L185">
            <v>7.0128207720282785E-3</v>
          </cell>
          <cell r="M185">
            <v>0.96687677686574591</v>
          </cell>
        </row>
        <row r="186">
          <cell r="C186" t="str">
            <v>09P</v>
          </cell>
          <cell r="D186">
            <v>576.29551806948336</v>
          </cell>
          <cell r="E186">
            <v>17.521777578924656</v>
          </cell>
          <cell r="F186">
            <v>2.6423757219411614</v>
          </cell>
          <cell r="G186">
            <v>596.45967137034916</v>
          </cell>
          <cell r="H186">
            <v>593.81729564840805</v>
          </cell>
          <cell r="J186">
            <v>0.9661936015648146</v>
          </cell>
          <cell r="K186">
            <v>2.9376298884833018E-2</v>
          </cell>
          <cell r="L186">
            <v>4.4300995503524622E-3</v>
          </cell>
          <cell r="M186">
            <v>0.97049298208838441</v>
          </cell>
        </row>
        <row r="187">
          <cell r="C187" t="str">
            <v>09W</v>
          </cell>
          <cell r="D187">
            <v>687.249122585789</v>
          </cell>
          <cell r="E187">
            <v>34.698537852114981</v>
          </cell>
          <cell r="F187">
            <v>8.1360378265603686</v>
          </cell>
          <cell r="G187">
            <v>730.08369826446437</v>
          </cell>
          <cell r="H187">
            <v>721.94766043790401</v>
          </cell>
          <cell r="J187">
            <v>0.94132922597710289</v>
          </cell>
          <cell r="K187">
            <v>4.7526794440965366E-2</v>
          </cell>
          <cell r="L187">
            <v>1.114397958193169E-2</v>
          </cell>
          <cell r="M187">
            <v>0.95193759914525067</v>
          </cell>
        </row>
        <row r="188">
          <cell r="C188" t="str">
            <v>09X</v>
          </cell>
          <cell r="D188">
            <v>646.35747122621888</v>
          </cell>
          <cell r="E188">
            <v>22.114375420897094</v>
          </cell>
          <cell r="F188">
            <v>2.4518786820115341</v>
          </cell>
          <cell r="G188">
            <v>670.92372532912748</v>
          </cell>
          <cell r="H188">
            <v>668.47184664711597</v>
          </cell>
          <cell r="J188">
            <v>0.96338443078479985</v>
          </cell>
          <cell r="K188">
            <v>3.2961087208607347E-2</v>
          </cell>
          <cell r="L188">
            <v>3.6544820065928414E-3</v>
          </cell>
          <cell r="M188">
            <v>0.96691801527346721</v>
          </cell>
        </row>
        <row r="189">
          <cell r="C189" t="str">
            <v>09Y</v>
          </cell>
          <cell r="D189">
            <v>709.80174850351682</v>
          </cell>
          <cell r="E189">
            <v>26.131452156584423</v>
          </cell>
          <cell r="F189">
            <v>9.6696439668575991</v>
          </cell>
          <cell r="G189">
            <v>745.60284462695881</v>
          </cell>
          <cell r="H189">
            <v>735.93320066010119</v>
          </cell>
          <cell r="J189">
            <v>0.9519836916108414</v>
          </cell>
          <cell r="K189">
            <v>3.5047414779725727E-2</v>
          </cell>
          <cell r="L189">
            <v>1.2968893609432956E-2</v>
          </cell>
          <cell r="M189">
            <v>0.96449208687263255</v>
          </cell>
        </row>
        <row r="190">
          <cell r="C190" t="str">
            <v>10A</v>
          </cell>
          <cell r="D190">
            <v>528.84206607766816</v>
          </cell>
          <cell r="E190">
            <v>32.745937529367154</v>
          </cell>
          <cell r="F190">
            <v>2.2972442374675373</v>
          </cell>
          <cell r="G190">
            <v>563.88524784450283</v>
          </cell>
          <cell r="H190">
            <v>561.58800360703526</v>
          </cell>
          <cell r="J190">
            <v>0.93785405470210459</v>
          </cell>
          <cell r="K190">
            <v>5.8071988324825241E-2</v>
          </cell>
          <cell r="L190">
            <v>4.0739569730702122E-3</v>
          </cell>
          <cell r="M190">
            <v>0.94169046112266908</v>
          </cell>
        </row>
        <row r="191">
          <cell r="C191" t="str">
            <v>10C</v>
          </cell>
          <cell r="D191">
            <v>232.84092568070079</v>
          </cell>
          <cell r="E191">
            <v>9.2223553941147127</v>
          </cell>
          <cell r="F191">
            <v>0.9189077680633887</v>
          </cell>
          <cell r="G191">
            <v>242.98218884287888</v>
          </cell>
          <cell r="H191">
            <v>242.06328107481551</v>
          </cell>
          <cell r="J191">
            <v>0.95826334757097853</v>
          </cell>
          <cell r="K191">
            <v>3.795486178650824E-2</v>
          </cell>
          <cell r="L191">
            <v>3.781790642513258E-3</v>
          </cell>
          <cell r="M191">
            <v>0.9619010559835206</v>
          </cell>
        </row>
        <row r="192">
          <cell r="C192" t="str">
            <v>10D</v>
          </cell>
          <cell r="D192">
            <v>263.73228902572845</v>
          </cell>
          <cell r="E192">
            <v>24.936093405412549</v>
          </cell>
          <cell r="F192">
            <v>0.94372234514191566</v>
          </cell>
          <cell r="G192">
            <v>289.61210477628293</v>
          </cell>
          <cell r="H192">
            <v>288.66838243114103</v>
          </cell>
          <cell r="J192">
            <v>0.91063973044032154</v>
          </cell>
          <cell r="K192">
            <v>8.6101696007060788E-2</v>
          </cell>
          <cell r="L192">
            <v>3.2585735526176095E-3</v>
          </cell>
          <cell r="M192">
            <v>0.91361681804081596</v>
          </cell>
        </row>
        <row r="193">
          <cell r="C193" t="str">
            <v>10E</v>
          </cell>
          <cell r="D193">
            <v>385.64953849551262</v>
          </cell>
          <cell r="E193">
            <v>5.9931853188197897</v>
          </cell>
          <cell r="F193">
            <v>5.8592843017591623</v>
          </cell>
          <cell r="G193">
            <v>397.50200811609153</v>
          </cell>
          <cell r="H193">
            <v>391.64272381433238</v>
          </cell>
          <cell r="J193">
            <v>0.97018261699669861</v>
          </cell>
          <cell r="K193">
            <v>1.5077119603052328E-2</v>
          </cell>
          <cell r="L193">
            <v>1.4740263400249145E-2</v>
          </cell>
          <cell r="M193">
            <v>0.98469731478616473</v>
          </cell>
        </row>
        <row r="194">
          <cell r="C194" t="str">
            <v>10G</v>
          </cell>
          <cell r="D194">
            <v>364.15090124160849</v>
          </cell>
          <cell r="E194">
            <v>5.0208799129849844</v>
          </cell>
          <cell r="F194">
            <v>1.8305942524036982</v>
          </cell>
          <cell r="G194">
            <v>371.00237540699715</v>
          </cell>
          <cell r="H194">
            <v>369.17178115459348</v>
          </cell>
          <cell r="J194">
            <v>0.98153253289046349</v>
          </cell>
          <cell r="K194">
            <v>1.3533282387955002E-2</v>
          </cell>
          <cell r="L194">
            <v>4.9341847215816316E-3</v>
          </cell>
          <cell r="M194">
            <v>0.9863996107793449</v>
          </cell>
        </row>
        <row r="195">
          <cell r="C195" t="str">
            <v>10H</v>
          </cell>
          <cell r="D195">
            <v>683.34754347108469</v>
          </cell>
          <cell r="E195">
            <v>29.54042245285121</v>
          </cell>
          <cell r="F195">
            <v>5.136463068776818</v>
          </cell>
          <cell r="G195">
            <v>718.02442899271273</v>
          </cell>
          <cell r="H195">
            <v>712.88796592393589</v>
          </cell>
          <cell r="J195">
            <v>0.95170514522705751</v>
          </cell>
          <cell r="K195">
            <v>4.1141249879606837E-2</v>
          </cell>
          <cell r="L195">
            <v>7.1536048933356668E-3</v>
          </cell>
          <cell r="M195">
            <v>0.95856232133955932</v>
          </cell>
        </row>
        <row r="196">
          <cell r="C196" t="str">
            <v>10J</v>
          </cell>
          <cell r="D196">
            <v>554.80134806349918</v>
          </cell>
          <cell r="E196">
            <v>16.893602759399222</v>
          </cell>
          <cell r="F196">
            <v>1.1144352383166498</v>
          </cell>
          <cell r="G196">
            <v>572.80938606121504</v>
          </cell>
          <cell r="H196">
            <v>571.69495082289836</v>
          </cell>
          <cell r="J196">
            <v>0.96856190133066122</v>
          </cell>
          <cell r="K196">
            <v>2.9492538304171284E-2</v>
          </cell>
          <cell r="L196">
            <v>1.9455603651675362E-3</v>
          </cell>
          <cell r="M196">
            <v>0.97044997032931191</v>
          </cell>
        </row>
        <row r="197">
          <cell r="C197" t="str">
            <v>10K</v>
          </cell>
          <cell r="D197">
            <v>529.31059885450509</v>
          </cell>
          <cell r="E197">
            <v>19.304625555013612</v>
          </cell>
          <cell r="F197">
            <v>3.6506332472226601</v>
          </cell>
          <cell r="G197">
            <v>552.26585765674133</v>
          </cell>
          <cell r="H197">
            <v>548.61522440951865</v>
          </cell>
          <cell r="J197">
            <v>0.95843440530682955</v>
          </cell>
          <cell r="K197">
            <v>3.4955312350690937E-2</v>
          </cell>
          <cell r="L197">
            <v>6.6102823424795103E-3</v>
          </cell>
          <cell r="M197">
            <v>0.96481208560008269</v>
          </cell>
        </row>
        <row r="198">
          <cell r="C198" t="str">
            <v>10L</v>
          </cell>
          <cell r="D198">
            <v>420.60729378806343</v>
          </cell>
          <cell r="E198">
            <v>38.719022472238521</v>
          </cell>
          <cell r="F198">
            <v>1.4003753320707559</v>
          </cell>
          <cell r="G198">
            <v>460.72669159237273</v>
          </cell>
          <cell r="H198">
            <v>459.32631626030195</v>
          </cell>
          <cell r="J198">
            <v>0.91292148135449269</v>
          </cell>
          <cell r="K198">
            <v>8.4039026127218863E-2</v>
          </cell>
          <cell r="L198">
            <v>3.0394925182883389E-3</v>
          </cell>
          <cell r="M198">
            <v>0.91570475911879534</v>
          </cell>
        </row>
        <row r="199">
          <cell r="C199" t="str">
            <v>10M</v>
          </cell>
          <cell r="D199">
            <v>314.76035597133654</v>
          </cell>
          <cell r="E199">
            <v>3.2575732758888747</v>
          </cell>
          <cell r="F199">
            <v>0</v>
          </cell>
          <cell r="G199">
            <v>318.01792924722542</v>
          </cell>
          <cell r="H199">
            <v>318.01792924722542</v>
          </cell>
          <cell r="J199">
            <v>0.98975663641480893</v>
          </cell>
          <cell r="K199">
            <v>1.0243363585190993E-2</v>
          </cell>
          <cell r="L199">
            <v>0</v>
          </cell>
          <cell r="M199">
            <v>0.98975663641480893</v>
          </cell>
        </row>
        <row r="200">
          <cell r="C200" t="str">
            <v>10N</v>
          </cell>
          <cell r="D200">
            <v>207.94993314947075</v>
          </cell>
          <cell r="E200">
            <v>14.106068933929883</v>
          </cell>
          <cell r="F200">
            <v>0</v>
          </cell>
          <cell r="G200">
            <v>222.05600208340064</v>
          </cell>
          <cell r="H200">
            <v>222.05600208340064</v>
          </cell>
          <cell r="J200">
            <v>0.93647517382289946</v>
          </cell>
          <cell r="K200">
            <v>6.3524826177100466E-2</v>
          </cell>
          <cell r="L200">
            <v>0</v>
          </cell>
          <cell r="M200">
            <v>0.93647517382289946</v>
          </cell>
        </row>
        <row r="201">
          <cell r="C201" t="str">
            <v>10Q</v>
          </cell>
          <cell r="D201">
            <v>1717.6257896078453</v>
          </cell>
          <cell r="E201">
            <v>45.650609121341432</v>
          </cell>
          <cell r="F201">
            <v>2.2823261720787853</v>
          </cell>
          <cell r="G201">
            <v>1765.5587249012654</v>
          </cell>
          <cell r="H201">
            <v>1763.2763987291867</v>
          </cell>
          <cell r="J201">
            <v>0.97285112377324034</v>
          </cell>
          <cell r="K201">
            <v>2.5856182792160783E-2</v>
          </cell>
          <cell r="L201">
            <v>1.2926934345989646E-3</v>
          </cell>
          <cell r="M201">
            <v>0.97411034982703659</v>
          </cell>
        </row>
        <row r="202">
          <cell r="C202" t="str">
            <v>10R</v>
          </cell>
          <cell r="D202">
            <v>513.63774701057253</v>
          </cell>
          <cell r="E202">
            <v>25.895157414986425</v>
          </cell>
          <cell r="F202">
            <v>3.5852572708907298</v>
          </cell>
          <cell r="G202">
            <v>543.11816169644965</v>
          </cell>
          <cell r="H202">
            <v>539.53290442555897</v>
          </cell>
          <cell r="J202">
            <v>0.94572007204878961</v>
          </cell>
          <cell r="K202">
            <v>4.7678680702007724E-2</v>
          </cell>
          <cell r="L202">
            <v>6.6012472492027264E-3</v>
          </cell>
          <cell r="M202">
            <v>0.95200448906344826</v>
          </cell>
        </row>
        <row r="203">
          <cell r="C203" t="str">
            <v>10T</v>
          </cell>
          <cell r="D203">
            <v>252.8617257462987</v>
          </cell>
          <cell r="E203">
            <v>13.3706447943746</v>
          </cell>
          <cell r="F203">
            <v>8.5752318915375962</v>
          </cell>
          <cell r="G203">
            <v>274.8076024322109</v>
          </cell>
          <cell r="H203">
            <v>266.23237054067329</v>
          </cell>
          <cell r="J203">
            <v>0.92014094045551098</v>
          </cell>
          <cell r="K203">
            <v>4.8654566598727376E-2</v>
          </cell>
          <cell r="L203">
            <v>3.1204492945761646E-2</v>
          </cell>
          <cell r="M203">
            <v>0.94977829041892592</v>
          </cell>
        </row>
        <row r="204">
          <cell r="C204" t="str">
            <v>10V</v>
          </cell>
          <cell r="D204">
            <v>508.540247084177</v>
          </cell>
          <cell r="E204">
            <v>18.601789534377716</v>
          </cell>
          <cell r="F204">
            <v>0.45200679178687625</v>
          </cell>
          <cell r="G204">
            <v>527.59404341034156</v>
          </cell>
          <cell r="H204">
            <v>527.1420366185547</v>
          </cell>
          <cell r="J204">
            <v>0.96388549763943165</v>
          </cell>
          <cell r="K204">
            <v>3.5257770186593991E-2</v>
          </cell>
          <cell r="L204">
            <v>8.5673217397438169E-4</v>
          </cell>
          <cell r="M204">
            <v>0.96471199744626301</v>
          </cell>
        </row>
        <row r="205">
          <cell r="C205" t="str">
            <v>10W</v>
          </cell>
          <cell r="D205">
            <v>261.4120538191134</v>
          </cell>
          <cell r="E205">
            <v>13.230359707857792</v>
          </cell>
          <cell r="F205">
            <v>6.7173955136850942</v>
          </cell>
          <cell r="G205">
            <v>281.35980904065633</v>
          </cell>
          <cell r="H205">
            <v>274.64241352697121</v>
          </cell>
          <cell r="J205">
            <v>0.92910232883097921</v>
          </cell>
          <cell r="K205">
            <v>4.7022919701889661E-2</v>
          </cell>
          <cell r="L205">
            <v>2.3874751467130952E-2</v>
          </cell>
          <cell r="M205">
            <v>0.95182696096370223</v>
          </cell>
        </row>
        <row r="206">
          <cell r="C206" t="str">
            <v>10X</v>
          </cell>
          <cell r="D206">
            <v>599.67529035409302</v>
          </cell>
          <cell r="E206">
            <v>41.832362224388376</v>
          </cell>
          <cell r="F206">
            <v>5.7737717506678212</v>
          </cell>
          <cell r="G206">
            <v>647.28142432914922</v>
          </cell>
          <cell r="H206">
            <v>641.50765257848138</v>
          </cell>
          <cell r="J206">
            <v>0.92645218573297416</v>
          </cell>
          <cell r="K206">
            <v>6.4627781135143766E-2</v>
          </cell>
          <cell r="L206">
            <v>8.9200331318820599E-3</v>
          </cell>
          <cell r="M206">
            <v>0.93479054839603704</v>
          </cell>
        </row>
        <row r="207">
          <cell r="C207" t="str">
            <v>10Y</v>
          </cell>
          <cell r="D207">
            <v>437.87163094494451</v>
          </cell>
          <cell r="E207">
            <v>16.546359535585374</v>
          </cell>
          <cell r="F207">
            <v>0</v>
          </cell>
          <cell r="G207">
            <v>454.41799048052991</v>
          </cell>
          <cell r="H207">
            <v>454.41799048052991</v>
          </cell>
          <cell r="J207">
            <v>0.96358779827777452</v>
          </cell>
          <cell r="K207">
            <v>3.6412201722225437E-2</v>
          </cell>
          <cell r="L207">
            <v>0</v>
          </cell>
          <cell r="M207">
            <v>0.96358779827777452</v>
          </cell>
        </row>
        <row r="208">
          <cell r="C208" t="str">
            <v>11A</v>
          </cell>
          <cell r="D208">
            <v>1551.7085188723763</v>
          </cell>
          <cell r="E208">
            <v>64.046267465616111</v>
          </cell>
          <cell r="F208">
            <v>3.5807379479190624</v>
          </cell>
          <cell r="G208">
            <v>1619.3355242859116</v>
          </cell>
          <cell r="H208">
            <v>1615.7547863379925</v>
          </cell>
          <cell r="J208">
            <v>0.95823780532242864</v>
          </cell>
          <cell r="K208">
            <v>3.9550955626604309E-2</v>
          </cell>
          <cell r="L208">
            <v>2.2112390509669592E-3</v>
          </cell>
          <cell r="M208">
            <v>0.96036139393974929</v>
          </cell>
        </row>
        <row r="209">
          <cell r="C209" t="str">
            <v>11C</v>
          </cell>
          <cell r="D209">
            <v>353.07587259045084</v>
          </cell>
          <cell r="E209">
            <v>24.509081454372371</v>
          </cell>
          <cell r="F209">
            <v>1.7115380549541113</v>
          </cell>
          <cell r="G209">
            <v>379.29649209977737</v>
          </cell>
          <cell r="H209">
            <v>377.58495404482323</v>
          </cell>
          <cell r="J209">
            <v>0.93087038753200768</v>
          </cell>
          <cell r="K209">
            <v>6.4617210981020717E-2</v>
          </cell>
          <cell r="L209">
            <v>4.5124014869715057E-3</v>
          </cell>
          <cell r="M209">
            <v>0.93508988853548725</v>
          </cell>
        </row>
        <row r="210">
          <cell r="C210" t="str">
            <v>11D</v>
          </cell>
          <cell r="D210">
            <v>408.61876841100405</v>
          </cell>
          <cell r="E210">
            <v>18.673508813575356</v>
          </cell>
          <cell r="F210">
            <v>0</v>
          </cell>
          <cell r="G210">
            <v>427.29227722457944</v>
          </cell>
          <cell r="H210">
            <v>427.29227722457944</v>
          </cell>
          <cell r="J210">
            <v>0.95629804279434516</v>
          </cell>
          <cell r="K210">
            <v>4.3701957205654798E-2</v>
          </cell>
          <cell r="L210">
            <v>0</v>
          </cell>
          <cell r="M210">
            <v>0.95629804279434516</v>
          </cell>
        </row>
        <row r="211">
          <cell r="C211" t="str">
            <v>11E</v>
          </cell>
          <cell r="D211">
            <v>573.89413728120883</v>
          </cell>
          <cell r="E211">
            <v>20.922884357695175</v>
          </cell>
          <cell r="F211">
            <v>2.9274943592642968</v>
          </cell>
          <cell r="G211">
            <v>597.74451599816825</v>
          </cell>
          <cell r="H211">
            <v>594.81702163890395</v>
          </cell>
          <cell r="J211">
            <v>0.9600993767761602</v>
          </cell>
          <cell r="K211">
            <v>3.5003055314955484E-2</v>
          </cell>
          <cell r="L211">
            <v>4.8975679088844506E-3</v>
          </cell>
          <cell r="M211">
            <v>0.96482467112315295</v>
          </cell>
        </row>
        <row r="212">
          <cell r="C212" t="str">
            <v>11H</v>
          </cell>
          <cell r="D212">
            <v>1275.4659361314675</v>
          </cell>
          <cell r="E212">
            <v>58.878845209552452</v>
          </cell>
          <cell r="F212">
            <v>4.3185086644868695</v>
          </cell>
          <cell r="G212">
            <v>1338.663290005507</v>
          </cell>
          <cell r="H212">
            <v>1334.3447813410201</v>
          </cell>
          <cell r="J212">
            <v>0.95279070222820594</v>
          </cell>
          <cell r="K212">
            <v>4.3983312046534301E-2</v>
          </cell>
          <cell r="L212">
            <v>3.225985725259639E-3</v>
          </cell>
          <cell r="M212">
            <v>0.95587433920161236</v>
          </cell>
        </row>
        <row r="213">
          <cell r="C213" t="str">
            <v>11J</v>
          </cell>
          <cell r="D213">
            <v>2381.641232231269</v>
          </cell>
          <cell r="E213">
            <v>95.53968091374702</v>
          </cell>
          <cell r="F213">
            <v>6.767802825675366</v>
          </cell>
          <cell r="G213">
            <v>2483.9487159706914</v>
          </cell>
          <cell r="H213">
            <v>2477.1809131450159</v>
          </cell>
          <cell r="J213">
            <v>0.95881256199790654</v>
          </cell>
          <cell r="K213">
            <v>3.846282344698549E-2</v>
          </cell>
          <cell r="L213">
            <v>2.7246145551079164E-3</v>
          </cell>
          <cell r="M213">
            <v>0.96143209387462536</v>
          </cell>
        </row>
        <row r="214">
          <cell r="C214" t="str">
            <v>11M</v>
          </cell>
          <cell r="D214">
            <v>1502.5146567688873</v>
          </cell>
          <cell r="E214">
            <v>64.031035232416457</v>
          </cell>
          <cell r="F214">
            <v>8.0054595968920292</v>
          </cell>
          <cell r="G214">
            <v>1574.5511515981959</v>
          </cell>
          <cell r="H214">
            <v>1566.5456920013039</v>
          </cell>
          <cell r="J214">
            <v>0.95424950484702242</v>
          </cell>
          <cell r="K214">
            <v>4.0666214728828518E-2</v>
          </cell>
          <cell r="L214">
            <v>5.0842804241490363E-3</v>
          </cell>
          <cell r="M214">
            <v>0.95912597024181578</v>
          </cell>
        </row>
        <row r="215">
          <cell r="C215" t="str">
            <v>11N</v>
          </cell>
          <cell r="D215">
            <v>1458.6048668044721</v>
          </cell>
          <cell r="E215">
            <v>87.389127301862743</v>
          </cell>
          <cell r="F215">
            <v>3.6233019256356487</v>
          </cell>
          <cell r="G215">
            <v>1549.6172960319705</v>
          </cell>
          <cell r="H215">
            <v>1545.9939941063349</v>
          </cell>
          <cell r="J215">
            <v>0.94126780240479413</v>
          </cell>
          <cell r="K215">
            <v>5.639400613663504E-2</v>
          </cell>
          <cell r="L215">
            <v>2.3381914585708752E-3</v>
          </cell>
          <cell r="M215">
            <v>0.94347382484342812</v>
          </cell>
        </row>
        <row r="216">
          <cell r="C216" t="str">
            <v>11T</v>
          </cell>
          <cell r="D216">
            <v>593.74494247704934</v>
          </cell>
          <cell r="E216">
            <v>22.581805691752219</v>
          </cell>
          <cell r="F216">
            <v>3.5157384390417983</v>
          </cell>
          <cell r="G216">
            <v>619.8424866078434</v>
          </cell>
          <cell r="H216">
            <v>616.3267481688016</v>
          </cell>
          <cell r="J216">
            <v>0.95789649032673485</v>
          </cell>
          <cell r="K216">
            <v>3.6431522813696833E-2</v>
          </cell>
          <cell r="L216">
            <v>5.6719868595682529E-3</v>
          </cell>
          <cell r="M216">
            <v>0.96336065932746529</v>
          </cell>
        </row>
        <row r="217">
          <cell r="C217" t="str">
            <v>11X</v>
          </cell>
          <cell r="D217">
            <v>1663.0498174290826</v>
          </cell>
          <cell r="E217">
            <v>34.449359112512646</v>
          </cell>
          <cell r="F217">
            <v>11.197934495043754</v>
          </cell>
          <cell r="G217">
            <v>1708.6971110366389</v>
          </cell>
          <cell r="H217">
            <v>1697.4991765415953</v>
          </cell>
          <cell r="J217">
            <v>0.97328532171517346</v>
          </cell>
          <cell r="K217">
            <v>2.0161185320675575E-2</v>
          </cell>
          <cell r="L217">
            <v>6.5534929641510005E-3</v>
          </cell>
          <cell r="M217">
            <v>0.97970581689312031</v>
          </cell>
        </row>
        <row r="218">
          <cell r="C218" t="str">
            <v>12A</v>
          </cell>
          <cell r="D218">
            <v>888.59236779722346</v>
          </cell>
          <cell r="E218">
            <v>16.995419717052556</v>
          </cell>
          <cell r="F218">
            <v>4.5075042796409841</v>
          </cell>
          <cell r="G218">
            <v>910.095291793917</v>
          </cell>
          <cell r="H218">
            <v>905.58778751427599</v>
          </cell>
          <cell r="J218">
            <v>0.97637288733325001</v>
          </cell>
          <cell r="K218">
            <v>1.8674329897424652E-2</v>
          </cell>
          <cell r="L218">
            <v>4.9527827693252903E-3</v>
          </cell>
          <cell r="M218">
            <v>0.98123271984077565</v>
          </cell>
        </row>
        <row r="219">
          <cell r="C219" t="str">
            <v>12D</v>
          </cell>
          <cell r="D219">
            <v>581.39459752846506</v>
          </cell>
          <cell r="E219">
            <v>11.836348995049814</v>
          </cell>
          <cell r="F219">
            <v>1.2622654288549617</v>
          </cell>
          <cell r="G219">
            <v>594.49321195236985</v>
          </cell>
          <cell r="H219">
            <v>593.23094652351483</v>
          </cell>
          <cell r="J219">
            <v>0.97796675527902543</v>
          </cell>
          <cell r="K219">
            <v>1.9909981740881728E-2</v>
          </cell>
          <cell r="L219">
            <v>2.1232629800928544E-3</v>
          </cell>
          <cell r="M219">
            <v>0.98004765418187667</v>
          </cell>
        </row>
        <row r="220">
          <cell r="C220" t="str">
            <v>12F</v>
          </cell>
          <cell r="D220">
            <v>1043.2366207278385</v>
          </cell>
          <cell r="E220">
            <v>24.551302298365325</v>
          </cell>
          <cell r="F220">
            <v>2.7247218468964305</v>
          </cell>
          <cell r="G220">
            <v>1070.5126448731003</v>
          </cell>
          <cell r="H220">
            <v>1067.7879230262038</v>
          </cell>
          <cell r="J220">
            <v>0.9745205960192137</v>
          </cell>
          <cell r="K220">
            <v>2.2934154412791324E-2</v>
          </cell>
          <cell r="L220">
            <v>2.5452495679949881E-3</v>
          </cell>
          <cell r="M220">
            <v>0.97700732348724761</v>
          </cell>
        </row>
        <row r="221">
          <cell r="C221" t="str">
            <v>13P</v>
          </cell>
          <cell r="D221">
            <v>1682.6065484019964</v>
          </cell>
          <cell r="E221">
            <v>106.66330255413902</v>
          </cell>
          <cell r="F221">
            <v>33.590635698812761</v>
          </cell>
          <cell r="G221">
            <v>1822.8604866549481</v>
          </cell>
          <cell r="H221">
            <v>1789.2698509561355</v>
          </cell>
          <cell r="J221">
            <v>0.92305832548363287</v>
          </cell>
          <cell r="K221">
            <v>5.8514243594073513E-2</v>
          </cell>
          <cell r="L221">
            <v>1.8427430922293715E-2</v>
          </cell>
          <cell r="M221">
            <v>0.94038724650888117</v>
          </cell>
        </row>
        <row r="222">
          <cell r="C222" t="str">
            <v>13T</v>
          </cell>
          <cell r="D222">
            <v>1446.3374073954519</v>
          </cell>
          <cell r="E222">
            <v>71.321859336397878</v>
          </cell>
          <cell r="F222">
            <v>13.292674283898615</v>
          </cell>
          <cell r="G222">
            <v>1530.9519410157484</v>
          </cell>
          <cell r="H222">
            <v>1517.6592667318498</v>
          </cell>
          <cell r="J222">
            <v>0.94473077086655188</v>
          </cell>
          <cell r="K222">
            <v>4.6586608910190612E-2</v>
          </cell>
          <cell r="L222">
            <v>8.6826202232574701E-3</v>
          </cell>
          <cell r="M222">
            <v>0.95300535442979672</v>
          </cell>
        </row>
        <row r="223">
          <cell r="C223" t="str">
            <v>99A</v>
          </cell>
          <cell r="D223">
            <v>1238.4660392177987</v>
          </cell>
          <cell r="E223">
            <v>82.063905422382092</v>
          </cell>
          <cell r="F223">
            <v>16.651677056188209</v>
          </cell>
          <cell r="G223">
            <v>1337.1816216963689</v>
          </cell>
          <cell r="H223">
            <v>1320.5299446401807</v>
          </cell>
          <cell r="J223">
            <v>0.926176384062669</v>
          </cell>
          <cell r="K223">
            <v>6.1370799666147502E-2</v>
          </cell>
          <cell r="L223">
            <v>1.2452816271183595E-2</v>
          </cell>
          <cell r="M223">
            <v>0.93785532410267081</v>
          </cell>
        </row>
        <row r="224">
          <cell r="C224" t="str">
            <v>99C</v>
          </cell>
          <cell r="D224">
            <v>670.34848203254739</v>
          </cell>
          <cell r="E224">
            <v>17.66762221462497</v>
          </cell>
          <cell r="F224">
            <v>4.0302142843391122</v>
          </cell>
          <cell r="G224">
            <v>692.04631853151147</v>
          </cell>
          <cell r="H224">
            <v>688.01610424717239</v>
          </cell>
          <cell r="J224">
            <v>0.96864684354508834</v>
          </cell>
          <cell r="K224">
            <v>2.5529537173342391E-2</v>
          </cell>
          <cell r="L224">
            <v>5.823619281569231E-3</v>
          </cell>
          <cell r="M224">
            <v>0.97432091762741957</v>
          </cell>
        </row>
        <row r="225">
          <cell r="C225" t="str">
            <v>99D</v>
          </cell>
          <cell r="D225">
            <v>411.93546385296969</v>
          </cell>
          <cell r="E225">
            <v>33.639786808095209</v>
          </cell>
          <cell r="F225">
            <v>1.3696286953087751</v>
          </cell>
          <cell r="G225">
            <v>446.94487935637369</v>
          </cell>
          <cell r="H225">
            <v>445.5752506610649</v>
          </cell>
          <cell r="J225">
            <v>0.92166950082565091</v>
          </cell>
          <cell r="K225">
            <v>7.5266074994613283E-2</v>
          </cell>
          <cell r="L225">
            <v>3.0644241797358079E-3</v>
          </cell>
          <cell r="M225">
            <v>0.92450256885186843</v>
          </cell>
        </row>
        <row r="226">
          <cell r="C226" t="str">
            <v>99E</v>
          </cell>
          <cell r="D226">
            <v>749.49545986814985</v>
          </cell>
          <cell r="E226">
            <v>31.310534300637734</v>
          </cell>
          <cell r="F226">
            <v>3.8499542877665065</v>
          </cell>
          <cell r="G226">
            <v>784.65594845655414</v>
          </cell>
          <cell r="H226">
            <v>780.80599416878761</v>
          </cell>
          <cell r="J226">
            <v>0.95518992921984958</v>
          </cell>
          <cell r="K226">
            <v>3.9903519959578027E-2</v>
          </cell>
          <cell r="L226">
            <v>4.9065508205723817E-3</v>
          </cell>
          <cell r="M226">
            <v>0.95989972600816209</v>
          </cell>
        </row>
        <row r="227">
          <cell r="C227" t="str">
            <v>99F</v>
          </cell>
          <cell r="D227">
            <v>554.11019952286233</v>
          </cell>
          <cell r="E227">
            <v>14.610664491166645</v>
          </cell>
          <cell r="F227">
            <v>3.5845575771750386</v>
          </cell>
          <cell r="G227">
            <v>572.30542159120398</v>
          </cell>
          <cell r="H227">
            <v>568.72086401402896</v>
          </cell>
          <cell r="J227">
            <v>0.96820714712477696</v>
          </cell>
          <cell r="K227">
            <v>2.5529488171794741E-2</v>
          </cell>
          <cell r="L227">
            <v>6.2633647034283681E-3</v>
          </cell>
          <cell r="M227">
            <v>0.97430960350558504</v>
          </cell>
        </row>
        <row r="228">
          <cell r="C228" t="str">
            <v>99G</v>
          </cell>
          <cell r="D228">
            <v>530.93578530831735</v>
          </cell>
          <cell r="E228">
            <v>16.773604169688934</v>
          </cell>
          <cell r="F228">
            <v>2.4742860137914056</v>
          </cell>
          <cell r="G228">
            <v>550.18367549179766</v>
          </cell>
          <cell r="H228">
            <v>547.7093894780063</v>
          </cell>
          <cell r="J228">
            <v>0.96501551928767237</v>
          </cell>
          <cell r="K228">
            <v>3.0487280733466619E-2</v>
          </cell>
          <cell r="L228">
            <v>4.4971999788610472E-3</v>
          </cell>
          <cell r="M228">
            <v>0.969374992483377</v>
          </cell>
        </row>
        <row r="229">
          <cell r="C229" t="str">
            <v>99H</v>
          </cell>
          <cell r="D229">
            <v>709.10138649309681</v>
          </cell>
          <cell r="E229">
            <v>25.408544451887003</v>
          </cell>
          <cell r="F229">
            <v>0.81390120156572832</v>
          </cell>
          <cell r="G229">
            <v>735.32383214654953</v>
          </cell>
          <cell r="H229">
            <v>734.50993094498381</v>
          </cell>
          <cell r="J229">
            <v>0.96433891503706004</v>
          </cell>
          <cell r="K229">
            <v>3.4554224058962767E-2</v>
          </cell>
          <cell r="L229">
            <v>1.1068609039772267E-3</v>
          </cell>
          <cell r="M229">
            <v>0.96540748684065081</v>
          </cell>
        </row>
        <row r="230">
          <cell r="C230" t="str">
            <v>99J</v>
          </cell>
          <cell r="D230">
            <v>933.64462550442181</v>
          </cell>
          <cell r="E230">
            <v>75.223385958316115</v>
          </cell>
          <cell r="F230">
            <v>4.4834653995794005</v>
          </cell>
          <cell r="G230">
            <v>1013.3514768623173</v>
          </cell>
          <cell r="H230">
            <v>1008.868011462738</v>
          </cell>
          <cell r="J230">
            <v>0.92134333133386737</v>
          </cell>
          <cell r="K230">
            <v>7.4232275450205526E-2</v>
          </cell>
          <cell r="L230">
            <v>4.4243932159271551E-3</v>
          </cell>
          <cell r="M230">
            <v>0.92543783220041709</v>
          </cell>
        </row>
        <row r="231">
          <cell r="C231" t="str">
            <v>99K</v>
          </cell>
          <cell r="D231">
            <v>442.31864494458972</v>
          </cell>
          <cell r="E231">
            <v>16.194949070979785</v>
          </cell>
          <cell r="F231">
            <v>0</v>
          </cell>
          <cell r="G231">
            <v>458.51359401556948</v>
          </cell>
          <cell r="H231">
            <v>458.51359401556948</v>
          </cell>
          <cell r="J231">
            <v>0.96467945709275993</v>
          </cell>
          <cell r="K231">
            <v>3.5320542907240092E-2</v>
          </cell>
          <cell r="L231">
            <v>0</v>
          </cell>
          <cell r="M231">
            <v>0.96467945709275993</v>
          </cell>
        </row>
        <row r="232">
          <cell r="C232" t="str">
            <v>99M</v>
          </cell>
          <cell r="D232">
            <v>619.60031376379436</v>
          </cell>
          <cell r="E232">
            <v>16.474224120466616</v>
          </cell>
          <cell r="F232">
            <v>1.490147189170512</v>
          </cell>
          <cell r="G232">
            <v>637.56468507343152</v>
          </cell>
          <cell r="H232">
            <v>636.07453788426096</v>
          </cell>
          <cell r="J232">
            <v>0.97182345300764561</v>
          </cell>
          <cell r="K232">
            <v>2.5839298358517452E-2</v>
          </cell>
          <cell r="L232">
            <v>2.3372486338368698E-3</v>
          </cell>
          <cell r="M232">
            <v>0.97410016729287119</v>
          </cell>
        </row>
        <row r="233">
          <cell r="C233" t="str">
            <v>99N</v>
          </cell>
          <cell r="D233">
            <v>1254.826109406979</v>
          </cell>
          <cell r="E233">
            <v>58.895459271365098</v>
          </cell>
          <cell r="F233">
            <v>6.163411971174825</v>
          </cell>
          <cell r="G233">
            <v>1319.8849806495189</v>
          </cell>
          <cell r="H233">
            <v>1313.7215686783441</v>
          </cell>
          <cell r="J233">
            <v>0.95070868128939212</v>
          </cell>
          <cell r="K233">
            <v>4.4621660322539988E-2</v>
          </cell>
          <cell r="L233">
            <v>4.6696583880678705E-3</v>
          </cell>
          <cell r="M233">
            <v>0.95516899419515788</v>
          </cell>
        </row>
        <row r="234">
          <cell r="C234" t="str">
            <v>99P</v>
          </cell>
          <cell r="D234">
            <v>2524.206945261134</v>
          </cell>
          <cell r="E234">
            <v>102.93260714430302</v>
          </cell>
          <cell r="F234">
            <v>9.710839332510778</v>
          </cell>
          <cell r="G234">
            <v>2636.8503917379476</v>
          </cell>
          <cell r="H234">
            <v>2627.1395524054369</v>
          </cell>
          <cell r="J234">
            <v>0.95728106272932301</v>
          </cell>
          <cell r="K234">
            <v>3.9036195404495495E-2</v>
          </cell>
          <cell r="L234">
            <v>3.6827418661816327E-3</v>
          </cell>
          <cell r="M234">
            <v>0.96081951297560242</v>
          </cell>
        </row>
        <row r="235">
          <cell r="C235" t="str">
            <v>99Q</v>
          </cell>
          <cell r="D235">
            <v>921.62231485023597</v>
          </cell>
          <cell r="E235">
            <v>17.120270352940302</v>
          </cell>
          <cell r="F235">
            <v>1.232448191645755</v>
          </cell>
          <cell r="G235">
            <v>939.97503339482205</v>
          </cell>
          <cell r="H235">
            <v>938.7425852031763</v>
          </cell>
          <cell r="J235">
            <v>0.98047531275559174</v>
          </cell>
          <cell r="K235">
            <v>1.8213537322484603E-2</v>
          </cell>
          <cell r="L235">
            <v>1.3111499219236008E-3</v>
          </cell>
          <cell r="M235">
            <v>0.9817625506472204</v>
          </cell>
        </row>
        <row r="236">
          <cell r="D236">
            <v>149222.1943492069</v>
          </cell>
          <cell r="E236">
            <v>6836.7116135545148</v>
          </cell>
          <cell r="F236">
            <v>1421.0366650416613</v>
          </cell>
          <cell r="G236">
            <v>157479.94262780304</v>
          </cell>
          <cell r="H236">
            <v>156058.9059627614</v>
          </cell>
          <cell r="J236">
            <v>0.94756317445382254</v>
          </cell>
          <cell r="K236">
            <v>4.3413221388534436E-2</v>
          </cell>
          <cell r="L236">
            <v>9.0236041576432328E-3</v>
          </cell>
          <cell r="M236">
            <v>0.95619146775778452</v>
          </cell>
        </row>
      </sheetData>
      <sheetData sheetId="2">
        <row r="8">
          <cell r="C8" t="str">
            <v>Y54</v>
          </cell>
          <cell r="D8">
            <v>60593.243060934983</v>
          </cell>
          <cell r="E8">
            <v>2857.1192743487945</v>
          </cell>
          <cell r="F8">
            <v>749.83785968055997</v>
          </cell>
          <cell r="G8">
            <v>64200.200194964338</v>
          </cell>
          <cell r="H8">
            <v>63450.362335283775</v>
          </cell>
          <cell r="J8">
            <v>0.94381704226660224</v>
          </cell>
          <cell r="K8">
            <v>4.4503276713658876E-2</v>
          </cell>
          <cell r="L8">
            <v>1.1679681019738859E-2</v>
          </cell>
          <cell r="M8">
            <v>0.95497079655351325</v>
          </cell>
        </row>
        <row r="9">
          <cell r="C9" t="str">
            <v>Y55</v>
          </cell>
          <cell r="D9">
            <v>61871.291939239505</v>
          </cell>
          <cell r="E9">
            <v>2598.4529905881086</v>
          </cell>
          <cell r="F9">
            <v>789.77537090171779</v>
          </cell>
          <cell r="G9">
            <v>65259.520300729331</v>
          </cell>
          <cell r="H9">
            <v>64469.744929827611</v>
          </cell>
          <cell r="J9">
            <v>0.9480807038440342</v>
          </cell>
          <cell r="K9">
            <v>3.9817224806647386E-2</v>
          </cell>
          <cell r="L9">
            <v>1.2102071349318382E-2</v>
          </cell>
          <cell r="M9">
            <v>0.95969500122241214</v>
          </cell>
        </row>
        <row r="10">
          <cell r="C10" t="str">
            <v>Y56</v>
          </cell>
          <cell r="D10">
            <v>24361.597965676661</v>
          </cell>
          <cell r="E10">
            <v>1858.9207975787588</v>
          </cell>
          <cell r="F10">
            <v>728.15076286171757</v>
          </cell>
          <cell r="G10">
            <v>26948.669526117137</v>
          </cell>
          <cell r="H10">
            <v>26220.518763255419</v>
          </cell>
          <cell r="J10">
            <v>0.90400002649729216</v>
          </cell>
          <cell r="K10">
            <v>6.8980058394986707E-2</v>
          </cell>
          <cell r="L10">
            <v>2.7019915107721171E-2</v>
          </cell>
          <cell r="M10">
            <v>0.92910434708165313</v>
          </cell>
        </row>
        <row r="11">
          <cell r="C11" t="str">
            <v>Y57</v>
          </cell>
          <cell r="D11">
            <v>48151.855152118267</v>
          </cell>
          <cell r="E11">
            <v>2250.5881407675765</v>
          </cell>
          <cell r="F11">
            <v>370.02375869070801</v>
          </cell>
          <cell r="G11">
            <v>50772.467051576554</v>
          </cell>
          <cell r="H11">
            <v>50402.443292885844</v>
          </cell>
          <cell r="J11">
            <v>0.94838517701343583</v>
          </cell>
          <cell r="K11">
            <v>4.4326940790199255E-2</v>
          </cell>
          <cell r="L11">
            <v>7.2878821963648956E-3</v>
          </cell>
          <cell r="M11">
            <v>0.95534763805616463</v>
          </cell>
        </row>
        <row r="12">
          <cell r="G12">
            <v>207180.85707338736</v>
          </cell>
          <cell r="J12">
            <v>0.94110040315599497</v>
          </cell>
          <cell r="K12">
            <v>4.6167784699795433E-2</v>
          </cell>
          <cell r="L12">
            <v>1.2731812144209584E-2</v>
          </cell>
          <cell r="M12">
            <v>0.95323683547419313</v>
          </cell>
        </row>
        <row r="27">
          <cell r="C27" t="str">
            <v>00C</v>
          </cell>
          <cell r="D27">
            <v>387.6221643990433</v>
          </cell>
          <cell r="E27">
            <v>17.059382355346383</v>
          </cell>
          <cell r="F27">
            <v>4.3845709058142521</v>
          </cell>
          <cell r="G27">
            <v>409.06611766020393</v>
          </cell>
          <cell r="H27">
            <v>404.68154675438967</v>
          </cell>
          <cell r="J27">
            <v>0.94757827076019696</v>
          </cell>
          <cell r="K27">
            <v>4.1703239693679492E-2</v>
          </cell>
          <cell r="L27">
            <v>1.0718489546123575E-2</v>
          </cell>
          <cell r="M27">
            <v>0.95784492153851508</v>
          </cell>
        </row>
        <row r="28">
          <cell r="C28" t="str">
            <v>00D</v>
          </cell>
          <cell r="D28">
            <v>1087.3035250555283</v>
          </cell>
          <cell r="E28">
            <v>30.79941029531469</v>
          </cell>
          <cell r="F28">
            <v>9.4604728526854842</v>
          </cell>
          <cell r="G28">
            <v>1127.5634082035285</v>
          </cell>
          <cell r="H28">
            <v>1118.1029353508429</v>
          </cell>
          <cell r="J28">
            <v>0.96429479454983058</v>
          </cell>
          <cell r="K28">
            <v>2.7315014012724424E-2</v>
          </cell>
          <cell r="L28">
            <v>8.3901914374449448E-3</v>
          </cell>
          <cell r="M28">
            <v>0.9724538686720734</v>
          </cell>
        </row>
        <row r="29">
          <cell r="C29" t="str">
            <v>00J</v>
          </cell>
          <cell r="D29">
            <v>1030.7074091932648</v>
          </cell>
          <cell r="E29">
            <v>20.384494814964821</v>
          </cell>
          <cell r="F29">
            <v>5.2905686466188495</v>
          </cell>
          <cell r="G29">
            <v>1056.3824726548485</v>
          </cell>
          <cell r="H29">
            <v>1051.0919040082297</v>
          </cell>
          <cell r="J29">
            <v>0.97569529585524228</v>
          </cell>
          <cell r="K29">
            <v>1.9296509874624775E-2</v>
          </cell>
          <cell r="L29">
            <v>5.0081942701329122E-3</v>
          </cell>
          <cell r="M29">
            <v>0.98060636302379389</v>
          </cell>
        </row>
        <row r="30">
          <cell r="C30" t="str">
            <v>00K</v>
          </cell>
          <cell r="D30">
            <v>1195.3497909856092</v>
          </cell>
          <cell r="E30">
            <v>29.095799103567121</v>
          </cell>
          <cell r="F30">
            <v>7.3895414047355574</v>
          </cell>
          <cell r="G30">
            <v>1231.8351314939118</v>
          </cell>
          <cell r="H30">
            <v>1224.4455900891762</v>
          </cell>
          <cell r="J30">
            <v>0.97038131193412636</v>
          </cell>
          <cell r="K30">
            <v>2.3619880907505129E-2</v>
          </cell>
          <cell r="L30">
            <v>5.9988071583685623E-3</v>
          </cell>
          <cell r="M30">
            <v>0.97623757287455459</v>
          </cell>
        </row>
        <row r="31">
          <cell r="C31" t="str">
            <v>00L</v>
          </cell>
          <cell r="D31">
            <v>1350.0633461095849</v>
          </cell>
          <cell r="E31">
            <v>41.490934894485704</v>
          </cell>
          <cell r="F31">
            <v>7.0259939103119811</v>
          </cell>
          <cell r="G31">
            <v>1398.5802749143827</v>
          </cell>
          <cell r="H31">
            <v>1391.5542810040706</v>
          </cell>
          <cell r="J31">
            <v>0.96530987196443352</v>
          </cell>
          <cell r="K31">
            <v>2.9666466515142056E-2</v>
          </cell>
          <cell r="L31">
            <v>5.0236615204244132E-3</v>
          </cell>
          <cell r="M31">
            <v>0.97018374672057484</v>
          </cell>
        </row>
        <row r="32">
          <cell r="C32" t="str">
            <v>00M</v>
          </cell>
          <cell r="D32">
            <v>1193.8538487813375</v>
          </cell>
          <cell r="E32">
            <v>41.576133385473945</v>
          </cell>
          <cell r="F32">
            <v>16.692538136516585</v>
          </cell>
          <cell r="G32">
            <v>1252.122520303328</v>
          </cell>
          <cell r="H32">
            <v>1235.4299821668114</v>
          </cell>
          <cell r="J32">
            <v>0.95346408152784057</v>
          </cell>
          <cell r="K32">
            <v>3.3204524885793195E-2</v>
          </cell>
          <cell r="L32">
            <v>1.3331393586366293E-2</v>
          </cell>
          <cell r="M32">
            <v>0.96634683147922817</v>
          </cell>
        </row>
        <row r="33">
          <cell r="C33" t="str">
            <v>00N</v>
          </cell>
          <cell r="D33">
            <v>690.59752348505992</v>
          </cell>
          <cell r="E33">
            <v>7.4145598296927258</v>
          </cell>
          <cell r="F33">
            <v>11.181431527089808</v>
          </cell>
          <cell r="G33">
            <v>709.19351484184244</v>
          </cell>
          <cell r="H33">
            <v>698.01208331475266</v>
          </cell>
          <cell r="J33">
            <v>0.97377867822024622</v>
          </cell>
          <cell r="K33">
            <v>1.0454917698092953E-2</v>
          </cell>
          <cell r="L33">
            <v>1.5766404081660822E-2</v>
          </cell>
          <cell r="M33">
            <v>0.98937760533530861</v>
          </cell>
        </row>
        <row r="34">
          <cell r="C34" t="str">
            <v>00P</v>
          </cell>
          <cell r="D34">
            <v>1070.8712588979624</v>
          </cell>
          <cell r="E34">
            <v>29.434258697314256</v>
          </cell>
          <cell r="F34">
            <v>8.7422468211588189</v>
          </cell>
          <cell r="G34">
            <v>1109.0477644164357</v>
          </cell>
          <cell r="H34">
            <v>1100.3055175952768</v>
          </cell>
          <cell r="J34">
            <v>0.96557722151979519</v>
          </cell>
          <cell r="K34">
            <v>2.6540118146130633E-2</v>
          </cell>
          <cell r="L34">
            <v>7.8826603340739418E-3</v>
          </cell>
          <cell r="M34">
            <v>0.97324901290902999</v>
          </cell>
        </row>
        <row r="35">
          <cell r="C35" t="str">
            <v>00Q</v>
          </cell>
          <cell r="D35">
            <v>549.12306870631937</v>
          </cell>
          <cell r="E35">
            <v>23.348032965272324</v>
          </cell>
          <cell r="F35">
            <v>3.7506823789021548</v>
          </cell>
          <cell r="G35">
            <v>576.22178405049385</v>
          </cell>
          <cell r="H35">
            <v>572.47110167159167</v>
          </cell>
          <cell r="J35">
            <v>0.95297172704286404</v>
          </cell>
          <cell r="K35">
            <v>4.0519177878263542E-2</v>
          </cell>
          <cell r="L35">
            <v>6.5090950788724185E-3</v>
          </cell>
          <cell r="M35">
            <v>0.95921535096339883</v>
          </cell>
        </row>
        <row r="36">
          <cell r="C36" t="str">
            <v>00R</v>
          </cell>
          <cell r="D36">
            <v>662.55596207583108</v>
          </cell>
          <cell r="E36">
            <v>43.016183566836517</v>
          </cell>
          <cell r="F36">
            <v>6.2536030961166054</v>
          </cell>
          <cell r="G36">
            <v>711.82574873878423</v>
          </cell>
          <cell r="H36">
            <v>705.57214564266758</v>
          </cell>
          <cell r="J36">
            <v>0.93078392183726211</v>
          </cell>
          <cell r="K36">
            <v>6.0430777677054764E-2</v>
          </cell>
          <cell r="L36">
            <v>8.7853004856831389E-3</v>
          </cell>
          <cell r="M36">
            <v>0.93903361430508936</v>
          </cell>
        </row>
        <row r="37">
          <cell r="C37" t="str">
            <v>00T</v>
          </cell>
          <cell r="D37">
            <v>1062.2054977574139</v>
          </cell>
          <cell r="E37">
            <v>81.849225405280293</v>
          </cell>
          <cell r="F37">
            <v>21.430798193252812</v>
          </cell>
          <cell r="G37">
            <v>1165.485521355947</v>
          </cell>
          <cell r="H37">
            <v>1144.0547231626942</v>
          </cell>
          <cell r="J37">
            <v>0.91138455029593568</v>
          </cell>
          <cell r="K37">
            <v>7.0227578039798746E-2</v>
          </cell>
          <cell r="L37">
            <v>1.838787166426558E-2</v>
          </cell>
          <cell r="M37">
            <v>0.92845689655560237</v>
          </cell>
        </row>
        <row r="38">
          <cell r="C38" t="str">
            <v>00V</v>
          </cell>
          <cell r="D38">
            <v>684.27243357720749</v>
          </cell>
          <cell r="E38">
            <v>45.032779614851876</v>
          </cell>
          <cell r="F38">
            <v>7.3759391777547023</v>
          </cell>
          <cell r="G38">
            <v>736.68115236981407</v>
          </cell>
          <cell r="H38">
            <v>729.30521319205934</v>
          </cell>
          <cell r="J38">
            <v>0.92885834173439341</v>
          </cell>
          <cell r="K38">
            <v>6.1129268028626602E-2</v>
          </cell>
          <cell r="L38">
            <v>1.0012390236979999E-2</v>
          </cell>
          <cell r="M38">
            <v>0.93825249182334769</v>
          </cell>
        </row>
        <row r="39">
          <cell r="C39" t="str">
            <v>00W</v>
          </cell>
          <cell r="D39">
            <v>696.95659791285004</v>
          </cell>
          <cell r="E39">
            <v>32.803715739267304</v>
          </cell>
          <cell r="F39">
            <v>19.741241691650199</v>
          </cell>
          <cell r="G39">
            <v>749.50155534376756</v>
          </cell>
          <cell r="H39">
            <v>729.76031365211736</v>
          </cell>
          <cell r="J39">
            <v>0.92989346445476395</v>
          </cell>
          <cell r="K39">
            <v>4.3767375138029564E-2</v>
          </cell>
          <cell r="L39">
            <v>2.6339160407206425E-2</v>
          </cell>
          <cell r="M39">
            <v>0.95504864388267474</v>
          </cell>
        </row>
        <row r="40">
          <cell r="C40" t="str">
            <v>00X</v>
          </cell>
          <cell r="D40">
            <v>670.66645114410903</v>
          </cell>
          <cell r="E40">
            <v>29.185626029281742</v>
          </cell>
          <cell r="F40">
            <v>10.580756971680035</v>
          </cell>
          <cell r="G40">
            <v>710.43283414507073</v>
          </cell>
          <cell r="H40">
            <v>699.85207717339074</v>
          </cell>
          <cell r="J40">
            <v>0.94402513356689621</v>
          </cell>
          <cell r="K40">
            <v>4.1081471219448204E-2</v>
          </cell>
          <cell r="L40">
            <v>1.4893395213655678E-2</v>
          </cell>
          <cell r="M40">
            <v>0.95829743601368078</v>
          </cell>
        </row>
        <row r="41">
          <cell r="C41" t="str">
            <v>00Y</v>
          </cell>
          <cell r="D41">
            <v>837.77516801001616</v>
          </cell>
          <cell r="E41">
            <v>41.180668720519321</v>
          </cell>
          <cell r="F41">
            <v>25.536199580356996</v>
          </cell>
          <cell r="G41">
            <v>904.49203631089244</v>
          </cell>
          <cell r="H41">
            <v>878.95583673053545</v>
          </cell>
          <cell r="J41">
            <v>0.92623830213808056</v>
          </cell>
          <cell r="K41">
            <v>4.5529056163369781E-2</v>
          </cell>
          <cell r="L41">
            <v>2.8232641698549662E-2</v>
          </cell>
          <cell r="M41">
            <v>0.95314819357284253</v>
          </cell>
        </row>
        <row r="42">
          <cell r="C42" t="str">
            <v>01A</v>
          </cell>
          <cell r="D42">
            <v>1317.1740676565698</v>
          </cell>
          <cell r="E42">
            <v>38.028059471153185</v>
          </cell>
          <cell r="F42">
            <v>18.513751385893997</v>
          </cell>
          <cell r="G42">
            <v>1373.7158785136171</v>
          </cell>
          <cell r="H42">
            <v>1355.2021271277231</v>
          </cell>
          <cell r="J42">
            <v>0.95884024364759735</v>
          </cell>
          <cell r="K42">
            <v>2.768262350748989E-2</v>
          </cell>
          <cell r="L42">
            <v>1.3477132844912717E-2</v>
          </cell>
          <cell r="M42">
            <v>0.97193919732715317</v>
          </cell>
        </row>
        <row r="43">
          <cell r="C43" t="str">
            <v>01C</v>
          </cell>
          <cell r="D43">
            <v>818.11957684117431</v>
          </cell>
          <cell r="E43">
            <v>43.06063647621054</v>
          </cell>
          <cell r="F43">
            <v>2.1997007745290884</v>
          </cell>
          <cell r="G43">
            <v>863.37991409191397</v>
          </cell>
          <cell r="H43">
            <v>861.18021331738487</v>
          </cell>
          <cell r="J43">
            <v>0.94757772735732038</v>
          </cell>
          <cell r="K43">
            <v>4.9874494151859988E-2</v>
          </cell>
          <cell r="L43">
            <v>2.5477784908196415E-3</v>
          </cell>
          <cell r="M43">
            <v>0.9499981121136829</v>
          </cell>
        </row>
        <row r="44">
          <cell r="C44" t="str">
            <v>01D</v>
          </cell>
          <cell r="D44">
            <v>814.66610022792702</v>
          </cell>
          <cell r="E44">
            <v>57.424586691561572</v>
          </cell>
          <cell r="F44">
            <v>11.162965426222508</v>
          </cell>
          <cell r="G44">
            <v>883.25365234571109</v>
          </cell>
          <cell r="H44">
            <v>872.09068691948858</v>
          </cell>
          <cell r="J44">
            <v>0.92234670987701906</v>
          </cell>
          <cell r="K44">
            <v>6.5014830721679517E-2</v>
          </cell>
          <cell r="L44">
            <v>1.2638459401301465E-2</v>
          </cell>
          <cell r="M44">
            <v>0.93415296418953386</v>
          </cell>
        </row>
        <row r="45">
          <cell r="C45" t="str">
            <v>01E</v>
          </cell>
          <cell r="D45">
            <v>803.54324721286855</v>
          </cell>
          <cell r="E45">
            <v>24.522943160731778</v>
          </cell>
          <cell r="F45">
            <v>12.059611342526752</v>
          </cell>
          <cell r="G45">
            <v>840.12580171612706</v>
          </cell>
          <cell r="H45">
            <v>828.06619037360031</v>
          </cell>
          <cell r="J45">
            <v>0.95645586121919923</v>
          </cell>
          <cell r="K45">
            <v>2.9189608402263922E-2</v>
          </cell>
          <cell r="L45">
            <v>1.4354530378536826E-2</v>
          </cell>
          <cell r="M45">
            <v>0.97038528629013621</v>
          </cell>
        </row>
        <row r="46">
          <cell r="C46" t="str">
            <v>01F</v>
          </cell>
          <cell r="D46">
            <v>489.40794875805176</v>
          </cell>
          <cell r="E46">
            <v>31.727385070935838</v>
          </cell>
          <cell r="F46">
            <v>4.1514495918990395</v>
          </cell>
          <cell r="G46">
            <v>525.28678342088654</v>
          </cell>
          <cell r="H46">
            <v>521.13533382898754</v>
          </cell>
          <cell r="J46">
            <v>0.93169667352150598</v>
          </cell>
          <cell r="K46">
            <v>6.0400120605193758E-2</v>
          </cell>
          <cell r="L46">
            <v>7.9032058733004267E-3</v>
          </cell>
          <cell r="M46">
            <v>0.93911872212190617</v>
          </cell>
        </row>
        <row r="47">
          <cell r="C47" t="str">
            <v>01G</v>
          </cell>
          <cell r="D47">
            <v>849.31271569438331</v>
          </cell>
          <cell r="E47">
            <v>62.857830180626351</v>
          </cell>
          <cell r="F47">
            <v>12.25533804099641</v>
          </cell>
          <cell r="G47">
            <v>924.42588391600611</v>
          </cell>
          <cell r="H47">
            <v>912.17054587500968</v>
          </cell>
          <cell r="J47">
            <v>0.91874614338638794</v>
          </cell>
          <cell r="K47">
            <v>6.7996614195127467E-2</v>
          </cell>
          <cell r="L47">
            <v>1.3257242418484614E-2</v>
          </cell>
          <cell r="M47">
            <v>0.93108982693545617</v>
          </cell>
        </row>
        <row r="48">
          <cell r="C48" t="str">
            <v>01H</v>
          </cell>
          <cell r="D48">
            <v>1818.1119983521314</v>
          </cell>
          <cell r="E48">
            <v>111.12937113186445</v>
          </cell>
          <cell r="F48">
            <v>13.446410793717618</v>
          </cell>
          <cell r="G48">
            <v>1942.6877802777135</v>
          </cell>
          <cell r="H48">
            <v>1929.2413694839959</v>
          </cell>
          <cell r="J48">
            <v>0.93587452230343804</v>
          </cell>
          <cell r="K48">
            <v>5.7203927599718644E-2</v>
          </cell>
          <cell r="L48">
            <v>6.9215500968433591E-3</v>
          </cell>
          <cell r="M48">
            <v>0.94239737293131565</v>
          </cell>
        </row>
        <row r="49">
          <cell r="C49" t="str">
            <v>01J</v>
          </cell>
          <cell r="D49">
            <v>591.080781768664</v>
          </cell>
          <cell r="E49">
            <v>29.408267840258883</v>
          </cell>
          <cell r="F49">
            <v>1.3718565792571766</v>
          </cell>
          <cell r="G49">
            <v>621.86090618818002</v>
          </cell>
          <cell r="H49">
            <v>620.48904960892287</v>
          </cell>
          <cell r="J49">
            <v>0.95050320077493067</v>
          </cell>
          <cell r="K49">
            <v>4.7290748698969848E-2</v>
          </cell>
          <cell r="L49">
            <v>2.2060505260995487E-3</v>
          </cell>
          <cell r="M49">
            <v>0.95260469486319843</v>
          </cell>
        </row>
        <row r="50">
          <cell r="C50" t="str">
            <v>01K</v>
          </cell>
          <cell r="D50">
            <v>563.94949076965213</v>
          </cell>
          <cell r="E50">
            <v>58.066579769702408</v>
          </cell>
          <cell r="F50">
            <v>4.3638527495104</v>
          </cell>
          <cell r="G50">
            <v>626.37992328886503</v>
          </cell>
          <cell r="H50">
            <v>622.01607053935459</v>
          </cell>
          <cell r="J50">
            <v>0.90033136408425063</v>
          </cell>
          <cell r="K50">
            <v>9.2701853317421992E-2</v>
          </cell>
          <cell r="L50">
            <v>6.9667825983272137E-3</v>
          </cell>
          <cell r="M50">
            <v>0.90664778207522434</v>
          </cell>
        </row>
        <row r="51">
          <cell r="C51" t="str">
            <v>01M</v>
          </cell>
          <cell r="D51">
            <v>589.10481926804471</v>
          </cell>
          <cell r="E51">
            <v>53.713619137096828</v>
          </cell>
          <cell r="F51">
            <v>17.891691015550933</v>
          </cell>
          <cell r="G51">
            <v>660.7101294206924</v>
          </cell>
          <cell r="H51">
            <v>642.81843840514148</v>
          </cell>
          <cell r="J51">
            <v>0.89162371369206816</v>
          </cell>
          <cell r="K51">
            <v>8.1296799829893157E-2</v>
          </cell>
          <cell r="L51">
            <v>2.7079486478038841E-2</v>
          </cell>
          <cell r="M51">
            <v>0.91644045047873479</v>
          </cell>
        </row>
        <row r="52">
          <cell r="C52" t="str">
            <v>01N</v>
          </cell>
          <cell r="D52">
            <v>526.29119286342973</v>
          </cell>
          <cell r="E52">
            <v>63.23087024694518</v>
          </cell>
          <cell r="F52">
            <v>7.2790154321759433</v>
          </cell>
          <cell r="G52">
            <v>596.80107854255084</v>
          </cell>
          <cell r="H52">
            <v>589.52206311037492</v>
          </cell>
          <cell r="J52">
            <v>0.88185362222985009</v>
          </cell>
          <cell r="K52">
            <v>0.10594965813627787</v>
          </cell>
          <cell r="L52">
            <v>1.2196719633872047E-2</v>
          </cell>
          <cell r="M52">
            <v>0.89274214791328921</v>
          </cell>
        </row>
        <row r="53">
          <cell r="C53" t="str">
            <v>01R</v>
          </cell>
          <cell r="D53">
            <v>634.14236366143507</v>
          </cell>
          <cell r="E53">
            <v>16.010231200191274</v>
          </cell>
          <cell r="F53">
            <v>8.3978837337307901</v>
          </cell>
          <cell r="G53">
            <v>658.55047859535705</v>
          </cell>
          <cell r="H53">
            <v>650.15259486162631</v>
          </cell>
          <cell r="J53">
            <v>0.96293660740178522</v>
          </cell>
          <cell r="K53">
            <v>2.4311319664272354E-2</v>
          </cell>
          <cell r="L53">
            <v>1.2752072933942588E-2</v>
          </cell>
          <cell r="M53">
            <v>0.97537465615499275</v>
          </cell>
        </row>
        <row r="54">
          <cell r="C54" t="str">
            <v>01T</v>
          </cell>
          <cell r="D54">
            <v>628.38004314690943</v>
          </cell>
          <cell r="E54">
            <v>23.830745028478578</v>
          </cell>
          <cell r="F54">
            <v>5.7550222423032338</v>
          </cell>
          <cell r="G54">
            <v>657.96581041769116</v>
          </cell>
          <cell r="H54">
            <v>652.21078817538796</v>
          </cell>
          <cell r="J54">
            <v>0.95503449145480668</v>
          </cell>
          <cell r="K54">
            <v>3.6218819657742242E-2</v>
          </cell>
          <cell r="L54">
            <v>8.7466888874511879E-3</v>
          </cell>
          <cell r="M54">
            <v>0.96346159023964173</v>
          </cell>
        </row>
        <row r="55">
          <cell r="C55" t="str">
            <v>01V</v>
          </cell>
          <cell r="D55">
            <v>574.29968922049761</v>
          </cell>
          <cell r="E55">
            <v>13.593861615863787</v>
          </cell>
          <cell r="F55">
            <v>5.645818093917665</v>
          </cell>
          <cell r="G55">
            <v>593.53936893027912</v>
          </cell>
          <cell r="H55">
            <v>587.89355083636144</v>
          </cell>
          <cell r="J55">
            <v>0.96758482972333126</v>
          </cell>
          <cell r="K55">
            <v>2.2903049616344165E-2</v>
          </cell>
          <cell r="L55">
            <v>9.512120660324485E-3</v>
          </cell>
          <cell r="M55">
            <v>0.97687700163316193</v>
          </cell>
        </row>
        <row r="56">
          <cell r="C56" t="str">
            <v>01W</v>
          </cell>
          <cell r="D56">
            <v>1283.3512171439118</v>
          </cell>
          <cell r="E56">
            <v>77.435782345246352</v>
          </cell>
          <cell r="F56">
            <v>13.772689459863608</v>
          </cell>
          <cell r="G56">
            <v>1374.5596889490216</v>
          </cell>
          <cell r="H56">
            <v>1360.786999489158</v>
          </cell>
          <cell r="J56">
            <v>0.93364531745082147</v>
          </cell>
          <cell r="K56">
            <v>5.6334972549975763E-2</v>
          </cell>
          <cell r="L56">
            <v>1.0019709999202804E-2</v>
          </cell>
          <cell r="M56">
            <v>0.94309485439358565</v>
          </cell>
        </row>
        <row r="57">
          <cell r="C57" t="str">
            <v>01X</v>
          </cell>
          <cell r="D57">
            <v>803.89944243607943</v>
          </cell>
          <cell r="E57">
            <v>19.284011695219</v>
          </cell>
          <cell r="F57">
            <v>10.311376513241809</v>
          </cell>
          <cell r="G57">
            <v>833.49483064454023</v>
          </cell>
          <cell r="H57">
            <v>823.18345413129839</v>
          </cell>
          <cell r="J57">
            <v>0.9644924154051745</v>
          </cell>
          <cell r="K57">
            <v>2.3136330288103531E-2</v>
          </cell>
          <cell r="L57">
            <v>1.2371254306722021E-2</v>
          </cell>
          <cell r="M57">
            <v>0.97657385896371141</v>
          </cell>
        </row>
        <row r="58">
          <cell r="C58" t="str">
            <v>01Y</v>
          </cell>
          <cell r="D58">
            <v>945.54148738244464</v>
          </cell>
          <cell r="E58">
            <v>58.31901389760413</v>
          </cell>
          <cell r="F58">
            <v>14.161947362782394</v>
          </cell>
          <cell r="G58">
            <v>1018.0224486428311</v>
          </cell>
          <cell r="H58">
            <v>1003.8605012800488</v>
          </cell>
          <cell r="J58">
            <v>0.92880219747903014</v>
          </cell>
          <cell r="K58">
            <v>5.7286569638372593E-2</v>
          </cell>
          <cell r="L58">
            <v>1.3911232882597321E-2</v>
          </cell>
          <cell r="M58">
            <v>0.94190526091698989</v>
          </cell>
        </row>
        <row r="59">
          <cell r="C59" t="str">
            <v>02A</v>
          </cell>
          <cell r="D59">
            <v>905.17706823678145</v>
          </cell>
          <cell r="E59">
            <v>45.846330778844376</v>
          </cell>
          <cell r="F59">
            <v>7.5024492378314349</v>
          </cell>
          <cell r="G59">
            <v>958.5258482534573</v>
          </cell>
          <cell r="H59">
            <v>951.02339901562584</v>
          </cell>
          <cell r="J59">
            <v>0.94434288849499115</v>
          </cell>
          <cell r="K59">
            <v>4.7830041164128839E-2</v>
          </cell>
          <cell r="L59">
            <v>7.8270703408799547E-3</v>
          </cell>
          <cell r="M59">
            <v>0.9517926364101047</v>
          </cell>
        </row>
        <row r="60">
          <cell r="C60" t="str">
            <v>02D</v>
          </cell>
          <cell r="D60">
            <v>402.65062340366859</v>
          </cell>
          <cell r="E60">
            <v>13.188229207016951</v>
          </cell>
          <cell r="F60">
            <v>1.0354598542673268</v>
          </cell>
          <cell r="G60">
            <v>416.87431246495288</v>
          </cell>
          <cell r="H60">
            <v>415.83885261068554</v>
          </cell>
          <cell r="J60">
            <v>0.96588014987735638</v>
          </cell>
          <cell r="K60">
            <v>3.1635984306722424E-2</v>
          </cell>
          <cell r="L60">
            <v>2.4838658159211458E-3</v>
          </cell>
          <cell r="M60">
            <v>0.9682852404862613</v>
          </cell>
        </row>
        <row r="61">
          <cell r="C61" t="str">
            <v>02E</v>
          </cell>
          <cell r="D61">
            <v>888.86243813577767</v>
          </cell>
          <cell r="E61">
            <v>33.656514820115952</v>
          </cell>
          <cell r="F61">
            <v>4.2836181396896693</v>
          </cell>
          <cell r="G61">
            <v>926.80257109558329</v>
          </cell>
          <cell r="H61">
            <v>922.51895295589361</v>
          </cell>
          <cell r="J61">
            <v>0.95906341421241836</v>
          </cell>
          <cell r="K61">
            <v>3.6314654134299844E-2</v>
          </cell>
          <cell r="L61">
            <v>4.6219316532818402E-3</v>
          </cell>
          <cell r="M61">
            <v>0.96351672265130672</v>
          </cell>
        </row>
        <row r="62">
          <cell r="C62" t="str">
            <v>02F</v>
          </cell>
          <cell r="D62">
            <v>1041.083581899795</v>
          </cell>
          <cell r="E62">
            <v>8.0217896189215079</v>
          </cell>
          <cell r="F62">
            <v>5.1339077029279325</v>
          </cell>
          <cell r="G62">
            <v>1054.2392792216444</v>
          </cell>
          <cell r="H62">
            <v>1049.1053715187165</v>
          </cell>
          <cell r="J62">
            <v>0.98752114668734181</v>
          </cell>
          <cell r="K62">
            <v>7.6090786759947671E-3</v>
          </cell>
          <cell r="L62">
            <v>4.869774636663461E-3</v>
          </cell>
          <cell r="M62">
            <v>0.99235368549556757</v>
          </cell>
        </row>
        <row r="63">
          <cell r="C63" t="str">
            <v>02G</v>
          </cell>
          <cell r="D63">
            <v>393.47562022155654</v>
          </cell>
          <cell r="E63">
            <v>19.021830002481991</v>
          </cell>
          <cell r="F63">
            <v>5.2496387202922854</v>
          </cell>
          <cell r="G63">
            <v>417.74708894433081</v>
          </cell>
          <cell r="H63">
            <v>412.49745022403852</v>
          </cell>
          <cell r="J63">
            <v>0.94189913140003068</v>
          </cell>
          <cell r="K63">
            <v>4.5534320898683388E-2</v>
          </cell>
          <cell r="L63">
            <v>1.2566547701285969E-2</v>
          </cell>
          <cell r="M63">
            <v>0.95388618767909783</v>
          </cell>
        </row>
        <row r="64">
          <cell r="C64" t="str">
            <v>02H</v>
          </cell>
          <cell r="D64">
            <v>1315.0356312488534</v>
          </cell>
          <cell r="E64">
            <v>46.821538568509752</v>
          </cell>
          <cell r="F64">
            <v>7.2522269115795215</v>
          </cell>
          <cell r="G64">
            <v>1369.1093967289428</v>
          </cell>
          <cell r="H64">
            <v>1361.8571698173632</v>
          </cell>
          <cell r="J64">
            <v>0.96050442308753292</v>
          </cell>
          <cell r="K64">
            <v>3.4198537151505295E-2</v>
          </cell>
          <cell r="L64">
            <v>5.297039760961718E-3</v>
          </cell>
          <cell r="M64">
            <v>0.96561934716341147</v>
          </cell>
        </row>
        <row r="65">
          <cell r="C65" t="str">
            <v>02M</v>
          </cell>
          <cell r="D65">
            <v>653.57133746065711</v>
          </cell>
          <cell r="E65">
            <v>28.090789483851857</v>
          </cell>
          <cell r="F65">
            <v>6.9350221674950427</v>
          </cell>
          <cell r="G65">
            <v>688.59714911200399</v>
          </cell>
          <cell r="H65">
            <v>681.66212694450894</v>
          </cell>
          <cell r="J65">
            <v>0.94913453868271858</v>
          </cell>
          <cell r="K65">
            <v>4.0794228555951717E-2</v>
          </cell>
          <cell r="L65">
            <v>1.0071232761329693E-2</v>
          </cell>
          <cell r="M65">
            <v>0.95879074342920245</v>
          </cell>
        </row>
        <row r="66">
          <cell r="C66" t="str">
            <v>02N</v>
          </cell>
          <cell r="D66">
            <v>591.90932125275674</v>
          </cell>
          <cell r="E66">
            <v>15.858642114529468</v>
          </cell>
          <cell r="F66">
            <v>2.7452456790660449</v>
          </cell>
          <cell r="G66">
            <v>610.51320904635224</v>
          </cell>
          <cell r="H66">
            <v>607.76796336728626</v>
          </cell>
          <cell r="J66">
            <v>0.9695274606381481</v>
          </cell>
          <cell r="K66">
            <v>2.5975919733663661E-2</v>
          </cell>
          <cell r="L66">
            <v>4.4966196281882847E-3</v>
          </cell>
          <cell r="M66">
            <v>0.97390674884101147</v>
          </cell>
        </row>
        <row r="67">
          <cell r="C67" t="str">
            <v>02P</v>
          </cell>
          <cell r="D67">
            <v>1078.9260262615755</v>
          </cell>
          <cell r="E67">
            <v>29.375237311191654</v>
          </cell>
          <cell r="F67">
            <v>10.106761345808442</v>
          </cell>
          <cell r="G67">
            <v>1118.4080249185758</v>
          </cell>
          <cell r="H67">
            <v>1108.3012635727673</v>
          </cell>
          <cell r="J67">
            <v>0.96469803705148238</v>
          </cell>
          <cell r="K67">
            <v>2.6265224011898767E-2</v>
          </cell>
          <cell r="L67">
            <v>9.0367389366186376E-3</v>
          </cell>
          <cell r="M67">
            <v>0.97349525956823646</v>
          </cell>
        </row>
        <row r="68">
          <cell r="C68" t="str">
            <v>02Q</v>
          </cell>
          <cell r="D68">
            <v>503.86623291092104</v>
          </cell>
          <cell r="E68">
            <v>3.1366770946898859</v>
          </cell>
          <cell r="F68">
            <v>4.8956220785977571</v>
          </cell>
          <cell r="G68">
            <v>511.89853208420868</v>
          </cell>
          <cell r="H68">
            <v>507.00291000561094</v>
          </cell>
          <cell r="J68">
            <v>0.98430880600383064</v>
          </cell>
          <cell r="K68">
            <v>6.1275368028871277E-3</v>
          </cell>
          <cell r="L68">
            <v>9.5636571932822302E-3</v>
          </cell>
          <cell r="M68">
            <v>0.99381329567781929</v>
          </cell>
        </row>
        <row r="69">
          <cell r="C69" t="str">
            <v>02R</v>
          </cell>
          <cell r="D69">
            <v>1171.9309584307673</v>
          </cell>
          <cell r="E69">
            <v>103.23166115899306</v>
          </cell>
          <cell r="F69">
            <v>16.707438756897247</v>
          </cell>
          <cell r="G69">
            <v>1291.8700583466577</v>
          </cell>
          <cell r="H69">
            <v>1275.1626195897604</v>
          </cell>
          <cell r="J69">
            <v>0.90715854188199918</v>
          </cell>
          <cell r="K69">
            <v>7.9908703272455667E-2</v>
          </cell>
          <cell r="L69">
            <v>1.2932754845545005E-2</v>
          </cell>
          <cell r="M69">
            <v>0.91904431672236098</v>
          </cell>
        </row>
        <row r="70">
          <cell r="C70" t="str">
            <v>02T</v>
          </cell>
          <cell r="D70">
            <v>845.67392444327993</v>
          </cell>
          <cell r="E70">
            <v>23.79331701005043</v>
          </cell>
          <cell r="F70">
            <v>12.391262284343448</v>
          </cell>
          <cell r="G70">
            <v>881.85850373767391</v>
          </cell>
          <cell r="H70">
            <v>869.46724145333042</v>
          </cell>
          <cell r="J70">
            <v>0.95896781723935409</v>
          </cell>
          <cell r="K70">
            <v>2.6980878348629292E-2</v>
          </cell>
          <cell r="L70">
            <v>1.4051304412016501E-2</v>
          </cell>
          <cell r="M70">
            <v>0.97263460211533725</v>
          </cell>
        </row>
        <row r="71">
          <cell r="C71" t="str">
            <v>02V</v>
          </cell>
          <cell r="D71">
            <v>727.40475047910627</v>
          </cell>
          <cell r="E71">
            <v>49.635357780629079</v>
          </cell>
          <cell r="F71">
            <v>12.397888680324128</v>
          </cell>
          <cell r="G71">
            <v>789.43799694005952</v>
          </cell>
          <cell r="H71">
            <v>777.04010825973535</v>
          </cell>
          <cell r="J71">
            <v>0.92142100240753511</v>
          </cell>
          <cell r="K71">
            <v>6.2874295350642706E-2</v>
          </cell>
          <cell r="L71">
            <v>1.5704702241822133E-2</v>
          </cell>
          <cell r="M71">
            <v>0.93612252797118445</v>
          </cell>
        </row>
        <row r="72">
          <cell r="C72" t="str">
            <v>02W</v>
          </cell>
          <cell r="D72">
            <v>282.8158664333327</v>
          </cell>
          <cell r="E72">
            <v>65.801527161476344</v>
          </cell>
          <cell r="F72">
            <v>13.752841433774673</v>
          </cell>
          <cell r="G72">
            <v>362.37023502858375</v>
          </cell>
          <cell r="H72">
            <v>348.61739359480907</v>
          </cell>
          <cell r="J72">
            <v>0.7804610839823094</v>
          </cell>
          <cell r="K72">
            <v>0.18158645716662111</v>
          </cell>
          <cell r="L72">
            <v>3.7952458851069404E-2</v>
          </cell>
          <cell r="M72">
            <v>0.81125001686531983</v>
          </cell>
        </row>
        <row r="73">
          <cell r="C73" t="str">
            <v>02X</v>
          </cell>
          <cell r="D73">
            <v>1366.1886528090238</v>
          </cell>
          <cell r="E73">
            <v>55.304054525986203</v>
          </cell>
          <cell r="F73">
            <v>9.4741011666461876</v>
          </cell>
          <cell r="G73">
            <v>1430.9668085016563</v>
          </cell>
          <cell r="H73">
            <v>1421.49270733501</v>
          </cell>
          <cell r="J73">
            <v>0.95473119620401214</v>
          </cell>
          <cell r="K73">
            <v>3.8648034459928697E-2</v>
          </cell>
          <cell r="L73">
            <v>6.620769336059147E-3</v>
          </cell>
          <cell r="M73">
            <v>0.96109438040686868</v>
          </cell>
        </row>
        <row r="74">
          <cell r="C74" t="str">
            <v>02Y</v>
          </cell>
          <cell r="D74">
            <v>1220.1313543420194</v>
          </cell>
          <cell r="E74">
            <v>30.897952332135652</v>
          </cell>
          <cell r="F74">
            <v>5.2692414570913693</v>
          </cell>
          <cell r="G74">
            <v>1256.2985481312464</v>
          </cell>
          <cell r="H74">
            <v>1251.0293066741551</v>
          </cell>
          <cell r="J74">
            <v>0.97121130654570442</v>
          </cell>
          <cell r="K74">
            <v>2.4594434482230827E-2</v>
          </cell>
          <cell r="L74">
            <v>4.1942589720647258E-3</v>
          </cell>
          <cell r="M74">
            <v>0.97530197560736809</v>
          </cell>
        </row>
        <row r="75">
          <cell r="C75" t="str">
            <v>03A</v>
          </cell>
          <cell r="D75">
            <v>959.1723473534779</v>
          </cell>
          <cell r="E75">
            <v>52.942597985896157</v>
          </cell>
          <cell r="F75">
            <v>11.567812907199267</v>
          </cell>
          <cell r="G75">
            <v>1023.6827582465734</v>
          </cell>
          <cell r="H75">
            <v>1012.1149453393741</v>
          </cell>
          <cell r="J75">
            <v>0.93698202849133372</v>
          </cell>
          <cell r="K75">
            <v>5.1717778344317809E-2</v>
          </cell>
          <cell r="L75">
            <v>1.1300193164348422E-2</v>
          </cell>
          <cell r="M75">
            <v>0.94769112122127197</v>
          </cell>
        </row>
        <row r="76">
          <cell r="C76" t="str">
            <v>03C</v>
          </cell>
          <cell r="D76">
            <v>1377.369682658679</v>
          </cell>
          <cell r="E76">
            <v>79.932355689347077</v>
          </cell>
          <cell r="F76">
            <v>9.103448182213171</v>
          </cell>
          <cell r="G76">
            <v>1466.4054865302394</v>
          </cell>
          <cell r="H76">
            <v>1457.3020383480261</v>
          </cell>
          <cell r="J76">
            <v>0.93928295775663395</v>
          </cell>
          <cell r="K76">
            <v>5.4509040250852035E-2</v>
          </cell>
          <cell r="L76">
            <v>6.2080019925139888E-3</v>
          </cell>
          <cell r="M76">
            <v>0.94515045365615691</v>
          </cell>
        </row>
        <row r="77">
          <cell r="C77" t="str">
            <v>03D</v>
          </cell>
          <cell r="D77">
            <v>523.11405079283202</v>
          </cell>
          <cell r="E77">
            <v>25.89610386416004</v>
          </cell>
          <cell r="F77">
            <v>11.256313604567362</v>
          </cell>
          <cell r="G77">
            <v>560.26646826155945</v>
          </cell>
          <cell r="H77">
            <v>549.01015465699209</v>
          </cell>
          <cell r="J77">
            <v>0.93368795104942304</v>
          </cell>
          <cell r="K77">
            <v>4.6221048967132701E-2</v>
          </cell>
          <cell r="L77">
            <v>2.0090999983444255E-2</v>
          </cell>
          <cell r="M77">
            <v>0.95283128436788334</v>
          </cell>
        </row>
        <row r="78">
          <cell r="C78" t="str">
            <v>03E</v>
          </cell>
          <cell r="D78">
            <v>501.56495790734749</v>
          </cell>
          <cell r="E78">
            <v>27.074067748972535</v>
          </cell>
          <cell r="F78">
            <v>5.2113972165302993</v>
          </cell>
          <cell r="G78">
            <v>533.85042287285023</v>
          </cell>
          <cell r="H78">
            <v>528.63902565631997</v>
          </cell>
          <cell r="J78">
            <v>0.93952338785878919</v>
          </cell>
          <cell r="K78">
            <v>5.0714706945958338E-2</v>
          </cell>
          <cell r="L78">
            <v>9.7619051952526469E-3</v>
          </cell>
          <cell r="M78">
            <v>0.94878534040244333</v>
          </cell>
        </row>
        <row r="79">
          <cell r="C79" t="str">
            <v>03F</v>
          </cell>
          <cell r="D79">
            <v>1132.8282225512683</v>
          </cell>
          <cell r="E79">
            <v>35.430990038937971</v>
          </cell>
          <cell r="F79">
            <v>25.837335628862959</v>
          </cell>
          <cell r="G79">
            <v>1194.0965482190693</v>
          </cell>
          <cell r="H79">
            <v>1168.2592125902063</v>
          </cell>
          <cell r="J79">
            <v>0.94869064334941811</v>
          </cell>
          <cell r="K79">
            <v>2.9671796716757438E-2</v>
          </cell>
          <cell r="L79">
            <v>2.1637559933824407E-2</v>
          </cell>
          <cell r="M79">
            <v>0.96967197890921641</v>
          </cell>
        </row>
        <row r="80">
          <cell r="C80" t="str">
            <v>03G</v>
          </cell>
          <cell r="D80">
            <v>960.4323205664117</v>
          </cell>
          <cell r="E80">
            <v>72.454385950140619</v>
          </cell>
          <cell r="F80">
            <v>12.844242670569161</v>
          </cell>
          <cell r="G80">
            <v>1045.7309491871215</v>
          </cell>
          <cell r="H80">
            <v>1032.8867065165523</v>
          </cell>
          <cell r="J80">
            <v>0.91843157297102562</v>
          </cell>
          <cell r="K80">
            <v>6.9285877028371037E-2</v>
          </cell>
          <cell r="L80">
            <v>1.2282550000603293E-2</v>
          </cell>
          <cell r="M80">
            <v>0.92985253320328265</v>
          </cell>
        </row>
        <row r="81">
          <cell r="C81" t="str">
            <v>03H</v>
          </cell>
          <cell r="D81">
            <v>638.97804404657404</v>
          </cell>
          <cell r="E81">
            <v>40.769652454759694</v>
          </cell>
          <cell r="F81">
            <v>6.8839659185913007</v>
          </cell>
          <cell r="G81">
            <v>686.63166241992508</v>
          </cell>
          <cell r="H81">
            <v>679.74769650133373</v>
          </cell>
          <cell r="J81">
            <v>0.93059798873037203</v>
          </cell>
          <cell r="K81">
            <v>5.9376307103394386E-2</v>
          </cell>
          <cell r="L81">
            <v>1.0025704166233534E-2</v>
          </cell>
          <cell r="M81">
            <v>0.94002237497147634</v>
          </cell>
        </row>
        <row r="82">
          <cell r="C82" t="str">
            <v>03J</v>
          </cell>
          <cell r="D82">
            <v>702.31897796112958</v>
          </cell>
          <cell r="E82">
            <v>61.42492502677073</v>
          </cell>
          <cell r="F82">
            <v>14.389626058764216</v>
          </cell>
          <cell r="G82">
            <v>778.13352904666453</v>
          </cell>
          <cell r="H82">
            <v>763.74390298790036</v>
          </cell>
          <cell r="J82">
            <v>0.90256871313793707</v>
          </cell>
          <cell r="K82">
            <v>7.8938797434967081E-2</v>
          </cell>
          <cell r="L82">
            <v>1.8492489427095839E-2</v>
          </cell>
          <cell r="M82">
            <v>0.91957392420880135</v>
          </cell>
        </row>
        <row r="83">
          <cell r="C83" t="str">
            <v>03K</v>
          </cell>
          <cell r="D83">
            <v>604.59695892086529</v>
          </cell>
          <cell r="E83">
            <v>34.206766581601102</v>
          </cell>
          <cell r="F83">
            <v>4.7190372452756311</v>
          </cell>
          <cell r="G83">
            <v>643.52276274774204</v>
          </cell>
          <cell r="H83">
            <v>638.80372550246636</v>
          </cell>
          <cell r="J83">
            <v>0.93951138004711809</v>
          </cell>
          <cell r="K83">
            <v>5.3155488137736621E-2</v>
          </cell>
          <cell r="L83">
            <v>7.3331318151452426E-3</v>
          </cell>
          <cell r="M83">
            <v>0.94645183611805817</v>
          </cell>
        </row>
        <row r="84">
          <cell r="C84" t="str">
            <v>03L</v>
          </cell>
          <cell r="D84">
            <v>1109.4390632720497</v>
          </cell>
          <cell r="E84">
            <v>30.039090661276624</v>
          </cell>
          <cell r="F84">
            <v>6.9898868243701511</v>
          </cell>
          <cell r="G84">
            <v>1146.4680407576964</v>
          </cell>
          <cell r="H84">
            <v>1139.4781539333262</v>
          </cell>
          <cell r="J84">
            <v>0.96770169235491788</v>
          </cell>
          <cell r="K84">
            <v>2.6201420007681945E-2</v>
          </cell>
          <cell r="L84">
            <v>6.0968876374003075E-3</v>
          </cell>
          <cell r="M84">
            <v>0.97363785294383609</v>
          </cell>
        </row>
        <row r="85">
          <cell r="C85" t="str">
            <v>03M</v>
          </cell>
          <cell r="D85">
            <v>447.6142139604043</v>
          </cell>
          <cell r="E85">
            <v>28.26498488095617</v>
          </cell>
          <cell r="F85">
            <v>0</v>
          </cell>
          <cell r="G85">
            <v>475.87919884136045</v>
          </cell>
          <cell r="H85">
            <v>475.87919884136045</v>
          </cell>
          <cell r="J85">
            <v>0.94060470608975155</v>
          </cell>
          <cell r="K85">
            <v>5.9395293910248455E-2</v>
          </cell>
          <cell r="L85">
            <v>0</v>
          </cell>
          <cell r="M85">
            <v>0.94060470608975155</v>
          </cell>
        </row>
        <row r="86">
          <cell r="C86" t="str">
            <v>03N</v>
          </cell>
          <cell r="D86">
            <v>2379.8667800956073</v>
          </cell>
          <cell r="E86">
            <v>94.339807264146614</v>
          </cell>
          <cell r="F86">
            <v>39.578141297753483</v>
          </cell>
          <cell r="G86">
            <v>2513.7847286575075</v>
          </cell>
          <cell r="H86">
            <v>2474.2065873597539</v>
          </cell>
          <cell r="J86">
            <v>0.94672656451635806</v>
          </cell>
          <cell r="K86">
            <v>3.7528992116412849E-2</v>
          </cell>
          <cell r="L86">
            <v>1.5744443367229095E-2</v>
          </cell>
          <cell r="M86">
            <v>0.9618706830116327</v>
          </cell>
        </row>
        <row r="87">
          <cell r="C87" t="str">
            <v>03Q</v>
          </cell>
          <cell r="D87">
            <v>1318.1343911792305</v>
          </cell>
          <cell r="E87">
            <v>102.26068664811778</v>
          </cell>
          <cell r="F87">
            <v>22.721363348258134</v>
          </cell>
          <cell r="G87">
            <v>1443.1164411756065</v>
          </cell>
          <cell r="H87">
            <v>1420.3950778273484</v>
          </cell>
          <cell r="J87">
            <v>0.91339434128090058</v>
          </cell>
          <cell r="K87">
            <v>7.086100866872054E-2</v>
          </cell>
          <cell r="L87">
            <v>1.5744650050378901E-2</v>
          </cell>
          <cell r="M87">
            <v>0.92800546253332783</v>
          </cell>
        </row>
        <row r="88">
          <cell r="C88" t="str">
            <v>03R</v>
          </cell>
          <cell r="D88">
            <v>1463.8930269661621</v>
          </cell>
          <cell r="E88">
            <v>54.566649647241292</v>
          </cell>
          <cell r="F88">
            <v>21.139799424704592</v>
          </cell>
          <cell r="G88">
            <v>1539.5994760381079</v>
          </cell>
          <cell r="H88">
            <v>1518.4596766134034</v>
          </cell>
          <cell r="J88">
            <v>0.9508271792435502</v>
          </cell>
          <cell r="K88">
            <v>3.5442107182095887E-2</v>
          </cell>
          <cell r="L88">
            <v>1.3730713574353895E-2</v>
          </cell>
          <cell r="M88">
            <v>0.96406447238102466</v>
          </cell>
        </row>
        <row r="89">
          <cell r="C89" t="str">
            <v>03T</v>
          </cell>
          <cell r="D89">
            <v>985.38558591492961</v>
          </cell>
          <cell r="E89">
            <v>36.627210667770548</v>
          </cell>
          <cell r="F89">
            <v>5.9629587313217893</v>
          </cell>
          <cell r="G89">
            <v>1027.9757553140219</v>
          </cell>
          <cell r="H89">
            <v>1022.0127965827002</v>
          </cell>
          <cell r="J89">
            <v>0.95856889700080328</v>
          </cell>
          <cell r="K89">
            <v>3.5630422681108678E-2</v>
          </cell>
          <cell r="L89">
            <v>5.800680318088094E-3</v>
          </cell>
          <cell r="M89">
            <v>0.96416169074375502</v>
          </cell>
        </row>
        <row r="90">
          <cell r="C90" t="str">
            <v>03V</v>
          </cell>
          <cell r="D90">
            <v>239.08458298832599</v>
          </cell>
          <cell r="E90">
            <v>19.892355001001835</v>
          </cell>
          <cell r="F90">
            <v>0.53239036843017562</v>
          </cell>
          <cell r="G90">
            <v>259.50932835775802</v>
          </cell>
          <cell r="H90">
            <v>258.97693798932784</v>
          </cell>
          <cell r="J90">
            <v>0.92129475460984356</v>
          </cell>
          <cell r="K90">
            <v>7.6653718488216935E-2</v>
          </cell>
          <cell r="L90">
            <v>2.0515269019394378E-3</v>
          </cell>
          <cell r="M90">
            <v>0.92318870106564632</v>
          </cell>
        </row>
        <row r="91">
          <cell r="C91" t="str">
            <v>03W</v>
          </cell>
          <cell r="D91">
            <v>1224.1912018310588</v>
          </cell>
          <cell r="E91">
            <v>55.74786799870062</v>
          </cell>
          <cell r="F91">
            <v>16.990229809449669</v>
          </cell>
          <cell r="G91">
            <v>1296.9292996392091</v>
          </cell>
          <cell r="H91">
            <v>1279.9390698297595</v>
          </cell>
          <cell r="J91">
            <v>0.94391514030226231</v>
          </cell>
          <cell r="K91">
            <v>4.2984508110202338E-2</v>
          </cell>
          <cell r="L91">
            <v>1.3100351587535386E-2</v>
          </cell>
          <cell r="M91">
            <v>0.95644490482963729</v>
          </cell>
        </row>
        <row r="92">
          <cell r="C92" t="str">
            <v>03X</v>
          </cell>
          <cell r="D92">
            <v>386.11171878196069</v>
          </cell>
          <cell r="E92">
            <v>15.010269732905021</v>
          </cell>
          <cell r="F92">
            <v>4.5260586471764706</v>
          </cell>
          <cell r="G92">
            <v>405.64804716204219</v>
          </cell>
          <cell r="H92">
            <v>401.12198851486573</v>
          </cell>
          <cell r="J92">
            <v>0.95183921501222601</v>
          </cell>
          <cell r="K92">
            <v>3.7003184997237135E-2</v>
          </cell>
          <cell r="L92">
            <v>1.1157599990536794E-2</v>
          </cell>
          <cell r="M92">
            <v>0.96257928968571427</v>
          </cell>
        </row>
        <row r="93">
          <cell r="C93" t="str">
            <v>03Y</v>
          </cell>
          <cell r="D93">
            <v>373.1762151984837</v>
          </cell>
          <cell r="E93">
            <v>15.776842635233582</v>
          </cell>
          <cell r="F93">
            <v>1.1105251271004861</v>
          </cell>
          <cell r="G93">
            <v>390.06358296081777</v>
          </cell>
          <cell r="H93">
            <v>388.95305783371731</v>
          </cell>
          <cell r="J93">
            <v>0.95670611536163219</v>
          </cell>
          <cell r="K93">
            <v>4.0446848473979127E-2</v>
          </cell>
          <cell r="L93">
            <v>2.8470361643887156E-3</v>
          </cell>
          <cell r="M93">
            <v>0.95943766910304529</v>
          </cell>
        </row>
        <row r="94">
          <cell r="C94" t="str">
            <v>04C</v>
          </cell>
          <cell r="D94">
            <v>1170.2467036890969</v>
          </cell>
          <cell r="E94">
            <v>82.363791830716892</v>
          </cell>
          <cell r="F94">
            <v>30.252215541948456</v>
          </cell>
          <cell r="G94">
            <v>1282.8627110617624</v>
          </cell>
          <cell r="H94">
            <v>1252.6104955198139</v>
          </cell>
          <cell r="J94">
            <v>0.91221507461273166</v>
          </cell>
          <cell r="K94">
            <v>6.4203122532533838E-2</v>
          </cell>
          <cell r="L94">
            <v>2.3581802854734303E-2</v>
          </cell>
          <cell r="M94">
            <v>0.9342462863553308</v>
          </cell>
        </row>
        <row r="95">
          <cell r="C95" t="str">
            <v>04D</v>
          </cell>
          <cell r="D95">
            <v>833.29223481517374</v>
          </cell>
          <cell r="E95">
            <v>26.874272920181369</v>
          </cell>
          <cell r="F95">
            <v>5.9062149266723392</v>
          </cell>
          <cell r="G95">
            <v>866.07272266202745</v>
          </cell>
          <cell r="H95">
            <v>860.16650773535514</v>
          </cell>
          <cell r="J95">
            <v>0.96215042110309501</v>
          </cell>
          <cell r="K95">
            <v>3.1030041954881741E-2</v>
          </cell>
          <cell r="L95">
            <v>6.8195369420232339E-3</v>
          </cell>
          <cell r="M95">
            <v>0.9687568945332039</v>
          </cell>
        </row>
        <row r="96">
          <cell r="C96" t="str">
            <v>04E</v>
          </cell>
          <cell r="D96">
            <v>765.06239146686369</v>
          </cell>
          <cell r="E96">
            <v>27.115946248888978</v>
          </cell>
          <cell r="F96">
            <v>0.94050561374744079</v>
          </cell>
          <cell r="G96">
            <v>793.11884332950012</v>
          </cell>
          <cell r="H96">
            <v>792.17833771575272</v>
          </cell>
          <cell r="J96">
            <v>0.96462516040489477</v>
          </cell>
          <cell r="K96">
            <v>3.4189007709180978E-2</v>
          </cell>
          <cell r="L96">
            <v>1.1858318859241995E-3</v>
          </cell>
          <cell r="M96">
            <v>0.96577040174176199</v>
          </cell>
        </row>
        <row r="97">
          <cell r="C97" t="str">
            <v>04F</v>
          </cell>
          <cell r="D97">
            <v>741.46520634772094</v>
          </cell>
          <cell r="E97">
            <v>68.688735974510507</v>
          </cell>
          <cell r="F97">
            <v>8.6929703731449202</v>
          </cell>
          <cell r="G97">
            <v>818.84691269537632</v>
          </cell>
          <cell r="H97">
            <v>810.15394232223139</v>
          </cell>
          <cell r="J97">
            <v>0.90549917799294122</v>
          </cell>
          <cell r="K97">
            <v>8.3884710205976903E-2</v>
          </cell>
          <cell r="L97">
            <v>1.0616111801081967E-2</v>
          </cell>
          <cell r="M97">
            <v>0.91521520493053388</v>
          </cell>
        </row>
        <row r="98">
          <cell r="C98" t="str">
            <v>04G</v>
          </cell>
          <cell r="D98">
            <v>2442.7218414096983</v>
          </cell>
          <cell r="E98">
            <v>98.777448821340059</v>
          </cell>
          <cell r="F98">
            <v>26.415846225618743</v>
          </cell>
          <cell r="G98">
            <v>2567.9151364566569</v>
          </cell>
          <cell r="H98">
            <v>2541.4992902310382</v>
          </cell>
          <cell r="J98">
            <v>0.95124710576701266</v>
          </cell>
          <cell r="K98">
            <v>3.8466009806553937E-2</v>
          </cell>
          <cell r="L98">
            <v>1.0286884426433463E-2</v>
          </cell>
          <cell r="M98">
            <v>0.96113418201570289</v>
          </cell>
        </row>
        <row r="99">
          <cell r="C99" t="str">
            <v>04H</v>
          </cell>
          <cell r="D99">
            <v>484.85268670486909</v>
          </cell>
          <cell r="E99">
            <v>9.6819640955465704</v>
          </cell>
          <cell r="F99">
            <v>3.2262673166683</v>
          </cell>
          <cell r="G99">
            <v>497.76091811708397</v>
          </cell>
          <cell r="H99">
            <v>494.53465080041565</v>
          </cell>
          <cell r="J99">
            <v>0.97406740677624148</v>
          </cell>
          <cell r="K99">
            <v>1.9451033102741839E-2</v>
          </cell>
          <cell r="L99">
            <v>6.4815601210165986E-3</v>
          </cell>
          <cell r="M99">
            <v>0.9804220713758357</v>
          </cell>
        </row>
        <row r="100">
          <cell r="C100" t="str">
            <v>04J</v>
          </cell>
          <cell r="D100">
            <v>1114.9953561298735</v>
          </cell>
          <cell r="E100">
            <v>49.22024797255466</v>
          </cell>
          <cell r="F100">
            <v>8.653434993393212</v>
          </cell>
          <cell r="G100">
            <v>1172.8690390958213</v>
          </cell>
          <cell r="H100">
            <v>1164.2156041024282</v>
          </cell>
          <cell r="J100">
            <v>0.95065631282196406</v>
          </cell>
          <cell r="K100">
            <v>4.1965681019680706E-2</v>
          </cell>
          <cell r="L100">
            <v>7.3780061583552823E-3</v>
          </cell>
          <cell r="M100">
            <v>0.95772239454692598</v>
          </cell>
        </row>
        <row r="101">
          <cell r="C101" t="str">
            <v>04K</v>
          </cell>
          <cell r="D101">
            <v>1186.532092143384</v>
          </cell>
          <cell r="E101">
            <v>59.780687142309183</v>
          </cell>
          <cell r="F101">
            <v>22.765954477615303</v>
          </cell>
          <cell r="G101">
            <v>1269.0787337633085</v>
          </cell>
          <cell r="H101">
            <v>1246.3127792856933</v>
          </cell>
          <cell r="J101">
            <v>0.93495546066307345</v>
          </cell>
          <cell r="K101">
            <v>4.7105577890377504E-2</v>
          </cell>
          <cell r="L101">
            <v>1.7938961446549068E-2</v>
          </cell>
          <cell r="M101">
            <v>0.95203396118864181</v>
          </cell>
        </row>
        <row r="102">
          <cell r="C102" t="str">
            <v>04L</v>
          </cell>
          <cell r="D102">
            <v>636.74260789278912</v>
          </cell>
          <cell r="E102">
            <v>19.141297626693358</v>
          </cell>
          <cell r="F102">
            <v>9.7531124877844988</v>
          </cell>
          <cell r="G102">
            <v>665.63701800726699</v>
          </cell>
          <cell r="H102">
            <v>655.88390551948248</v>
          </cell>
          <cell r="J102">
            <v>0.95659134132747048</v>
          </cell>
          <cell r="K102">
            <v>2.8756359861110348E-2</v>
          </cell>
          <cell r="L102">
            <v>1.46522988114192E-2</v>
          </cell>
          <cell r="M102">
            <v>0.97081602785856924</v>
          </cell>
        </row>
        <row r="103">
          <cell r="C103" t="str">
            <v>04M</v>
          </cell>
          <cell r="D103">
            <v>388.68594659091156</v>
          </cell>
          <cell r="E103">
            <v>17.982211404732578</v>
          </cell>
          <cell r="F103">
            <v>9.2732785723557889</v>
          </cell>
          <cell r="G103">
            <v>415.94143656799992</v>
          </cell>
          <cell r="H103">
            <v>406.66815799564415</v>
          </cell>
          <cell r="J103">
            <v>0.93447277048909139</v>
          </cell>
          <cell r="K103">
            <v>4.3232555893220719E-2</v>
          </cell>
          <cell r="L103">
            <v>2.2294673617687891E-2</v>
          </cell>
          <cell r="M103">
            <v>0.95578160952319946</v>
          </cell>
        </row>
        <row r="104">
          <cell r="C104" t="str">
            <v>04N</v>
          </cell>
          <cell r="D104">
            <v>465.23541990033721</v>
          </cell>
          <cell r="E104">
            <v>15.033550470121192</v>
          </cell>
          <cell r="F104">
            <v>0</v>
          </cell>
          <cell r="G104">
            <v>480.26897037045842</v>
          </cell>
          <cell r="H104">
            <v>480.26897037045842</v>
          </cell>
          <cell r="J104">
            <v>0.96869764361723187</v>
          </cell>
          <cell r="K104">
            <v>3.1302356382768119E-2</v>
          </cell>
          <cell r="L104">
            <v>0</v>
          </cell>
          <cell r="M104">
            <v>0.96869764361723187</v>
          </cell>
        </row>
        <row r="105">
          <cell r="C105" t="str">
            <v>04Q</v>
          </cell>
          <cell r="D105">
            <v>495.30383674830495</v>
          </cell>
          <cell r="E105">
            <v>25.334870339123562</v>
          </cell>
          <cell r="F105">
            <v>1.6701979262286217</v>
          </cell>
          <cell r="G105">
            <v>522.30890501365718</v>
          </cell>
          <cell r="H105">
            <v>520.63870708742854</v>
          </cell>
          <cell r="J105">
            <v>0.94829674928738561</v>
          </cell>
          <cell r="K105">
            <v>4.8505530148794058E-2</v>
          </cell>
          <cell r="L105">
            <v>3.1977205638202737E-3</v>
          </cell>
          <cell r="M105">
            <v>0.95133886513960397</v>
          </cell>
        </row>
        <row r="106">
          <cell r="C106" t="str">
            <v>04R</v>
          </cell>
          <cell r="D106">
            <v>1957.6660185719963</v>
          </cell>
          <cell r="E106">
            <v>127.44491118075206</v>
          </cell>
          <cell r="F106">
            <v>33.781021984760983</v>
          </cell>
          <cell r="G106">
            <v>2118.8919517375093</v>
          </cell>
          <cell r="H106">
            <v>2085.1109297527482</v>
          </cell>
          <cell r="J106">
            <v>0.92391026213804517</v>
          </cell>
          <cell r="K106">
            <v>6.0146960809514684E-2</v>
          </cell>
          <cell r="L106">
            <v>1.5942777052440196E-2</v>
          </cell>
          <cell r="M106">
            <v>0.9388785942454082</v>
          </cell>
        </row>
        <row r="107">
          <cell r="C107" t="str">
            <v>04V</v>
          </cell>
          <cell r="D107">
            <v>1492.4749378225335</v>
          </cell>
          <cell r="E107">
            <v>50.216915386358629</v>
          </cell>
          <cell r="F107">
            <v>10.485426295491791</v>
          </cell>
          <cell r="G107">
            <v>1553.1772795043839</v>
          </cell>
          <cell r="H107">
            <v>1542.6918532088921</v>
          </cell>
          <cell r="J107">
            <v>0.96091731286384741</v>
          </cell>
          <cell r="K107">
            <v>3.2331734470377238E-2</v>
          </cell>
          <cell r="L107">
            <v>6.7509526657753274E-3</v>
          </cell>
          <cell r="M107">
            <v>0.96744851197476389</v>
          </cell>
        </row>
        <row r="108">
          <cell r="C108" t="str">
            <v>04X</v>
          </cell>
          <cell r="D108">
            <v>863.6485658144652</v>
          </cell>
          <cell r="E108">
            <v>61.733106783824852</v>
          </cell>
          <cell r="F108">
            <v>26.677085306737506</v>
          </cell>
          <cell r="G108">
            <v>952.05875790502751</v>
          </cell>
          <cell r="H108">
            <v>925.38167259829004</v>
          </cell>
          <cell r="J108">
            <v>0.90713788266061868</v>
          </cell>
          <cell r="K108">
            <v>6.4841698341882206E-2</v>
          </cell>
          <cell r="L108">
            <v>2.8020418997499182E-2</v>
          </cell>
          <cell r="M108">
            <v>0.93328903239407113</v>
          </cell>
        </row>
        <row r="109">
          <cell r="C109" t="str">
            <v>04Y</v>
          </cell>
          <cell r="D109">
            <v>515.70691456078839</v>
          </cell>
          <cell r="E109">
            <v>11.65991299365653</v>
          </cell>
          <cell r="F109">
            <v>1.29406830853332</v>
          </cell>
          <cell r="G109">
            <v>528.66089586297824</v>
          </cell>
          <cell r="H109">
            <v>527.36682755444497</v>
          </cell>
          <cell r="J109">
            <v>0.97549661530943388</v>
          </cell>
          <cell r="K109">
            <v>2.2055561674602507E-2</v>
          </cell>
          <cell r="L109">
            <v>2.4478230159635734E-3</v>
          </cell>
          <cell r="M109">
            <v>0.97789031773627666</v>
          </cell>
        </row>
        <row r="110">
          <cell r="C110" t="str">
            <v>05A</v>
          </cell>
          <cell r="D110">
            <v>1623.2941174379609</v>
          </cell>
          <cell r="E110">
            <v>57.565713755583616</v>
          </cell>
          <cell r="F110">
            <v>25.355074147202522</v>
          </cell>
          <cell r="G110">
            <v>1706.214905340747</v>
          </cell>
          <cell r="H110">
            <v>1680.8598311935446</v>
          </cell>
          <cell r="J110">
            <v>0.95140073642351286</v>
          </cell>
          <cell r="K110">
            <v>3.3738841206575443E-2</v>
          </cell>
          <cell r="L110">
            <v>1.4860422369911766E-2</v>
          </cell>
          <cell r="M110">
            <v>0.9657522223523497</v>
          </cell>
        </row>
        <row r="111">
          <cell r="C111" t="str">
            <v>05C</v>
          </cell>
          <cell r="D111">
            <v>1251.1498815586972</v>
          </cell>
          <cell r="E111">
            <v>22.863915743837811</v>
          </cell>
          <cell r="F111">
            <v>7.497879029435099</v>
          </cell>
          <cell r="G111">
            <v>1281.5116763319702</v>
          </cell>
          <cell r="H111">
            <v>1274.0137973025351</v>
          </cell>
          <cell r="J111">
            <v>0.97630782822035878</v>
          </cell>
          <cell r="K111">
            <v>1.784136357561756E-2</v>
          </cell>
          <cell r="L111">
            <v>5.8508082040235774E-3</v>
          </cell>
          <cell r="M111">
            <v>0.9820536356888383</v>
          </cell>
        </row>
        <row r="112">
          <cell r="C112" t="str">
            <v>05D</v>
          </cell>
          <cell r="D112">
            <v>441.1815825065504</v>
          </cell>
          <cell r="E112">
            <v>22.13412499205851</v>
          </cell>
          <cell r="F112">
            <v>9.2231407354077639</v>
          </cell>
          <cell r="G112">
            <v>472.53884823401665</v>
          </cell>
          <cell r="H112">
            <v>463.3157074986089</v>
          </cell>
          <cell r="J112">
            <v>0.93364087239672389</v>
          </cell>
          <cell r="K112">
            <v>4.6840857793552182E-2</v>
          </cell>
          <cell r="L112">
            <v>1.9518269809724011E-2</v>
          </cell>
          <cell r="M112">
            <v>0.95222668984922132</v>
          </cell>
        </row>
        <row r="113">
          <cell r="C113" t="str">
            <v>05F</v>
          </cell>
          <cell r="D113">
            <v>695.25279719797322</v>
          </cell>
          <cell r="E113">
            <v>28.330946298976784</v>
          </cell>
          <cell r="F113">
            <v>8.1552884839543118</v>
          </cell>
          <cell r="G113">
            <v>731.73903198090431</v>
          </cell>
          <cell r="H113">
            <v>723.58374349694998</v>
          </cell>
          <cell r="J113">
            <v>0.95013764034951298</v>
          </cell>
          <cell r="K113">
            <v>3.8717281791408001E-2</v>
          </cell>
          <cell r="L113">
            <v>1.1145077859079047E-2</v>
          </cell>
          <cell r="M113">
            <v>0.96084634770530031</v>
          </cell>
        </row>
        <row r="114">
          <cell r="C114" t="str">
            <v>05G</v>
          </cell>
          <cell r="D114">
            <v>923.99987085532473</v>
          </cell>
          <cell r="E114">
            <v>21.854386675780969</v>
          </cell>
          <cell r="F114">
            <v>6.0260049803074267</v>
          </cell>
          <cell r="G114">
            <v>951.88026251141309</v>
          </cell>
          <cell r="H114">
            <v>945.85425753110565</v>
          </cell>
          <cell r="J114">
            <v>0.9707101903946096</v>
          </cell>
          <cell r="K114">
            <v>2.2959176207857271E-2</v>
          </cell>
          <cell r="L114">
            <v>6.3306333975332056E-3</v>
          </cell>
          <cell r="M114">
            <v>0.9768945516692753</v>
          </cell>
        </row>
        <row r="115">
          <cell r="C115" t="str">
            <v>05H</v>
          </cell>
          <cell r="D115">
            <v>778.80888176087421</v>
          </cell>
          <cell r="E115">
            <v>21.216707447849107</v>
          </cell>
          <cell r="F115">
            <v>9.1739837183484241</v>
          </cell>
          <cell r="G115">
            <v>809.1995729270717</v>
          </cell>
          <cell r="H115">
            <v>800.02558920872332</v>
          </cell>
          <cell r="J115">
            <v>0.96244351556406915</v>
          </cell>
          <cell r="K115">
            <v>2.6219375488673473E-2</v>
          </cell>
          <cell r="L115">
            <v>1.1337108947257465E-2</v>
          </cell>
          <cell r="M115">
            <v>0.97347996397361014</v>
          </cell>
        </row>
        <row r="116">
          <cell r="C116" t="str">
            <v>05J</v>
          </cell>
          <cell r="D116">
            <v>692.66515123609497</v>
          </cell>
          <cell r="E116">
            <v>20.664701892006939</v>
          </cell>
          <cell r="F116">
            <v>3.6344949998206495</v>
          </cell>
          <cell r="G116">
            <v>716.96434812792256</v>
          </cell>
          <cell r="H116">
            <v>713.32985312810195</v>
          </cell>
          <cell r="J116">
            <v>0.96610822148231545</v>
          </cell>
          <cell r="K116">
            <v>2.8822495771184276E-2</v>
          </cell>
          <cell r="L116">
            <v>5.0692827465002119E-3</v>
          </cell>
          <cell r="M116">
            <v>0.97103065040473502</v>
          </cell>
        </row>
        <row r="117">
          <cell r="C117" t="str">
            <v>05L</v>
          </cell>
          <cell r="D117">
            <v>1630.8931392461191</v>
          </cell>
          <cell r="E117">
            <v>77.718160859556235</v>
          </cell>
          <cell r="F117">
            <v>62.673238135898607</v>
          </cell>
          <cell r="G117">
            <v>1771.284538241574</v>
          </cell>
          <cell r="H117">
            <v>1708.6113001056754</v>
          </cell>
          <cell r="J117">
            <v>0.92074034636195312</v>
          </cell>
          <cell r="K117">
            <v>4.3876722898913922E-2</v>
          </cell>
          <cell r="L117">
            <v>3.5382930739132901E-2</v>
          </cell>
          <cell r="M117">
            <v>0.95451384357884705</v>
          </cell>
        </row>
        <row r="118">
          <cell r="C118" t="str">
            <v>05N</v>
          </cell>
          <cell r="D118">
            <v>1076.6234869062919</v>
          </cell>
          <cell r="E118">
            <v>48.527996958596006</v>
          </cell>
          <cell r="F118">
            <v>10.543468505590486</v>
          </cell>
          <cell r="G118">
            <v>1135.6949523704784</v>
          </cell>
          <cell r="H118">
            <v>1125.151483864888</v>
          </cell>
          <cell r="J118">
            <v>0.94798650347006508</v>
          </cell>
          <cell r="K118">
            <v>4.2729781317867074E-2</v>
          </cell>
          <cell r="L118">
            <v>9.2837152120678525E-3</v>
          </cell>
          <cell r="M118">
            <v>0.95686981028376483</v>
          </cell>
        </row>
        <row r="119">
          <cell r="C119" t="str">
            <v>05P</v>
          </cell>
          <cell r="D119">
            <v>898.95134954958121</v>
          </cell>
          <cell r="E119">
            <v>24.204397510426123</v>
          </cell>
          <cell r="F119">
            <v>2.4090955931142064</v>
          </cell>
          <cell r="G119">
            <v>925.56484265312156</v>
          </cell>
          <cell r="H119">
            <v>923.15574706000734</v>
          </cell>
          <cell r="J119">
            <v>0.97124621433626079</v>
          </cell>
          <cell r="K119">
            <v>2.6150947394506126E-2</v>
          </cell>
          <cell r="L119">
            <v>2.6028382692330448E-3</v>
          </cell>
          <cell r="M119">
            <v>0.97378080828992253</v>
          </cell>
        </row>
        <row r="120">
          <cell r="C120" t="str">
            <v>05Q</v>
          </cell>
          <cell r="D120">
            <v>865.9864172522889</v>
          </cell>
          <cell r="E120">
            <v>24.008011766168842</v>
          </cell>
          <cell r="F120">
            <v>7.0039444326332951</v>
          </cell>
          <cell r="G120">
            <v>896.99837345109097</v>
          </cell>
          <cell r="H120">
            <v>889.99442901845771</v>
          </cell>
          <cell r="J120">
            <v>0.96542696495704072</v>
          </cell>
          <cell r="K120">
            <v>2.6764833110901828E-2</v>
          </cell>
          <cell r="L120">
            <v>7.8082019320575577E-3</v>
          </cell>
          <cell r="M120">
            <v>0.97302453702699421</v>
          </cell>
        </row>
        <row r="121">
          <cell r="C121" t="str">
            <v>05R</v>
          </cell>
          <cell r="D121">
            <v>1100.2572889997098</v>
          </cell>
          <cell r="E121">
            <v>36.710449310650844</v>
          </cell>
          <cell r="F121">
            <v>7.6301551430568857</v>
          </cell>
          <cell r="G121">
            <v>1144.5978934534176</v>
          </cell>
          <cell r="H121">
            <v>1136.9677383103606</v>
          </cell>
          <cell r="J121">
            <v>0.96126097670866251</v>
          </cell>
          <cell r="K121">
            <v>3.2072791257626819E-2</v>
          </cell>
          <cell r="L121">
            <v>6.6662320337106361E-3</v>
          </cell>
          <cell r="M121">
            <v>0.96771196923739811</v>
          </cell>
        </row>
        <row r="122">
          <cell r="C122" t="str">
            <v>05T</v>
          </cell>
          <cell r="D122">
            <v>1016.1252618167866</v>
          </cell>
          <cell r="E122">
            <v>40.964110270496242</v>
          </cell>
          <cell r="F122">
            <v>7.5302164547063981</v>
          </cell>
          <cell r="G122">
            <v>1064.6195885419893</v>
          </cell>
          <cell r="H122">
            <v>1057.089372087283</v>
          </cell>
          <cell r="J122">
            <v>0.95444915043164269</v>
          </cell>
          <cell r="K122">
            <v>3.8477697302749365E-2</v>
          </cell>
          <cell r="L122">
            <v>7.0731522656079715E-3</v>
          </cell>
          <cell r="M122">
            <v>0.96124820535314781</v>
          </cell>
        </row>
        <row r="123">
          <cell r="C123" t="str">
            <v>05V</v>
          </cell>
          <cell r="D123">
            <v>583.81329281358535</v>
          </cell>
          <cell r="E123">
            <v>14.003546557723942</v>
          </cell>
          <cell r="F123">
            <v>3.5327538659131457</v>
          </cell>
          <cell r="G123">
            <v>601.34959323722239</v>
          </cell>
          <cell r="H123">
            <v>597.81683937130924</v>
          </cell>
          <cell r="J123">
            <v>0.970838426398138</v>
          </cell>
          <cell r="K123">
            <v>2.3286864604562519E-2</v>
          </cell>
          <cell r="L123">
            <v>5.8747089972995678E-3</v>
          </cell>
          <cell r="M123">
            <v>0.97657552341206944</v>
          </cell>
        </row>
        <row r="124">
          <cell r="C124" t="str">
            <v>05W</v>
          </cell>
          <cell r="D124">
            <v>1024.8041758031077</v>
          </cell>
          <cell r="E124">
            <v>27.852798545724585</v>
          </cell>
          <cell r="F124">
            <v>31.08157442447483</v>
          </cell>
          <cell r="G124">
            <v>1083.7385487733072</v>
          </cell>
          <cell r="H124">
            <v>1052.6569743488324</v>
          </cell>
          <cell r="J124">
            <v>0.94561938113495381</v>
          </cell>
          <cell r="K124">
            <v>2.5700662375857539E-2</v>
          </cell>
          <cell r="L124">
            <v>2.8679956489188582E-2</v>
          </cell>
          <cell r="M124">
            <v>0.97354047973419422</v>
          </cell>
        </row>
        <row r="125">
          <cell r="C125" t="str">
            <v>05X</v>
          </cell>
          <cell r="D125">
            <v>658.44365839023033</v>
          </cell>
          <cell r="E125">
            <v>45.038190761976608</v>
          </cell>
          <cell r="F125">
            <v>4.6400106348763401</v>
          </cell>
          <cell r="G125">
            <v>708.12185978708328</v>
          </cell>
          <cell r="H125">
            <v>703.48184915220691</v>
          </cell>
          <cell r="J125">
            <v>0.92984512381556739</v>
          </cell>
          <cell r="K125">
            <v>6.3602316662726102E-2</v>
          </cell>
          <cell r="L125">
            <v>6.5525595217064614E-3</v>
          </cell>
          <cell r="M125">
            <v>0.9359781765282873</v>
          </cell>
        </row>
        <row r="126">
          <cell r="C126" t="str">
            <v>05Y</v>
          </cell>
          <cell r="D126">
            <v>924.29331645297782</v>
          </cell>
          <cell r="E126">
            <v>28.881184947758218</v>
          </cell>
          <cell r="F126">
            <v>15.944553068335605</v>
          </cell>
          <cell r="G126">
            <v>969.11905446907167</v>
          </cell>
          <cell r="H126">
            <v>953.17450140073606</v>
          </cell>
          <cell r="J126">
            <v>0.95374589137487198</v>
          </cell>
          <cell r="K126">
            <v>2.9801482918505477E-2</v>
          </cell>
          <cell r="L126">
            <v>1.6452625706622568E-2</v>
          </cell>
          <cell r="M126">
            <v>0.96970000256478117</v>
          </cell>
        </row>
        <row r="127">
          <cell r="C127" t="str">
            <v>06A</v>
          </cell>
          <cell r="D127">
            <v>924.24382695556471</v>
          </cell>
          <cell r="E127">
            <v>28.052157144616952</v>
          </cell>
          <cell r="F127">
            <v>24.210220449533811</v>
          </cell>
          <cell r="G127">
            <v>976.50620454971545</v>
          </cell>
          <cell r="H127">
            <v>952.29598410018161</v>
          </cell>
          <cell r="J127">
            <v>0.94648024011455223</v>
          </cell>
          <cell r="K127">
            <v>2.8727064932016797E-2</v>
          </cell>
          <cell r="L127">
            <v>2.4792694953431022E-2</v>
          </cell>
          <cell r="M127">
            <v>0.97054260690690275</v>
          </cell>
        </row>
        <row r="128">
          <cell r="C128" t="str">
            <v>06D</v>
          </cell>
          <cell r="D128">
            <v>415.80950349971232</v>
          </cell>
          <cell r="E128">
            <v>24.489537668020894</v>
          </cell>
          <cell r="F128">
            <v>0</v>
          </cell>
          <cell r="G128">
            <v>440.29904116773321</v>
          </cell>
          <cell r="H128">
            <v>440.29904116773321</v>
          </cell>
          <cell r="J128">
            <v>0.94437976152963843</v>
          </cell>
          <cell r="K128">
            <v>5.5620238470361634E-2</v>
          </cell>
          <cell r="L128">
            <v>0</v>
          </cell>
          <cell r="M128">
            <v>0.94437976152963843</v>
          </cell>
        </row>
        <row r="129">
          <cell r="C129" t="str">
            <v>06F</v>
          </cell>
          <cell r="D129">
            <v>1596.0202633833308</v>
          </cell>
          <cell r="E129">
            <v>79.23514283839279</v>
          </cell>
          <cell r="F129">
            <v>21.977365002621116</v>
          </cell>
          <cell r="G129">
            <v>1697.2327712243448</v>
          </cell>
          <cell r="H129">
            <v>1675.2554062217237</v>
          </cell>
          <cell r="J129">
            <v>0.94036615981200877</v>
          </cell>
          <cell r="K129">
            <v>4.6684900375352979E-2</v>
          </cell>
          <cell r="L129">
            <v>1.2948939812638163E-2</v>
          </cell>
          <cell r="M129">
            <v>0.95270264907421165</v>
          </cell>
        </row>
        <row r="130">
          <cell r="C130" t="str">
            <v>06H</v>
          </cell>
          <cell r="D130">
            <v>3091.5542645130117</v>
          </cell>
          <cell r="E130">
            <v>195.41663919756792</v>
          </cell>
          <cell r="F130">
            <v>32.961949011837355</v>
          </cell>
          <cell r="G130">
            <v>3319.932852722417</v>
          </cell>
          <cell r="H130">
            <v>3286.9709037105795</v>
          </cell>
          <cell r="J130">
            <v>0.93120987732564231</v>
          </cell>
          <cell r="K130">
            <v>5.8861623974509614E-2</v>
          </cell>
          <cell r="L130">
            <v>9.9284986998480537E-3</v>
          </cell>
          <cell r="M130">
            <v>0.94054810799299537</v>
          </cell>
        </row>
        <row r="131">
          <cell r="C131" t="str">
            <v>06K</v>
          </cell>
          <cell r="D131">
            <v>2117.0742688424948</v>
          </cell>
          <cell r="E131">
            <v>83.972343173174124</v>
          </cell>
          <cell r="F131">
            <v>25.770478427692805</v>
          </cell>
          <cell r="G131">
            <v>2226.8170904433618</v>
          </cell>
          <cell r="H131">
            <v>2201.0466120156689</v>
          </cell>
          <cell r="J131">
            <v>0.9507176309756914</v>
          </cell>
          <cell r="K131">
            <v>3.7709582674549678E-2</v>
          </cell>
          <cell r="L131">
            <v>1.1572786349758916E-2</v>
          </cell>
          <cell r="M131">
            <v>0.96184890282888003</v>
          </cell>
        </row>
        <row r="132">
          <cell r="C132" t="str">
            <v>06L</v>
          </cell>
          <cell r="D132">
            <v>1440.0121960237782</v>
          </cell>
          <cell r="E132">
            <v>31.525230505931873</v>
          </cell>
          <cell r="F132">
            <v>20.388803122642045</v>
          </cell>
          <cell r="G132">
            <v>1491.926229652352</v>
          </cell>
          <cell r="H132">
            <v>1471.53742652971</v>
          </cell>
          <cell r="J132">
            <v>0.96520335081133946</v>
          </cell>
          <cell r="K132">
            <v>2.1130555840738766E-2</v>
          </cell>
          <cell r="L132">
            <v>1.3666093347921789E-2</v>
          </cell>
          <cell r="M132">
            <v>0.97857667094456646</v>
          </cell>
        </row>
        <row r="133">
          <cell r="C133" t="str">
            <v>06M</v>
          </cell>
          <cell r="D133">
            <v>1052.7293568077159</v>
          </cell>
          <cell r="E133">
            <v>25.437647478679541</v>
          </cell>
          <cell r="F133">
            <v>16.205132866987906</v>
          </cell>
          <cell r="G133">
            <v>1094.3721371533834</v>
          </cell>
          <cell r="H133">
            <v>1078.1670042863955</v>
          </cell>
          <cell r="J133">
            <v>0.96194824508783072</v>
          </cell>
          <cell r="K133">
            <v>2.3244056217336141E-2</v>
          </cell>
          <cell r="L133">
            <v>1.4807698694833137E-2</v>
          </cell>
          <cell r="M133">
            <v>0.97640657952103083</v>
          </cell>
        </row>
        <row r="134">
          <cell r="C134" t="str">
            <v>06N</v>
          </cell>
          <cell r="D134">
            <v>2037.3789287324171</v>
          </cell>
          <cell r="E134">
            <v>74.485017169515615</v>
          </cell>
          <cell r="F134">
            <v>29.024132915181482</v>
          </cell>
          <cell r="G134">
            <v>2140.8880788171141</v>
          </cell>
          <cell r="H134">
            <v>2111.8639459019328</v>
          </cell>
          <cell r="J134">
            <v>0.95165130250905594</v>
          </cell>
          <cell r="K134">
            <v>3.479164460137036E-2</v>
          </cell>
          <cell r="L134">
            <v>1.3557052889573718E-2</v>
          </cell>
          <cell r="M134">
            <v>0.9647302008663704</v>
          </cell>
        </row>
        <row r="135">
          <cell r="C135" t="str">
            <v>06P</v>
          </cell>
          <cell r="D135">
            <v>720.56128323200301</v>
          </cell>
          <cell r="E135">
            <v>42.65956298266758</v>
          </cell>
          <cell r="F135">
            <v>19.862611228595188</v>
          </cell>
          <cell r="G135">
            <v>783.08345744326573</v>
          </cell>
          <cell r="H135">
            <v>763.22084621467059</v>
          </cell>
          <cell r="J135">
            <v>0.92015898993014744</v>
          </cell>
          <cell r="K135">
            <v>5.4476394025675431E-2</v>
          </cell>
          <cell r="L135">
            <v>2.5364616044177172E-2</v>
          </cell>
          <cell r="M135">
            <v>0.94410587290134274</v>
          </cell>
        </row>
        <row r="136">
          <cell r="C136" t="str">
            <v>06Q</v>
          </cell>
          <cell r="D136">
            <v>1531.3461149328934</v>
          </cell>
          <cell r="E136">
            <v>35.551944876075105</v>
          </cell>
          <cell r="F136">
            <v>5.5941074638107029</v>
          </cell>
          <cell r="G136">
            <v>1572.4921672727794</v>
          </cell>
          <cell r="H136">
            <v>1566.8980598089686</v>
          </cell>
          <cell r="J136">
            <v>0.97383385863775285</v>
          </cell>
          <cell r="K136">
            <v>2.2608662615937806E-2</v>
          </cell>
          <cell r="L136">
            <v>3.5574787463092629E-3</v>
          </cell>
          <cell r="M136">
            <v>0.97731062039836236</v>
          </cell>
        </row>
        <row r="137">
          <cell r="C137" t="str">
            <v>06T</v>
          </cell>
          <cell r="D137">
            <v>1249.0121141556351</v>
          </cell>
          <cell r="E137">
            <v>40.272939618532369</v>
          </cell>
          <cell r="F137">
            <v>10.025475707799835</v>
          </cell>
          <cell r="G137">
            <v>1299.3105294819673</v>
          </cell>
          <cell r="H137">
            <v>1289.2850537741674</v>
          </cell>
          <cell r="J137">
            <v>0.96128838011773365</v>
          </cell>
          <cell r="K137">
            <v>3.0995623220716233E-2</v>
          </cell>
          <cell r="L137">
            <v>7.7159966615501637E-3</v>
          </cell>
          <cell r="M137">
            <v>0.96876335493020727</v>
          </cell>
        </row>
        <row r="138">
          <cell r="C138" t="str">
            <v>06V</v>
          </cell>
          <cell r="D138">
            <v>735.83392125344483</v>
          </cell>
          <cell r="E138">
            <v>18.27980711289602</v>
          </cell>
          <cell r="F138">
            <v>5.0980653829715452</v>
          </cell>
          <cell r="G138">
            <v>759.21179374931239</v>
          </cell>
          <cell r="H138">
            <v>754.11372836634087</v>
          </cell>
          <cell r="J138">
            <v>0.96920770634974251</v>
          </cell>
          <cell r="K138">
            <v>2.4077348723236393E-2</v>
          </cell>
          <cell r="L138">
            <v>6.7149449270211131E-3</v>
          </cell>
          <cell r="M138">
            <v>0.9757598802073314</v>
          </cell>
        </row>
        <row r="139">
          <cell r="C139" t="str">
            <v>06W</v>
          </cell>
          <cell r="D139">
            <v>905.09157814461571</v>
          </cell>
          <cell r="E139">
            <v>27.104041947874357</v>
          </cell>
          <cell r="F139">
            <v>3.7529384354225193</v>
          </cell>
          <cell r="G139">
            <v>935.94855852791261</v>
          </cell>
          <cell r="H139">
            <v>932.19562009249012</v>
          </cell>
          <cell r="J139">
            <v>0.96703132869628039</v>
          </cell>
          <cell r="K139">
            <v>2.8958901320927714E-2</v>
          </cell>
          <cell r="L139">
            <v>4.0097699827918443E-3</v>
          </cell>
          <cell r="M139">
            <v>0.97092451266271218</v>
          </cell>
        </row>
        <row r="140">
          <cell r="C140" t="str">
            <v>06Y</v>
          </cell>
          <cell r="D140">
            <v>990.10197748243979</v>
          </cell>
          <cell r="E140">
            <v>27.33972902611627</v>
          </cell>
          <cell r="F140">
            <v>4.9460965823987593</v>
          </cell>
          <cell r="G140">
            <v>1022.3878030909549</v>
          </cell>
          <cell r="H140">
            <v>1017.4417065085561</v>
          </cell>
          <cell r="J140">
            <v>0.96842115534740703</v>
          </cell>
          <cell r="K140">
            <v>2.6741055540237153E-2</v>
          </cell>
          <cell r="L140">
            <v>4.8377891123557726E-3</v>
          </cell>
          <cell r="M140">
            <v>0.97312894797684768</v>
          </cell>
        </row>
        <row r="141">
          <cell r="C141" t="str">
            <v>07G</v>
          </cell>
          <cell r="D141">
            <v>527.81408137063806</v>
          </cell>
          <cell r="E141">
            <v>24.865131000090667</v>
          </cell>
          <cell r="F141">
            <v>4.3237057060447759</v>
          </cell>
          <cell r="G141">
            <v>557.00291807677343</v>
          </cell>
          <cell r="H141">
            <v>552.67921237072869</v>
          </cell>
          <cell r="J141">
            <v>0.94759661797299211</v>
          </cell>
          <cell r="K141">
            <v>4.4640934891230548E-2</v>
          </cell>
          <cell r="L141">
            <v>7.7624471357775294E-3</v>
          </cell>
          <cell r="M141">
            <v>0.9550098313026264</v>
          </cell>
        </row>
        <row r="142">
          <cell r="C142" t="str">
            <v>07H</v>
          </cell>
          <cell r="D142">
            <v>996.97365472910258</v>
          </cell>
          <cell r="E142">
            <v>49.059131093027908</v>
          </cell>
          <cell r="F142">
            <v>13.323373773327656</v>
          </cell>
          <cell r="G142">
            <v>1059.3561595954582</v>
          </cell>
          <cell r="H142">
            <v>1046.0327858221306</v>
          </cell>
          <cell r="J142">
            <v>0.94111281243677491</v>
          </cell>
          <cell r="K142">
            <v>4.6310327880438595E-2</v>
          </cell>
          <cell r="L142">
            <v>1.2576859682786497E-2</v>
          </cell>
          <cell r="M142">
            <v>0.95309981507465857</v>
          </cell>
        </row>
        <row r="143">
          <cell r="C143" t="str">
            <v>07J</v>
          </cell>
          <cell r="D143">
            <v>606.89019303702651</v>
          </cell>
          <cell r="E143">
            <v>26.297929913973523</v>
          </cell>
          <cell r="F143">
            <v>4.5212307218630521</v>
          </cell>
          <cell r="G143">
            <v>637.70935367286313</v>
          </cell>
          <cell r="H143">
            <v>633.18812295100008</v>
          </cell>
          <cell r="J143">
            <v>0.95167208939568659</v>
          </cell>
          <cell r="K143">
            <v>4.123811225680097E-2</v>
          </cell>
          <cell r="L143">
            <v>7.0897983475123787E-3</v>
          </cell>
          <cell r="M143">
            <v>0.95846743019845204</v>
          </cell>
        </row>
        <row r="144">
          <cell r="C144" t="str">
            <v>07K</v>
          </cell>
          <cell r="D144">
            <v>851.31091382642467</v>
          </cell>
          <cell r="E144">
            <v>40.128636643212722</v>
          </cell>
          <cell r="F144">
            <v>5.8886947510688596</v>
          </cell>
          <cell r="G144">
            <v>897.32824522070632</v>
          </cell>
          <cell r="H144">
            <v>891.43955046963742</v>
          </cell>
          <cell r="J144">
            <v>0.94871739339603289</v>
          </cell>
          <cell r="K144">
            <v>4.4720130963160208E-2</v>
          </cell>
          <cell r="L144">
            <v>6.562475640806871E-3</v>
          </cell>
          <cell r="M144">
            <v>0.95498445562341072</v>
          </cell>
        </row>
        <row r="145">
          <cell r="C145" t="str">
            <v>07L</v>
          </cell>
          <cell r="D145">
            <v>494.65645513354076</v>
          </cell>
          <cell r="E145">
            <v>38.353852293429505</v>
          </cell>
          <cell r="F145">
            <v>20.612301512920727</v>
          </cell>
          <cell r="G145">
            <v>553.62260893989094</v>
          </cell>
          <cell r="H145">
            <v>533.01030742697026</v>
          </cell>
          <cell r="J145">
            <v>0.89349034368509261</v>
          </cell>
          <cell r="K145">
            <v>6.9277973251258132E-2</v>
          </cell>
          <cell r="L145">
            <v>3.7231683063649393E-2</v>
          </cell>
          <cell r="M145">
            <v>0.9280429444627869</v>
          </cell>
        </row>
        <row r="146">
          <cell r="C146" t="str">
            <v>07M</v>
          </cell>
          <cell r="D146">
            <v>964.96362616565295</v>
          </cell>
          <cell r="E146">
            <v>88.642511869139227</v>
          </cell>
          <cell r="F146">
            <v>33.178444244997173</v>
          </cell>
          <cell r="G146">
            <v>1086.7845822797892</v>
          </cell>
          <cell r="H146">
            <v>1053.6061380347921</v>
          </cell>
          <cell r="J146">
            <v>0.88790698902022713</v>
          </cell>
          <cell r="K146">
            <v>8.1564013066131716E-2</v>
          </cell>
          <cell r="L146">
            <v>3.0528997913641259E-2</v>
          </cell>
          <cell r="M146">
            <v>0.91586750620637325</v>
          </cell>
        </row>
        <row r="147">
          <cell r="C147" t="str">
            <v>07N</v>
          </cell>
          <cell r="D147">
            <v>713.4735934282138</v>
          </cell>
          <cell r="E147">
            <v>28.856528283539085</v>
          </cell>
          <cell r="F147">
            <v>7.7316506895675898</v>
          </cell>
          <cell r="G147">
            <v>750.06177240132047</v>
          </cell>
          <cell r="H147">
            <v>742.33012171175289</v>
          </cell>
          <cell r="J147">
            <v>0.95121977906436994</v>
          </cell>
          <cell r="K147">
            <v>3.8472202350954374E-2</v>
          </cell>
          <cell r="L147">
            <v>1.0308018584675678E-2</v>
          </cell>
          <cell r="M147">
            <v>0.96112709502209304</v>
          </cell>
        </row>
        <row r="148">
          <cell r="C148" t="str">
            <v>07P</v>
          </cell>
          <cell r="D148">
            <v>845.06073214288449</v>
          </cell>
          <cell r="E148">
            <v>101.16982642100942</v>
          </cell>
          <cell r="F148">
            <v>47.638844661012726</v>
          </cell>
          <cell r="G148">
            <v>993.8694032249067</v>
          </cell>
          <cell r="H148">
            <v>946.23055856389396</v>
          </cell>
          <cell r="J148">
            <v>0.8502734156025249</v>
          </cell>
          <cell r="K148">
            <v>0.10179388367599772</v>
          </cell>
          <cell r="L148">
            <v>4.7932700721477324E-2</v>
          </cell>
          <cell r="M148">
            <v>0.89308120995948792</v>
          </cell>
        </row>
        <row r="149">
          <cell r="C149" t="str">
            <v>07Q</v>
          </cell>
          <cell r="D149">
            <v>861.34005904919445</v>
          </cell>
          <cell r="E149">
            <v>48.498453737274545</v>
          </cell>
          <cell r="F149">
            <v>5.1200830199688063</v>
          </cell>
          <cell r="G149">
            <v>914.95859580643776</v>
          </cell>
          <cell r="H149">
            <v>909.83851278646898</v>
          </cell>
          <cell r="J149">
            <v>0.94139785450074454</v>
          </cell>
          <cell r="K149">
            <v>5.3006173131286194E-2</v>
          </cell>
          <cell r="L149">
            <v>5.5959723679692881E-3</v>
          </cell>
          <cell r="M149">
            <v>0.94669553656423788</v>
          </cell>
        </row>
        <row r="150">
          <cell r="C150" t="str">
            <v>07R</v>
          </cell>
          <cell r="D150">
            <v>625.76421062807526</v>
          </cell>
          <cell r="E150">
            <v>64.223493550478111</v>
          </cell>
          <cell r="F150">
            <v>18.271019062530485</v>
          </cell>
          <cell r="G150">
            <v>708.25872324108389</v>
          </cell>
          <cell r="H150">
            <v>689.98770417855337</v>
          </cell>
          <cell r="J150">
            <v>0.88352489011995072</v>
          </cell>
          <cell r="K150">
            <v>9.0678012769942404E-2</v>
          </cell>
          <cell r="L150">
            <v>2.5797097110106783E-2</v>
          </cell>
          <cell r="M150">
            <v>0.90692081444126937</v>
          </cell>
        </row>
        <row r="151">
          <cell r="C151" t="str">
            <v>07T</v>
          </cell>
          <cell r="D151">
            <v>759.70883068921955</v>
          </cell>
          <cell r="E151">
            <v>78.962060818487458</v>
          </cell>
          <cell r="F151">
            <v>24.896833183363505</v>
          </cell>
          <cell r="G151">
            <v>863.56772469107045</v>
          </cell>
          <cell r="H151">
            <v>838.67089150770698</v>
          </cell>
          <cell r="J151">
            <v>0.87973277482202683</v>
          </cell>
          <cell r="K151">
            <v>9.1437021742255431E-2</v>
          </cell>
          <cell r="L151">
            <v>2.8830203435717804E-2</v>
          </cell>
          <cell r="M151">
            <v>0.90584857347733305</v>
          </cell>
        </row>
        <row r="152">
          <cell r="C152" t="str">
            <v>07V</v>
          </cell>
          <cell r="D152">
            <v>1158.2672068749725</v>
          </cell>
          <cell r="E152">
            <v>76.751331921433106</v>
          </cell>
          <cell r="F152">
            <v>25.872056270286965</v>
          </cell>
          <cell r="G152">
            <v>1260.8905950666926</v>
          </cell>
          <cell r="H152">
            <v>1235.0185387964057</v>
          </cell>
          <cell r="J152">
            <v>0.91861039443609138</v>
          </cell>
          <cell r="K152">
            <v>6.087073075310985E-2</v>
          </cell>
          <cell r="L152">
            <v>2.0518874810798716E-2</v>
          </cell>
          <cell r="M152">
            <v>0.93785410541591419</v>
          </cell>
        </row>
        <row r="153">
          <cell r="C153" t="str">
            <v>07W</v>
          </cell>
          <cell r="D153">
            <v>1111.3022844102265</v>
          </cell>
          <cell r="E153">
            <v>86.068619641455612</v>
          </cell>
          <cell r="F153">
            <v>53.805732446013664</v>
          </cell>
          <cell r="G153">
            <v>1251.1766364976959</v>
          </cell>
          <cell r="H153">
            <v>1197.3709040516821</v>
          </cell>
          <cell r="J153">
            <v>0.8882057512846413</v>
          </cell>
          <cell r="K153">
            <v>6.8790142918892419E-2</v>
          </cell>
          <cell r="L153">
            <v>4.3004105796466213E-2</v>
          </cell>
          <cell r="M153">
            <v>0.92811866452557412</v>
          </cell>
        </row>
        <row r="154">
          <cell r="C154" t="str">
            <v>07X</v>
          </cell>
          <cell r="D154">
            <v>907.74960261280376</v>
          </cell>
          <cell r="E154">
            <v>58.486216531254804</v>
          </cell>
          <cell r="F154">
            <v>28.213368009778264</v>
          </cell>
          <cell r="G154">
            <v>994.44918715383687</v>
          </cell>
          <cell r="H154">
            <v>966.23581914405861</v>
          </cell>
          <cell r="J154">
            <v>0.91281647603416349</v>
          </cell>
          <cell r="K154">
            <v>5.8812674681393499E-2</v>
          </cell>
          <cell r="L154">
            <v>2.8370849284442907E-2</v>
          </cell>
          <cell r="M154">
            <v>0.93947003891548442</v>
          </cell>
        </row>
        <row r="155">
          <cell r="C155" t="str">
            <v>07Y</v>
          </cell>
          <cell r="D155">
            <v>791.28137720915902</v>
          </cell>
          <cell r="E155">
            <v>43.737163669534326</v>
          </cell>
          <cell r="F155">
            <v>21.858873507815428</v>
          </cell>
          <cell r="G155">
            <v>856.8774143865088</v>
          </cell>
          <cell r="H155">
            <v>835.01854087869333</v>
          </cell>
          <cell r="J155">
            <v>0.92344758296107732</v>
          </cell>
          <cell r="K155">
            <v>5.1042497952695429E-2</v>
          </cell>
          <cell r="L155">
            <v>2.5509919086227215E-2</v>
          </cell>
          <cell r="M155">
            <v>0.94762132631988083</v>
          </cell>
        </row>
        <row r="156">
          <cell r="C156" t="str">
            <v>08A</v>
          </cell>
          <cell r="D156">
            <v>719.93632292997756</v>
          </cell>
          <cell r="E156">
            <v>42.763420832621662</v>
          </cell>
          <cell r="F156">
            <v>24.295296890034336</v>
          </cell>
          <cell r="G156">
            <v>786.99504065263363</v>
          </cell>
          <cell r="H156">
            <v>762.69974376259927</v>
          </cell>
          <cell r="J156">
            <v>0.91479143544914066</v>
          </cell>
          <cell r="K156">
            <v>5.4337598871219209E-2</v>
          </cell>
          <cell r="L156">
            <v>3.0870965679639997E-2</v>
          </cell>
          <cell r="M156">
            <v>0.94393151278423348</v>
          </cell>
        </row>
        <row r="157">
          <cell r="C157" t="str">
            <v>08C</v>
          </cell>
          <cell r="D157">
            <v>562.65269995719837</v>
          </cell>
          <cell r="E157">
            <v>25.154393016177895</v>
          </cell>
          <cell r="F157">
            <v>8.275632330791062</v>
          </cell>
          <cell r="G157">
            <v>596.0827253041673</v>
          </cell>
          <cell r="H157">
            <v>587.80709297337626</v>
          </cell>
          <cell r="J157">
            <v>0.94391713779339881</v>
          </cell>
          <cell r="K157">
            <v>4.2199500083385549E-2</v>
          </cell>
          <cell r="L157">
            <v>1.3883362123215694E-2</v>
          </cell>
          <cell r="M157">
            <v>0.95720638060194818</v>
          </cell>
        </row>
        <row r="158">
          <cell r="C158" t="str">
            <v>08D</v>
          </cell>
          <cell r="D158">
            <v>810.73211555192529</v>
          </cell>
          <cell r="E158">
            <v>74.981536637128244</v>
          </cell>
          <cell r="F158">
            <v>32.4665575701883</v>
          </cell>
          <cell r="G158">
            <v>918.18020975924185</v>
          </cell>
          <cell r="H158">
            <v>885.71365218905351</v>
          </cell>
          <cell r="J158">
            <v>0.88297711814602198</v>
          </cell>
          <cell r="K158">
            <v>8.1663202757102912E-2</v>
          </cell>
          <cell r="L158">
            <v>3.5359679096875145E-2</v>
          </cell>
          <cell r="M158">
            <v>0.91534336582504927</v>
          </cell>
        </row>
        <row r="159">
          <cell r="C159" t="str">
            <v>08E</v>
          </cell>
          <cell r="D159">
            <v>708.76388629865971</v>
          </cell>
          <cell r="E159">
            <v>54.202296469717261</v>
          </cell>
          <cell r="F159">
            <v>26.172016176513281</v>
          </cell>
          <cell r="G159">
            <v>789.13819894489018</v>
          </cell>
          <cell r="H159">
            <v>762.96618276837694</v>
          </cell>
          <cell r="J159">
            <v>0.89814925604451268</v>
          </cell>
          <cell r="K159">
            <v>6.8685429931269235E-2</v>
          </cell>
          <cell r="L159">
            <v>3.3165314024218233E-2</v>
          </cell>
          <cell r="M159">
            <v>0.92895845491729734</v>
          </cell>
        </row>
        <row r="160">
          <cell r="C160" t="str">
            <v>08F</v>
          </cell>
          <cell r="D160">
            <v>851.68483419745587</v>
          </cell>
          <cell r="E160">
            <v>35.203252355755467</v>
          </cell>
          <cell r="F160">
            <v>5.9434583219728525</v>
          </cell>
          <cell r="G160">
            <v>892.83154487518414</v>
          </cell>
          <cell r="H160">
            <v>886.88808655321134</v>
          </cell>
          <cell r="J160">
            <v>0.95391436277771691</v>
          </cell>
          <cell r="K160">
            <v>3.9428773051109887E-2</v>
          </cell>
          <cell r="L160">
            <v>6.6568641711732251E-3</v>
          </cell>
          <cell r="M160">
            <v>0.96030699601280145</v>
          </cell>
        </row>
        <row r="161">
          <cell r="C161" t="str">
            <v>08G</v>
          </cell>
          <cell r="D161">
            <v>864.94438292818984</v>
          </cell>
          <cell r="E161">
            <v>61.964197540212197</v>
          </cell>
          <cell r="F161">
            <v>27.724998580956019</v>
          </cell>
          <cell r="G161">
            <v>954.6335790493581</v>
          </cell>
          <cell r="H161">
            <v>926.90858046840208</v>
          </cell>
          <cell r="J161">
            <v>0.90604856345983298</v>
          </cell>
          <cell r="K161">
            <v>6.4908881166653803E-2</v>
          </cell>
          <cell r="L161">
            <v>2.9042555373513142E-2</v>
          </cell>
          <cell r="M161">
            <v>0.93314961276019326</v>
          </cell>
        </row>
        <row r="162">
          <cell r="C162" t="str">
            <v>08H</v>
          </cell>
          <cell r="D162">
            <v>598.54978504150097</v>
          </cell>
          <cell r="E162">
            <v>49.33240867239676</v>
          </cell>
          <cell r="F162">
            <v>12.28505645436902</v>
          </cell>
          <cell r="G162">
            <v>660.16725016826683</v>
          </cell>
          <cell r="H162">
            <v>647.88219371389778</v>
          </cell>
          <cell r="J162">
            <v>0.90666385660442794</v>
          </cell>
          <cell r="K162">
            <v>7.4727137191102203E-2</v>
          </cell>
          <cell r="L162">
            <v>1.8609006204469761E-2</v>
          </cell>
          <cell r="M162">
            <v>0.92385589671849844</v>
          </cell>
        </row>
        <row r="163">
          <cell r="C163" t="str">
            <v>08J</v>
          </cell>
          <cell r="D163">
            <v>581.55235866995042</v>
          </cell>
          <cell r="E163">
            <v>43.822798504997714</v>
          </cell>
          <cell r="F163">
            <v>9.0346261444765883</v>
          </cell>
          <cell r="G163">
            <v>634.40978331942472</v>
          </cell>
          <cell r="H163">
            <v>625.37515717494819</v>
          </cell>
          <cell r="J163">
            <v>0.9166825196595989</v>
          </cell>
          <cell r="K163">
            <v>6.9076485983087327E-2</v>
          </cell>
          <cell r="L163">
            <v>1.4240994357313784E-2</v>
          </cell>
          <cell r="M163">
            <v>0.9299255846635136</v>
          </cell>
        </row>
        <row r="164">
          <cell r="C164" t="str">
            <v>08K</v>
          </cell>
          <cell r="D164">
            <v>1014.315363544088</v>
          </cell>
          <cell r="E164">
            <v>72.597815025283865</v>
          </cell>
          <cell r="F164">
            <v>29.418988845002424</v>
          </cell>
          <cell r="G164">
            <v>1116.3321674143742</v>
          </cell>
          <cell r="H164">
            <v>1086.9131785693719</v>
          </cell>
          <cell r="J164">
            <v>0.90861429344406019</v>
          </cell>
          <cell r="K164">
            <v>6.5032449251582025E-2</v>
          </cell>
          <cell r="L164">
            <v>2.6353257304357794E-2</v>
          </cell>
          <cell r="M164">
            <v>0.93320734677185591</v>
          </cell>
        </row>
        <row r="165">
          <cell r="C165" t="str">
            <v>08L</v>
          </cell>
          <cell r="D165">
            <v>937.51465264964327</v>
          </cell>
          <cell r="E165">
            <v>41.680418109855552</v>
          </cell>
          <cell r="F165">
            <v>18.362574650700822</v>
          </cell>
          <cell r="G165">
            <v>997.5576454101996</v>
          </cell>
          <cell r="H165">
            <v>979.19507075949878</v>
          </cell>
          <cell r="J165">
            <v>0.93981000192137631</v>
          </cell>
          <cell r="K165">
            <v>4.1782465706747603E-2</v>
          </cell>
          <cell r="L165">
            <v>1.8407532371876173E-2</v>
          </cell>
          <cell r="M165">
            <v>0.95743399925662753</v>
          </cell>
        </row>
        <row r="166">
          <cell r="C166" t="str">
            <v>08M</v>
          </cell>
          <cell r="D166">
            <v>781.77083967264673</v>
          </cell>
          <cell r="E166">
            <v>102.17271515451493</v>
          </cell>
          <cell r="F166">
            <v>50.980505619706214</v>
          </cell>
          <cell r="G166">
            <v>934.92406044686788</v>
          </cell>
          <cell r="H166">
            <v>883.94355482716162</v>
          </cell>
          <cell r="J166">
            <v>0.83618645914298306</v>
          </cell>
          <cell r="K166">
            <v>0.10928450713492088</v>
          </cell>
          <cell r="L166">
            <v>5.452903372209604E-2</v>
          </cell>
          <cell r="M166">
            <v>0.88441262499561657</v>
          </cell>
        </row>
        <row r="167">
          <cell r="C167" t="str">
            <v>08N</v>
          </cell>
          <cell r="D167">
            <v>798.95364883870661</v>
          </cell>
          <cell r="E167">
            <v>65.223107467635188</v>
          </cell>
          <cell r="F167">
            <v>25.134299119897516</v>
          </cell>
          <cell r="G167">
            <v>889.31105542623925</v>
          </cell>
          <cell r="H167">
            <v>864.17675630634176</v>
          </cell>
          <cell r="J167">
            <v>0.8983961730418103</v>
          </cell>
          <cell r="K167">
            <v>7.3341163442946639E-2</v>
          </cell>
          <cell r="L167">
            <v>2.8262663515243112E-2</v>
          </cell>
          <cell r="M167">
            <v>0.92452573273734961</v>
          </cell>
        </row>
        <row r="168">
          <cell r="C168" t="str">
            <v>08P</v>
          </cell>
          <cell r="D168">
            <v>466.71499442929354</v>
          </cell>
          <cell r="E168">
            <v>34.580148111969258</v>
          </cell>
          <cell r="F168">
            <v>17.776959570541848</v>
          </cell>
          <cell r="G168">
            <v>519.07210211180461</v>
          </cell>
          <cell r="H168">
            <v>501.29514254126281</v>
          </cell>
          <cell r="J168">
            <v>0.89913326593839227</v>
          </cell>
          <cell r="K168">
            <v>6.6619161328999588E-2</v>
          </cell>
          <cell r="L168">
            <v>3.4247572732608179E-2</v>
          </cell>
          <cell r="M168">
            <v>0.93101838582223462</v>
          </cell>
        </row>
        <row r="169">
          <cell r="C169" t="str">
            <v>08Q</v>
          </cell>
          <cell r="D169">
            <v>814.76642706465009</v>
          </cell>
          <cell r="E169">
            <v>71.216614086868049</v>
          </cell>
          <cell r="F169">
            <v>34.172123378949202</v>
          </cell>
          <cell r="G169">
            <v>920.15516453046735</v>
          </cell>
          <cell r="H169">
            <v>885.98304115151814</v>
          </cell>
          <cell r="J169">
            <v>0.88546634140819658</v>
          </cell>
          <cell r="K169">
            <v>7.7396309700884139E-2</v>
          </cell>
          <cell r="L169">
            <v>3.7137348890919283E-2</v>
          </cell>
          <cell r="M169">
            <v>0.91961853581948094</v>
          </cell>
        </row>
        <row r="170">
          <cell r="C170" t="str">
            <v>08R</v>
          </cell>
          <cell r="D170">
            <v>537.93961354900694</v>
          </cell>
          <cell r="E170">
            <v>38.470446573772449</v>
          </cell>
          <cell r="F170">
            <v>16.906782756038996</v>
          </cell>
          <cell r="G170">
            <v>593.31684287881842</v>
          </cell>
          <cell r="H170">
            <v>576.41006012277944</v>
          </cell>
          <cell r="J170">
            <v>0.9066649969666849</v>
          </cell>
          <cell r="K170">
            <v>6.4839633385613868E-2</v>
          </cell>
          <cell r="L170">
            <v>2.8495369647701222E-2</v>
          </cell>
          <cell r="M170">
            <v>0.93325854415938192</v>
          </cell>
        </row>
        <row r="171">
          <cell r="C171" t="str">
            <v>08T</v>
          </cell>
          <cell r="D171">
            <v>576.29710799882866</v>
          </cell>
          <cell r="E171">
            <v>34.62861903754434</v>
          </cell>
          <cell r="F171">
            <v>10.376459792895197</v>
          </cell>
          <cell r="G171">
            <v>621.30218682926818</v>
          </cell>
          <cell r="H171">
            <v>610.92572703637302</v>
          </cell>
          <cell r="J171">
            <v>0.9275633020702585</v>
          </cell>
          <cell r="K171">
            <v>5.5735549900873232E-2</v>
          </cell>
          <cell r="L171">
            <v>1.6701148028868303E-2</v>
          </cell>
          <cell r="M171">
            <v>0.94331779215530953</v>
          </cell>
        </row>
        <row r="172">
          <cell r="C172" t="str">
            <v>08V</v>
          </cell>
          <cell r="D172">
            <v>644.27691963177449</v>
          </cell>
          <cell r="E172">
            <v>95.145752063079868</v>
          </cell>
          <cell r="F172">
            <v>27.570438841834328</v>
          </cell>
          <cell r="G172">
            <v>766.99311053668862</v>
          </cell>
          <cell r="H172">
            <v>739.42267169485433</v>
          </cell>
          <cell r="J172">
            <v>0.84000352908118581</v>
          </cell>
          <cell r="K172">
            <v>0.12405033468488845</v>
          </cell>
          <cell r="L172">
            <v>3.5946136233925813E-2</v>
          </cell>
          <cell r="M172">
            <v>0.87132426999432788</v>
          </cell>
        </row>
        <row r="173">
          <cell r="C173" t="str">
            <v>08W</v>
          </cell>
          <cell r="D173">
            <v>757.27160078881764</v>
          </cell>
          <cell r="E173">
            <v>76.540342470560077</v>
          </cell>
          <cell r="F173">
            <v>25.227252116852167</v>
          </cell>
          <cell r="G173">
            <v>859.03919537622983</v>
          </cell>
          <cell r="H173">
            <v>833.8119432593777</v>
          </cell>
          <cell r="J173">
            <v>0.88153323488011337</v>
          </cell>
          <cell r="K173">
            <v>8.9099941984647185E-2</v>
          </cell>
          <cell r="L173">
            <v>2.9366823135239473E-2</v>
          </cell>
          <cell r="M173">
            <v>0.90820431022927872</v>
          </cell>
        </row>
        <row r="174">
          <cell r="C174" t="str">
            <v>08X</v>
          </cell>
          <cell r="D174">
            <v>966.23876222281319</v>
          </cell>
          <cell r="E174">
            <v>63.35352182255501</v>
          </cell>
          <cell r="F174">
            <v>10.445435287331195</v>
          </cell>
          <cell r="G174">
            <v>1040.0377193326995</v>
          </cell>
          <cell r="H174">
            <v>1029.5922840453682</v>
          </cell>
          <cell r="J174">
            <v>0.92904203786259165</v>
          </cell>
          <cell r="K174">
            <v>6.0914638618302597E-2</v>
          </cell>
          <cell r="L174">
            <v>1.0043323519105741E-2</v>
          </cell>
          <cell r="M174">
            <v>0.93846736926423646</v>
          </cell>
        </row>
        <row r="175">
          <cell r="C175" t="str">
            <v>08Y</v>
          </cell>
          <cell r="D175">
            <v>588.39709699736068</v>
          </cell>
          <cell r="E175">
            <v>39.366029373439268</v>
          </cell>
          <cell r="F175">
            <v>22.256566341096157</v>
          </cell>
          <cell r="G175">
            <v>650.01969271189603</v>
          </cell>
          <cell r="H175">
            <v>627.76312637079991</v>
          </cell>
          <cell r="J175">
            <v>0.90519887873328175</v>
          </cell>
          <cell r="K175">
            <v>6.0561287319163139E-2</v>
          </cell>
          <cell r="L175">
            <v>3.4239833947555171E-2</v>
          </cell>
          <cell r="M175">
            <v>0.93729158703375803</v>
          </cell>
        </row>
        <row r="176">
          <cell r="C176" t="str">
            <v>09A</v>
          </cell>
          <cell r="D176">
            <v>544.75657437018594</v>
          </cell>
          <cell r="E176">
            <v>22.770905515640905</v>
          </cell>
          <cell r="F176">
            <v>6.1255274633151577</v>
          </cell>
          <cell r="G176">
            <v>573.65300734914206</v>
          </cell>
          <cell r="H176">
            <v>567.52747988582689</v>
          </cell>
          <cell r="J176">
            <v>0.9496273311413691</v>
          </cell>
          <cell r="K176">
            <v>3.9694563131230765E-2</v>
          </cell>
          <cell r="L176">
            <v>1.0678105727400087E-2</v>
          </cell>
          <cell r="M176">
            <v>0.95987699922438663</v>
          </cell>
        </row>
        <row r="177">
          <cell r="C177" t="str">
            <v>09C</v>
          </cell>
          <cell r="D177">
            <v>427.38791751993551</v>
          </cell>
          <cell r="E177">
            <v>28.505183892551052</v>
          </cell>
          <cell r="F177">
            <v>6.1936767642869439</v>
          </cell>
          <cell r="G177">
            <v>462.08677817677346</v>
          </cell>
          <cell r="H177">
            <v>455.89310141248654</v>
          </cell>
          <cell r="J177">
            <v>0.92490834558446566</v>
          </cell>
          <cell r="K177">
            <v>6.1687945292488458E-2</v>
          </cell>
          <cell r="L177">
            <v>1.3403709123045983E-2</v>
          </cell>
          <cell r="M177">
            <v>0.9374739740429634</v>
          </cell>
        </row>
        <row r="178">
          <cell r="C178" t="str">
            <v>09D</v>
          </cell>
          <cell r="D178">
            <v>954.05406386258028</v>
          </cell>
          <cell r="E178">
            <v>63.507677992766325</v>
          </cell>
          <cell r="F178">
            <v>14.026838191783114</v>
          </cell>
          <cell r="G178">
            <v>1031.5885800471297</v>
          </cell>
          <cell r="H178">
            <v>1017.5617418553466</v>
          </cell>
          <cell r="J178">
            <v>0.92483969124492726</v>
          </cell>
          <cell r="K178">
            <v>6.1562990538209413E-2</v>
          </cell>
          <cell r="L178">
            <v>1.3597318216863429E-2</v>
          </cell>
          <cell r="M178">
            <v>0.93758837878773715</v>
          </cell>
        </row>
        <row r="179">
          <cell r="C179" t="str">
            <v>09E</v>
          </cell>
          <cell r="D179">
            <v>649.41966261771972</v>
          </cell>
          <cell r="E179">
            <v>21.621868483627253</v>
          </cell>
          <cell r="F179">
            <v>2.1638664826990568</v>
          </cell>
          <cell r="G179">
            <v>673.20539758404607</v>
          </cell>
          <cell r="H179">
            <v>671.041531101347</v>
          </cell>
          <cell r="J179">
            <v>0.96466793782152227</v>
          </cell>
          <cell r="K179">
            <v>3.2117788361802131E-2</v>
          </cell>
          <cell r="L179">
            <v>3.2142738166755559E-3</v>
          </cell>
          <cell r="M179">
            <v>0.9677786433752612</v>
          </cell>
        </row>
        <row r="180">
          <cell r="C180" t="str">
            <v>09F</v>
          </cell>
          <cell r="D180">
            <v>666.72012460132225</v>
          </cell>
          <cell r="E180">
            <v>48.270691900940122</v>
          </cell>
          <cell r="F180">
            <v>7.0532620790908735</v>
          </cell>
          <cell r="G180">
            <v>722.04407858135335</v>
          </cell>
          <cell r="H180">
            <v>714.99081650226242</v>
          </cell>
          <cell r="J180">
            <v>0.92337870273968647</v>
          </cell>
          <cell r="K180">
            <v>6.6852832580222343E-2</v>
          </cell>
          <cell r="L180">
            <v>9.7684646800911008E-3</v>
          </cell>
          <cell r="M180">
            <v>0.93248767566403079</v>
          </cell>
        </row>
        <row r="181">
          <cell r="C181" t="str">
            <v>09G</v>
          </cell>
          <cell r="D181">
            <v>1651.4829397514829</v>
          </cell>
          <cell r="E181">
            <v>94.82530010961176</v>
          </cell>
          <cell r="F181">
            <v>23.808824493750606</v>
          </cell>
          <cell r="G181">
            <v>1770.1170643548453</v>
          </cell>
          <cell r="H181">
            <v>1746.3082398610948</v>
          </cell>
          <cell r="J181">
            <v>0.93297950345075009</v>
          </cell>
          <cell r="K181">
            <v>5.3570072860787174E-2</v>
          </cell>
          <cell r="L181">
            <v>1.3450423688462779E-2</v>
          </cell>
          <cell r="M181">
            <v>0.94569956325857207</v>
          </cell>
        </row>
        <row r="182">
          <cell r="C182" t="str">
            <v>09H</v>
          </cell>
          <cell r="D182">
            <v>410.15806973965647</v>
          </cell>
          <cell r="E182">
            <v>23.400127255980621</v>
          </cell>
          <cell r="F182">
            <v>5.885835839220583</v>
          </cell>
          <cell r="G182">
            <v>439.44403283485769</v>
          </cell>
          <cell r="H182">
            <v>433.5581969956371</v>
          </cell>
          <cell r="J182">
            <v>0.93335678514900478</v>
          </cell>
          <cell r="K182">
            <v>5.3249391293417214E-2</v>
          </cell>
          <cell r="L182">
            <v>1.3393823557577967E-2</v>
          </cell>
          <cell r="M182">
            <v>0.94602771342317371</v>
          </cell>
        </row>
        <row r="183">
          <cell r="C183" t="str">
            <v>09J</v>
          </cell>
          <cell r="D183">
            <v>788.86565716839186</v>
          </cell>
          <cell r="E183">
            <v>43.273570887003594</v>
          </cell>
          <cell r="F183">
            <v>13.278992771591156</v>
          </cell>
          <cell r="G183">
            <v>845.41822082698661</v>
          </cell>
          <cell r="H183">
            <v>832.13922805539551</v>
          </cell>
          <cell r="J183">
            <v>0.93310699690944077</v>
          </cell>
          <cell r="K183">
            <v>5.1185992708642429E-2</v>
          </cell>
          <cell r="L183">
            <v>1.5707010381916856E-2</v>
          </cell>
          <cell r="M183">
            <v>0.94799719875227062</v>
          </cell>
        </row>
        <row r="184">
          <cell r="C184" t="str">
            <v>09L</v>
          </cell>
          <cell r="D184">
            <v>531.24939068417734</v>
          </cell>
          <cell r="E184">
            <v>19.487494885375881</v>
          </cell>
          <cell r="F184">
            <v>0.78216739347652009</v>
          </cell>
          <cell r="G184">
            <v>551.51905296302971</v>
          </cell>
          <cell r="H184">
            <v>550.73688556955324</v>
          </cell>
          <cell r="J184">
            <v>0.96324757563686358</v>
          </cell>
          <cell r="K184">
            <v>3.533421879204271E-2</v>
          </cell>
          <cell r="L184">
            <v>1.4182055710937544E-3</v>
          </cell>
          <cell r="M184">
            <v>0.96461559885312098</v>
          </cell>
        </row>
        <row r="185">
          <cell r="C185" t="str">
            <v>09N</v>
          </cell>
          <cell r="D185">
            <v>639.45487685862417</v>
          </cell>
          <cell r="E185">
            <v>28.306661681070256</v>
          </cell>
          <cell r="F185">
            <v>4.9040805238508014</v>
          </cell>
          <cell r="G185">
            <v>672.66561906354525</v>
          </cell>
          <cell r="H185">
            <v>667.76153853969447</v>
          </cell>
          <cell r="J185">
            <v>0.95062815570809822</v>
          </cell>
          <cell r="K185">
            <v>4.2081326708026959E-2</v>
          </cell>
          <cell r="L185">
            <v>7.2905175838747956E-3</v>
          </cell>
          <cell r="M185">
            <v>0.95760962552145013</v>
          </cell>
        </row>
        <row r="186">
          <cell r="C186" t="str">
            <v>09P</v>
          </cell>
          <cell r="D186">
            <v>739.86381025214359</v>
          </cell>
          <cell r="E186">
            <v>20.581072743055426</v>
          </cell>
          <cell r="F186">
            <v>7.1890733442858439</v>
          </cell>
          <cell r="G186">
            <v>767.63395633948483</v>
          </cell>
          <cell r="H186">
            <v>760.44488299519901</v>
          </cell>
          <cell r="J186">
            <v>0.96382371329720085</v>
          </cell>
          <cell r="K186">
            <v>2.6811050466289534E-2</v>
          </cell>
          <cell r="L186">
            <v>9.3652362365096945E-3</v>
          </cell>
          <cell r="M186">
            <v>0.97293548394724971</v>
          </cell>
        </row>
        <row r="187">
          <cell r="C187" t="str">
            <v>09W</v>
          </cell>
          <cell r="D187">
            <v>916.64138108026191</v>
          </cell>
          <cell r="E187">
            <v>47.262149541385391</v>
          </cell>
          <cell r="F187">
            <v>11.839130608133278</v>
          </cell>
          <cell r="G187">
            <v>975.74266122978054</v>
          </cell>
          <cell r="H187">
            <v>963.90353062164729</v>
          </cell>
          <cell r="J187">
            <v>0.93942943923858968</v>
          </cell>
          <cell r="K187">
            <v>4.8437104801606588E-2</v>
          </cell>
          <cell r="L187">
            <v>1.2133455959803776E-2</v>
          </cell>
          <cell r="M187">
            <v>0.95096796718764509</v>
          </cell>
        </row>
        <row r="188">
          <cell r="C188" t="str">
            <v>09X</v>
          </cell>
          <cell r="D188">
            <v>786.80767342498496</v>
          </cell>
          <cell r="E188">
            <v>31.128567429299846</v>
          </cell>
          <cell r="F188">
            <v>7.8008839310156741</v>
          </cell>
          <cell r="G188">
            <v>825.73712478530047</v>
          </cell>
          <cell r="H188">
            <v>817.93624085428485</v>
          </cell>
          <cell r="J188">
            <v>0.95285490964156716</v>
          </cell>
          <cell r="K188">
            <v>3.7697914378493728E-2</v>
          </cell>
          <cell r="L188">
            <v>9.4471759799391094E-3</v>
          </cell>
          <cell r="M188">
            <v>0.96194255019585884</v>
          </cell>
        </row>
        <row r="189">
          <cell r="C189" t="str">
            <v>09Y</v>
          </cell>
          <cell r="D189">
            <v>890.29290037111798</v>
          </cell>
          <cell r="E189">
            <v>53.533063098278831</v>
          </cell>
          <cell r="F189">
            <v>13.624701646745031</v>
          </cell>
          <cell r="G189">
            <v>957.45066511614186</v>
          </cell>
          <cell r="H189">
            <v>943.82596346939681</v>
          </cell>
          <cell r="J189">
            <v>0.92985772824453838</v>
          </cell>
          <cell r="K189">
            <v>5.5912085132642418E-2</v>
          </cell>
          <cell r="L189">
            <v>1.4230186622819161E-2</v>
          </cell>
          <cell r="M189">
            <v>0.94328078992286102</v>
          </cell>
        </row>
        <row r="190">
          <cell r="C190" t="str">
            <v>10A</v>
          </cell>
          <cell r="D190">
            <v>680.7523360084864</v>
          </cell>
          <cell r="E190">
            <v>42.02311884485465</v>
          </cell>
          <cell r="F190">
            <v>7.3582018330912335</v>
          </cell>
          <cell r="G190">
            <v>730.13365668643223</v>
          </cell>
          <cell r="H190">
            <v>722.77545485334099</v>
          </cell>
          <cell r="J190">
            <v>0.93236673830096639</v>
          </cell>
          <cell r="K190">
            <v>5.7555378333835887E-2</v>
          </cell>
          <cell r="L190">
            <v>1.0077883365197795E-2</v>
          </cell>
          <cell r="M190">
            <v>0.94185868022679109</v>
          </cell>
        </row>
        <row r="191">
          <cell r="C191" t="str">
            <v>10C</v>
          </cell>
          <cell r="D191">
            <v>309.36954974562803</v>
          </cell>
          <cell r="E191">
            <v>11.907966610420099</v>
          </cell>
          <cell r="F191">
            <v>0.9189077680633887</v>
          </cell>
          <cell r="G191">
            <v>322.1964241241115</v>
          </cell>
          <cell r="H191">
            <v>321.27751635604812</v>
          </cell>
          <cell r="J191">
            <v>0.96018927145652466</v>
          </cell>
          <cell r="K191">
            <v>3.6958717474260661E-2</v>
          </cell>
          <cell r="L191">
            <v>2.8520110692147886E-3</v>
          </cell>
          <cell r="M191">
            <v>0.96293557437357868</v>
          </cell>
        </row>
        <row r="192">
          <cell r="C192" t="str">
            <v>10D</v>
          </cell>
          <cell r="D192">
            <v>352.39118073488345</v>
          </cell>
          <cell r="E192">
            <v>38.657495273434442</v>
          </cell>
          <cell r="F192">
            <v>2.0262566686601549</v>
          </cell>
          <cell r="G192">
            <v>393.07493267697805</v>
          </cell>
          <cell r="H192">
            <v>391.0486760083179</v>
          </cell>
          <cell r="J192">
            <v>0.8964987371109524</v>
          </cell>
          <cell r="K192">
            <v>9.8346376377051958E-2</v>
          </cell>
          <cell r="L192">
            <v>5.1548865119956568E-3</v>
          </cell>
          <cell r="M192">
            <v>0.90114403232856832</v>
          </cell>
        </row>
        <row r="193">
          <cell r="C193" t="str">
            <v>10E</v>
          </cell>
          <cell r="D193">
            <v>494.0300203882839</v>
          </cell>
          <cell r="E193">
            <v>21.369779148057159</v>
          </cell>
          <cell r="F193">
            <v>8.9749394672931633</v>
          </cell>
          <cell r="G193">
            <v>524.37473900363432</v>
          </cell>
          <cell r="H193">
            <v>515.39979953634111</v>
          </cell>
          <cell r="J193">
            <v>0.94213161626929531</v>
          </cell>
          <cell r="K193">
            <v>4.075287682366608E-2</v>
          </cell>
          <cell r="L193">
            <v>1.7115506907038402E-2</v>
          </cell>
          <cell r="M193">
            <v>0.95853747097441311</v>
          </cell>
        </row>
        <row r="194">
          <cell r="C194" t="str">
            <v>10G</v>
          </cell>
          <cell r="D194">
            <v>441.23436197875884</v>
          </cell>
          <cell r="E194">
            <v>12.450006951547982</v>
          </cell>
          <cell r="F194">
            <v>1.8305942524036982</v>
          </cell>
          <cell r="G194">
            <v>455.51496318271052</v>
          </cell>
          <cell r="H194">
            <v>453.68436893030685</v>
          </cell>
          <cell r="J194">
            <v>0.96864954533178838</v>
          </cell>
          <cell r="K194">
            <v>2.7331718950699298E-2</v>
          </cell>
          <cell r="L194">
            <v>4.0187357175123862E-3</v>
          </cell>
          <cell r="M194">
            <v>0.97255799889931738</v>
          </cell>
        </row>
        <row r="195">
          <cell r="C195" t="str">
            <v>10H</v>
          </cell>
          <cell r="D195">
            <v>921.69670208569664</v>
          </cell>
          <cell r="E195">
            <v>42.315959613322995</v>
          </cell>
          <cell r="F195">
            <v>8.3909471450014603</v>
          </cell>
          <cell r="G195">
            <v>972.40360884402105</v>
          </cell>
          <cell r="H195">
            <v>964.01266169901965</v>
          </cell>
          <cell r="J195">
            <v>0.94785405329932493</v>
          </cell>
          <cell r="K195">
            <v>4.351686812806832E-2</v>
          </cell>
          <cell r="L195">
            <v>8.6290785726067937E-3</v>
          </cell>
          <cell r="M195">
            <v>0.956104352883972</v>
          </cell>
        </row>
        <row r="196">
          <cell r="C196" t="str">
            <v>10J</v>
          </cell>
          <cell r="D196">
            <v>725.76272713155697</v>
          </cell>
          <cell r="E196">
            <v>20.087920438480651</v>
          </cell>
          <cell r="F196">
            <v>4.4027664667267015</v>
          </cell>
          <cell r="G196">
            <v>750.2534140367643</v>
          </cell>
          <cell r="H196">
            <v>745.85064757003761</v>
          </cell>
          <cell r="J196">
            <v>0.96735678045977247</v>
          </cell>
          <cell r="K196">
            <v>2.6774847088528269E-2</v>
          </cell>
          <cell r="L196">
            <v>5.8683724516993066E-3</v>
          </cell>
          <cell r="M196">
            <v>0.9730671006267454</v>
          </cell>
        </row>
        <row r="197">
          <cell r="C197" t="str">
            <v>10K</v>
          </cell>
          <cell r="D197">
            <v>661.24552273025574</v>
          </cell>
          <cell r="E197">
            <v>30.428922852719143</v>
          </cell>
          <cell r="F197">
            <v>6.8235075473643247</v>
          </cell>
          <cell r="G197">
            <v>698.49795313033917</v>
          </cell>
          <cell r="H197">
            <v>691.67444558297484</v>
          </cell>
          <cell r="J197">
            <v>0.94666780305778198</v>
          </cell>
          <cell r="K197">
            <v>4.3563367245889599E-2</v>
          </cell>
          <cell r="L197">
            <v>9.7688296963284928E-3</v>
          </cell>
          <cell r="M197">
            <v>0.9560068713727421</v>
          </cell>
        </row>
        <row r="198">
          <cell r="C198" t="str">
            <v>10L</v>
          </cell>
          <cell r="D198">
            <v>509.57200741786136</v>
          </cell>
          <cell r="E198">
            <v>46.948092780223661</v>
          </cell>
          <cell r="F198">
            <v>2.2673323859308887</v>
          </cell>
          <cell r="G198">
            <v>558.78743258401596</v>
          </cell>
          <cell r="H198">
            <v>556.52010019808506</v>
          </cell>
          <cell r="J198">
            <v>0.91192460263723829</v>
          </cell>
          <cell r="K198">
            <v>8.4017803627258247E-2</v>
          </cell>
          <cell r="L198">
            <v>4.0575937355033231E-3</v>
          </cell>
          <cell r="M198">
            <v>0.91563989734869733</v>
          </cell>
        </row>
        <row r="199">
          <cell r="C199" t="str">
            <v>10M</v>
          </cell>
          <cell r="D199">
            <v>388.87766673575175</v>
          </cell>
          <cell r="E199">
            <v>3.2575732758888747</v>
          </cell>
          <cell r="F199">
            <v>2.0796899009474106</v>
          </cell>
          <cell r="G199">
            <v>394.21492991258805</v>
          </cell>
          <cell r="H199">
            <v>392.13524001164063</v>
          </cell>
          <cell r="J199">
            <v>0.98646103236622784</v>
          </cell>
          <cell r="K199">
            <v>8.2634447067014907E-3</v>
          </cell>
          <cell r="L199">
            <v>5.2755229270706576E-3</v>
          </cell>
          <cell r="M199">
            <v>0.9916927301004822</v>
          </cell>
        </row>
        <row r="200">
          <cell r="C200" t="str">
            <v>10N</v>
          </cell>
          <cell r="D200">
            <v>293.7363452080387</v>
          </cell>
          <cell r="E200">
            <v>26.399985597874391</v>
          </cell>
          <cell r="F200">
            <v>0</v>
          </cell>
          <cell r="G200">
            <v>320.13633080591308</v>
          </cell>
          <cell r="H200">
            <v>320.13633080591308</v>
          </cell>
          <cell r="J200">
            <v>0.91753517780560889</v>
          </cell>
          <cell r="K200">
            <v>8.2464822194391094E-2</v>
          </cell>
          <cell r="L200">
            <v>0</v>
          </cell>
          <cell r="M200">
            <v>0.91753517780560889</v>
          </cell>
        </row>
        <row r="201">
          <cell r="C201" t="str">
            <v>10Q</v>
          </cell>
          <cell r="D201">
            <v>2199.2909147055966</v>
          </cell>
          <cell r="E201">
            <v>65.303657134093058</v>
          </cell>
          <cell r="F201">
            <v>9.4849360653281884</v>
          </cell>
          <cell r="G201">
            <v>2274.0795079050181</v>
          </cell>
          <cell r="H201">
            <v>2264.5945718396897</v>
          </cell>
          <cell r="J201">
            <v>0.96711258645995191</v>
          </cell>
          <cell r="K201">
            <v>2.8716523282096524E-2</v>
          </cell>
          <cell r="L201">
            <v>4.1708902579515031E-3</v>
          </cell>
          <cell r="M201">
            <v>0.97116320159637126</v>
          </cell>
        </row>
        <row r="202">
          <cell r="C202" t="str">
            <v>10R</v>
          </cell>
          <cell r="D202">
            <v>691.8468115344773</v>
          </cell>
          <cell r="E202">
            <v>44.329593001553739</v>
          </cell>
          <cell r="F202">
            <v>5.6384495976343434</v>
          </cell>
          <cell r="G202">
            <v>741.81485413366534</v>
          </cell>
          <cell r="H202">
            <v>736.17640453603099</v>
          </cell>
          <cell r="J202">
            <v>0.93264081688207279</v>
          </cell>
          <cell r="K202">
            <v>5.9758297848220392E-2</v>
          </cell>
          <cell r="L202">
            <v>7.6008852697068913E-3</v>
          </cell>
          <cell r="M202">
            <v>0.93978400729986444</v>
          </cell>
        </row>
        <row r="203">
          <cell r="C203" t="str">
            <v>10T</v>
          </cell>
          <cell r="D203">
            <v>367.90429966337121</v>
          </cell>
          <cell r="E203">
            <v>25.983634244747872</v>
          </cell>
          <cell r="F203">
            <v>13.13509971864816</v>
          </cell>
          <cell r="G203">
            <v>407.02303362676724</v>
          </cell>
          <cell r="H203">
            <v>393.88793390811907</v>
          </cell>
          <cell r="J203">
            <v>0.9038906137207281</v>
          </cell>
          <cell r="K203">
            <v>6.3838240340408831E-2</v>
          </cell>
          <cell r="L203">
            <v>3.227114593886303E-2</v>
          </cell>
          <cell r="M203">
            <v>0.93403292660696491</v>
          </cell>
        </row>
        <row r="204">
          <cell r="C204" t="str">
            <v>10V</v>
          </cell>
          <cell r="D204">
            <v>645.18642004139554</v>
          </cell>
          <cell r="E204">
            <v>32.844045174109915</v>
          </cell>
          <cell r="F204">
            <v>0.45200679178687625</v>
          </cell>
          <cell r="G204">
            <v>678.48247200729236</v>
          </cell>
          <cell r="H204">
            <v>678.0304652155055</v>
          </cell>
          <cell r="J204">
            <v>0.95092570060448234</v>
          </cell>
          <cell r="K204">
            <v>4.8408096788323376E-2</v>
          </cell>
          <cell r="L204">
            <v>6.6620260719427702E-4</v>
          </cell>
          <cell r="M204">
            <v>0.95155963211229633</v>
          </cell>
        </row>
        <row r="205">
          <cell r="C205" t="str">
            <v>10W</v>
          </cell>
          <cell r="D205">
            <v>363.04136823596576</v>
          </cell>
          <cell r="E205">
            <v>17.099120075177279</v>
          </cell>
          <cell r="F205">
            <v>6.9119897341437193</v>
          </cell>
          <cell r="G205">
            <v>387.05247804528676</v>
          </cell>
          <cell r="H205">
            <v>380.14048831114303</v>
          </cell>
          <cell r="J205">
            <v>0.93796420079627651</v>
          </cell>
          <cell r="K205">
            <v>4.4177782200316026E-2</v>
          </cell>
          <cell r="L205">
            <v>1.7858017003407448E-2</v>
          </cell>
          <cell r="M205">
            <v>0.95501894536111154</v>
          </cell>
        </row>
        <row r="206">
          <cell r="C206" t="str">
            <v>10X</v>
          </cell>
          <cell r="D206">
            <v>847.69188313200891</v>
          </cell>
          <cell r="E206">
            <v>53.31633056250449</v>
          </cell>
          <cell r="F206">
            <v>10.216201736180802</v>
          </cell>
          <cell r="G206">
            <v>911.22441543069419</v>
          </cell>
          <cell r="H206">
            <v>901.00821369451342</v>
          </cell>
          <cell r="J206">
            <v>0.93027784240322797</v>
          </cell>
          <cell r="K206">
            <v>5.8510647497635689E-2</v>
          </cell>
          <cell r="L206">
            <v>1.1211510099136303E-2</v>
          </cell>
          <cell r="M206">
            <v>0.9408259217261904</v>
          </cell>
        </row>
        <row r="207">
          <cell r="C207" t="str">
            <v>10Y</v>
          </cell>
          <cell r="D207">
            <v>555.58212891478024</v>
          </cell>
          <cell r="E207">
            <v>22.157896714162778</v>
          </cell>
          <cell r="F207">
            <v>5.1106033041595946</v>
          </cell>
          <cell r="G207">
            <v>582.8506289331026</v>
          </cell>
          <cell r="H207">
            <v>577.74002562894304</v>
          </cell>
          <cell r="J207">
            <v>0.95321528593314409</v>
          </cell>
          <cell r="K207">
            <v>3.8016424130351202E-2</v>
          </cell>
          <cell r="L207">
            <v>8.7682899365047612E-3</v>
          </cell>
          <cell r="M207">
            <v>0.96164728817249401</v>
          </cell>
        </row>
        <row r="208">
          <cell r="C208" t="str">
            <v>11A</v>
          </cell>
          <cell r="D208">
            <v>1944.7708861394185</v>
          </cell>
          <cell r="E208">
            <v>87.878896036905346</v>
          </cell>
          <cell r="F208">
            <v>11.541375005014313</v>
          </cell>
          <cell r="G208">
            <v>2044.1911571813382</v>
          </cell>
          <cell r="H208">
            <v>2032.6497821763239</v>
          </cell>
          <cell r="J208">
            <v>0.95136449412147606</v>
          </cell>
          <cell r="K208">
            <v>4.298956862629149E-2</v>
          </cell>
          <cell r="L208">
            <v>5.6459372522324677E-3</v>
          </cell>
          <cell r="M208">
            <v>0.95676633682423395</v>
          </cell>
        </row>
        <row r="209">
          <cell r="C209" t="str">
            <v>11C</v>
          </cell>
          <cell r="D209">
            <v>469.52676954979773</v>
          </cell>
          <cell r="E209">
            <v>33.301583585547576</v>
          </cell>
          <cell r="F209">
            <v>1.7115380549541113</v>
          </cell>
          <cell r="G209">
            <v>504.53989119029944</v>
          </cell>
          <cell r="H209">
            <v>502.82835313534531</v>
          </cell>
          <cell r="J209">
            <v>0.93060385858113315</v>
          </cell>
          <cell r="K209">
            <v>6.6003866427653934E-2</v>
          </cell>
          <cell r="L209">
            <v>3.3922749912128616E-3</v>
          </cell>
          <cell r="M209">
            <v>0.93377146818014889</v>
          </cell>
        </row>
        <row r="210">
          <cell r="C210" t="str">
            <v>11D</v>
          </cell>
          <cell r="D210">
            <v>505.37645663982488</v>
          </cell>
          <cell r="E210">
            <v>33.119948493170583</v>
          </cell>
          <cell r="F210">
            <v>0</v>
          </cell>
          <cell r="G210">
            <v>538.49640513299551</v>
          </cell>
          <cell r="H210">
            <v>538.49640513299551</v>
          </cell>
          <cell r="J210">
            <v>0.93849550678989069</v>
          </cell>
          <cell r="K210">
            <v>6.1504493210109291E-2</v>
          </cell>
          <cell r="L210">
            <v>0</v>
          </cell>
          <cell r="M210">
            <v>0.93849550678989069</v>
          </cell>
        </row>
        <row r="211">
          <cell r="C211" t="str">
            <v>11E</v>
          </cell>
          <cell r="D211">
            <v>724.48474726513848</v>
          </cell>
          <cell r="E211">
            <v>23.474012440889791</v>
          </cell>
          <cell r="F211">
            <v>2.9274943592642968</v>
          </cell>
          <cell r="G211">
            <v>750.88625406529252</v>
          </cell>
          <cell r="H211">
            <v>747.95875970602822</v>
          </cell>
          <cell r="J211">
            <v>0.96483953906837894</v>
          </cell>
          <cell r="K211">
            <v>3.1261742126456125E-2</v>
          </cell>
          <cell r="L211">
            <v>3.898718805165049E-3</v>
          </cell>
          <cell r="M211">
            <v>0.96861590009305354</v>
          </cell>
        </row>
        <row r="212">
          <cell r="C212" t="str">
            <v>11H</v>
          </cell>
          <cell r="D212">
            <v>1601.8883422245658</v>
          </cell>
          <cell r="E212">
            <v>77.15628592537908</v>
          </cell>
          <cell r="F212">
            <v>8.3324127990497789</v>
          </cell>
          <cell r="G212">
            <v>1687.3770409489946</v>
          </cell>
          <cell r="H212">
            <v>1679.0446281499449</v>
          </cell>
          <cell r="J212">
            <v>0.94933633879695956</v>
          </cell>
          <cell r="K212">
            <v>4.5725575288132259E-2</v>
          </cell>
          <cell r="L212">
            <v>4.9380859149082421E-3</v>
          </cell>
          <cell r="M212">
            <v>0.95404750735518351</v>
          </cell>
        </row>
        <row r="213">
          <cell r="C213" t="str">
            <v>11J</v>
          </cell>
          <cell r="D213">
            <v>2999.394694316632</v>
          </cell>
          <cell r="E213">
            <v>133.58926658547833</v>
          </cell>
          <cell r="F213">
            <v>22.818253153590888</v>
          </cell>
          <cell r="G213">
            <v>3155.8022140557014</v>
          </cell>
          <cell r="H213">
            <v>3132.9839609021105</v>
          </cell>
          <cell r="J213">
            <v>0.95043811077815898</v>
          </cell>
          <cell r="K213">
            <v>4.2331317847006368E-2</v>
          </cell>
          <cell r="L213">
            <v>7.2305713748346259E-3</v>
          </cell>
          <cell r="M213">
            <v>0.95736037328866097</v>
          </cell>
        </row>
        <row r="214">
          <cell r="C214" t="str">
            <v>11M</v>
          </cell>
          <cell r="D214">
            <v>1960.0920588346087</v>
          </cell>
          <cell r="E214">
            <v>91.869019933390149</v>
          </cell>
          <cell r="F214">
            <v>11.572497217381301</v>
          </cell>
          <cell r="G214">
            <v>2063.5335759853801</v>
          </cell>
          <cell r="H214">
            <v>2051.961078767999</v>
          </cell>
          <cell r="J214">
            <v>0.94987165784236105</v>
          </cell>
          <cell r="K214">
            <v>4.4520244789097163E-2</v>
          </cell>
          <cell r="L214">
            <v>5.6080973685418197E-3</v>
          </cell>
          <cell r="M214">
            <v>0.95522867325117655</v>
          </cell>
        </row>
        <row r="215">
          <cell r="C215" t="str">
            <v>11N</v>
          </cell>
          <cell r="D215">
            <v>1928.881488722029</v>
          </cell>
          <cell r="E215">
            <v>116.21615461666894</v>
          </cell>
          <cell r="F215">
            <v>10.290014026164755</v>
          </cell>
          <cell r="G215">
            <v>2055.3876573648627</v>
          </cell>
          <cell r="H215">
            <v>2045.0976433386979</v>
          </cell>
          <cell r="J215">
            <v>0.93845143119861751</v>
          </cell>
          <cell r="K215">
            <v>5.654220711126845E-2</v>
          </cell>
          <cell r="L215">
            <v>5.0063616901140709E-3</v>
          </cell>
          <cell r="M215">
            <v>0.94317329786418325</v>
          </cell>
        </row>
        <row r="216">
          <cell r="C216" t="str">
            <v>11T</v>
          </cell>
          <cell r="D216">
            <v>748.81418846001861</v>
          </cell>
          <cell r="E216">
            <v>29.412947451698233</v>
          </cell>
          <cell r="F216">
            <v>8.0785469220505437</v>
          </cell>
          <cell r="G216">
            <v>786.30568283376738</v>
          </cell>
          <cell r="H216">
            <v>778.2271359117168</v>
          </cell>
          <cell r="J216">
            <v>0.95231944116360301</v>
          </cell>
          <cell r="K216">
            <v>3.7406504993957188E-2</v>
          </cell>
          <cell r="L216">
            <v>1.0274053842439831E-2</v>
          </cell>
          <cell r="M216">
            <v>0.96220518908372421</v>
          </cell>
        </row>
        <row r="217">
          <cell r="C217" t="str">
            <v>11X</v>
          </cell>
          <cell r="D217">
            <v>2153.177056490309</v>
          </cell>
          <cell r="E217">
            <v>54.913610720187748</v>
          </cell>
          <cell r="F217">
            <v>12.5913113893671</v>
          </cell>
          <cell r="G217">
            <v>2220.6819785998637</v>
          </cell>
          <cell r="H217">
            <v>2208.0906672104966</v>
          </cell>
          <cell r="J217">
            <v>0.96960171570711973</v>
          </cell>
          <cell r="K217">
            <v>2.4728264222151561E-2</v>
          </cell>
          <cell r="L217">
            <v>5.6700200707288581E-3</v>
          </cell>
          <cell r="M217">
            <v>0.97513072649794741</v>
          </cell>
        </row>
        <row r="218">
          <cell r="C218" t="str">
            <v>12A</v>
          </cell>
          <cell r="D218">
            <v>1118.5843027081921</v>
          </cell>
          <cell r="E218">
            <v>24.142501526635161</v>
          </cell>
          <cell r="F218">
            <v>7.0785975718573706</v>
          </cell>
          <cell r="G218">
            <v>1149.8054018066848</v>
          </cell>
          <cell r="H218">
            <v>1142.7268042348273</v>
          </cell>
          <cell r="J218">
            <v>0.97284662339432826</v>
          </cell>
          <cell r="K218">
            <v>2.0997032618476259E-2</v>
          </cell>
          <cell r="L218">
            <v>6.1563439871953965E-3</v>
          </cell>
          <cell r="M218">
            <v>0.97887290169691865</v>
          </cell>
        </row>
        <row r="219">
          <cell r="C219" t="str">
            <v>12D</v>
          </cell>
          <cell r="D219">
            <v>742.747836384739</v>
          </cell>
          <cell r="E219">
            <v>15.231610557736616</v>
          </cell>
          <cell r="F219">
            <v>1.2622654288549617</v>
          </cell>
          <cell r="G219">
            <v>759.24171237133066</v>
          </cell>
          <cell r="H219">
            <v>757.97944694247565</v>
          </cell>
          <cell r="J219">
            <v>0.97827585640009618</v>
          </cell>
          <cell r="K219">
            <v>2.0061609247157809E-2</v>
          </cell>
          <cell r="L219">
            <v>1.6625343527459037E-3</v>
          </cell>
          <cell r="M219">
            <v>0.97990498209525645</v>
          </cell>
        </row>
        <row r="220">
          <cell r="C220" t="str">
            <v>12F</v>
          </cell>
          <cell r="D220">
            <v>1376.7380271639299</v>
          </cell>
          <cell r="E220">
            <v>40.231283219953895</v>
          </cell>
          <cell r="F220">
            <v>14.462426059007189</v>
          </cell>
          <cell r="G220">
            <v>1431.431736442891</v>
          </cell>
          <cell r="H220">
            <v>1416.9693103838838</v>
          </cell>
          <cell r="J220">
            <v>0.96179090634466791</v>
          </cell>
          <cell r="K220">
            <v>2.8105624736201998E-2</v>
          </cell>
          <cell r="L220">
            <v>1.0103468919130108E-2</v>
          </cell>
          <cell r="M220">
            <v>0.97160751265032375</v>
          </cell>
        </row>
        <row r="221">
          <cell r="C221" t="str">
            <v>13P</v>
          </cell>
          <cell r="D221">
            <v>2284.6961464634842</v>
          </cell>
          <cell r="E221">
            <v>130.54774396900279</v>
          </cell>
          <cell r="F221">
            <v>66.631724114676487</v>
          </cell>
          <cell r="G221">
            <v>2481.8756145471639</v>
          </cell>
          <cell r="H221">
            <v>2415.2438904324872</v>
          </cell>
          <cell r="J221">
            <v>0.9205522360073406</v>
          </cell>
          <cell r="K221">
            <v>5.2600437831700993E-2</v>
          </cell>
          <cell r="L221">
            <v>2.6847326160958283E-2</v>
          </cell>
          <cell r="M221">
            <v>0.945948421819369</v>
          </cell>
        </row>
        <row r="222">
          <cell r="C222" t="str">
            <v>13T</v>
          </cell>
          <cell r="D222">
            <v>1922.5261456702397</v>
          </cell>
          <cell r="E222">
            <v>89.768146821356083</v>
          </cell>
          <cell r="F222">
            <v>46.770802265088761</v>
          </cell>
          <cell r="G222">
            <v>2059.0650947566846</v>
          </cell>
          <cell r="H222">
            <v>2012.2942924915958</v>
          </cell>
          <cell r="J222">
            <v>0.93368886227340009</v>
          </cell>
          <cell r="K222">
            <v>4.3596556053495626E-2</v>
          </cell>
          <cell r="L222">
            <v>2.2714581673104205E-2</v>
          </cell>
          <cell r="M222">
            <v>0.95539014986212256</v>
          </cell>
        </row>
        <row r="223">
          <cell r="C223" t="str">
            <v>99A</v>
          </cell>
          <cell r="D223">
            <v>1702.214267154731</v>
          </cell>
          <cell r="E223">
            <v>97.761183205059169</v>
          </cell>
          <cell r="F223">
            <v>32.815416409087497</v>
          </cell>
          <cell r="G223">
            <v>1832.7908667688775</v>
          </cell>
          <cell r="H223">
            <v>1799.9754503597901</v>
          </cell>
          <cell r="J223">
            <v>0.92875531956117463</v>
          </cell>
          <cell r="K223">
            <v>5.3340064585441466E-2</v>
          </cell>
          <cell r="L223">
            <v>1.7904615853384025E-2</v>
          </cell>
          <cell r="M223">
            <v>0.94568749080132286</v>
          </cell>
        </row>
        <row r="224">
          <cell r="C224" t="str">
            <v>99C</v>
          </cell>
          <cell r="D224">
            <v>863.43796624884135</v>
          </cell>
          <cell r="E224">
            <v>22.759147313516138</v>
          </cell>
          <cell r="F224">
            <v>10.837153170320022</v>
          </cell>
          <cell r="G224">
            <v>897.03426673267745</v>
          </cell>
          <cell r="H224">
            <v>886.19711356235746</v>
          </cell>
          <cell r="J224">
            <v>0.96254736108776984</v>
          </cell>
          <cell r="K224">
            <v>2.5371547283709869E-2</v>
          </cell>
          <cell r="L224">
            <v>1.208109162852033E-2</v>
          </cell>
          <cell r="M224">
            <v>0.97431818839712947</v>
          </cell>
        </row>
        <row r="225">
          <cell r="C225" t="str">
            <v>99D</v>
          </cell>
          <cell r="D225">
            <v>513.03698203596809</v>
          </cell>
          <cell r="E225">
            <v>42.032333586722132</v>
          </cell>
          <cell r="F225">
            <v>6.3716868669133504</v>
          </cell>
          <cell r="G225">
            <v>561.44100248960365</v>
          </cell>
          <cell r="H225">
            <v>555.06931562269028</v>
          </cell>
          <cell r="J225">
            <v>0.91378609642153474</v>
          </cell>
          <cell r="K225">
            <v>7.4865094284773864E-2</v>
          </cell>
          <cell r="L225">
            <v>1.1348809293691258E-2</v>
          </cell>
          <cell r="M225">
            <v>0.92427552306765637</v>
          </cell>
        </row>
        <row r="226">
          <cell r="C226" t="str">
            <v>99E</v>
          </cell>
          <cell r="D226">
            <v>979.12863235306941</v>
          </cell>
          <cell r="E226">
            <v>39.491054596249541</v>
          </cell>
          <cell r="F226">
            <v>6.7175575493734971</v>
          </cell>
          <cell r="G226">
            <v>1025.3372444986924</v>
          </cell>
          <cell r="H226">
            <v>1018.619686949319</v>
          </cell>
          <cell r="J226">
            <v>0.95493325499141968</v>
          </cell>
          <cell r="K226">
            <v>3.8515185913838033E-2</v>
          </cell>
          <cell r="L226">
            <v>6.5515590947423782E-3</v>
          </cell>
          <cell r="M226">
            <v>0.96123081548274214</v>
          </cell>
        </row>
        <row r="227">
          <cell r="C227" t="str">
            <v>99F</v>
          </cell>
          <cell r="D227">
            <v>668.8172011658894</v>
          </cell>
          <cell r="E227">
            <v>27.873547541757283</v>
          </cell>
          <cell r="F227">
            <v>6.3800482825837461</v>
          </cell>
          <cell r="G227">
            <v>703.07079699023041</v>
          </cell>
          <cell r="H227">
            <v>696.69074870764666</v>
          </cell>
          <cell r="J227">
            <v>0.95128001906639148</v>
          </cell>
          <cell r="K227">
            <v>3.9645434942086784E-2</v>
          </cell>
          <cell r="L227">
            <v>9.0745459915218193E-3</v>
          </cell>
          <cell r="M227">
            <v>0.95999150614033213</v>
          </cell>
        </row>
        <row r="228">
          <cell r="C228" t="str">
            <v>99G</v>
          </cell>
          <cell r="D228">
            <v>686.72880119136676</v>
          </cell>
          <cell r="E228">
            <v>27.691979981919403</v>
          </cell>
          <cell r="F228">
            <v>4.8353331511157291</v>
          </cell>
          <cell r="G228">
            <v>719.25611432440189</v>
          </cell>
          <cell r="H228">
            <v>714.42078117328617</v>
          </cell>
          <cell r="J228">
            <v>0.95477645238568731</v>
          </cell>
          <cell r="K228">
            <v>3.850086141837044E-2</v>
          </cell>
          <cell r="L228">
            <v>6.7226861959422662E-3</v>
          </cell>
          <cell r="M228">
            <v>0.96123855756765475</v>
          </cell>
        </row>
        <row r="229">
          <cell r="C229" t="str">
            <v>99H</v>
          </cell>
          <cell r="D229">
            <v>905.74152937193924</v>
          </cell>
          <cell r="E229">
            <v>36.019867523879249</v>
          </cell>
          <cell r="F229">
            <v>5.5346844725894497</v>
          </cell>
          <cell r="G229">
            <v>947.29608136840795</v>
          </cell>
          <cell r="H229">
            <v>941.76139689581851</v>
          </cell>
          <cell r="J229">
            <v>0.95613351219985887</v>
          </cell>
          <cell r="K229">
            <v>3.8023874723356901E-2</v>
          </cell>
          <cell r="L229">
            <v>5.842613076784158E-3</v>
          </cell>
          <cell r="M229">
            <v>0.96175266087290689</v>
          </cell>
        </row>
        <row r="230">
          <cell r="C230" t="str">
            <v>99J</v>
          </cell>
          <cell r="D230">
            <v>1211.1085624127916</v>
          </cell>
          <cell r="E230">
            <v>115.72056321699198</v>
          </cell>
          <cell r="F230">
            <v>16.429493163410775</v>
          </cell>
          <cell r="G230">
            <v>1343.2586187931943</v>
          </cell>
          <cell r="H230">
            <v>1326.8291256297834</v>
          </cell>
          <cell r="J230">
            <v>0.90161979641781231</v>
          </cell>
          <cell r="K230">
            <v>8.6149131372004334E-2</v>
          </cell>
          <cell r="L230">
            <v>1.2231072210183399E-2</v>
          </cell>
          <cell r="M230">
            <v>0.91278412496253825</v>
          </cell>
        </row>
        <row r="231">
          <cell r="C231" t="str">
            <v>99K</v>
          </cell>
          <cell r="D231">
            <v>582.76954754676296</v>
          </cell>
          <cell r="E231">
            <v>19.101412996906074</v>
          </cell>
          <cell r="F231">
            <v>0</v>
          </cell>
          <cell r="G231">
            <v>601.87096054366907</v>
          </cell>
          <cell r="H231">
            <v>601.87096054366907</v>
          </cell>
          <cell r="J231">
            <v>0.96826327527141065</v>
          </cell>
          <cell r="K231">
            <v>3.1736724728589329E-2</v>
          </cell>
          <cell r="L231">
            <v>0</v>
          </cell>
          <cell r="M231">
            <v>0.96826327527141065</v>
          </cell>
        </row>
        <row r="232">
          <cell r="C232" t="str">
            <v>99M</v>
          </cell>
          <cell r="D232">
            <v>767.49228931243215</v>
          </cell>
          <cell r="E232">
            <v>24.213050382008902</v>
          </cell>
          <cell r="F232">
            <v>2.7255027870361448</v>
          </cell>
          <cell r="G232">
            <v>794.43084248147716</v>
          </cell>
          <cell r="H232">
            <v>791.70533969444102</v>
          </cell>
          <cell r="J232">
            <v>0.96609075110314202</v>
          </cell>
          <cell r="K232">
            <v>3.0478487348725325E-2</v>
          </cell>
          <cell r="L232">
            <v>3.4307615481327341E-3</v>
          </cell>
          <cell r="M232">
            <v>0.96941658825826049</v>
          </cell>
        </row>
        <row r="233">
          <cell r="C233" t="str">
            <v>99N</v>
          </cell>
          <cell r="D233">
            <v>1679.2105084233785</v>
          </cell>
          <cell r="E233">
            <v>80.837204431171259</v>
          </cell>
          <cell r="F233">
            <v>10.213928605480895</v>
          </cell>
          <cell r="G233">
            <v>1770.2616414600309</v>
          </cell>
          <cell r="H233">
            <v>1760.0477128545499</v>
          </cell>
          <cell r="J233">
            <v>0.94856628483371674</v>
          </cell>
          <cell r="K233">
            <v>4.5663986914668969E-2</v>
          </cell>
          <cell r="L233">
            <v>5.7697282516142156E-3</v>
          </cell>
          <cell r="M233">
            <v>0.95407101532488303</v>
          </cell>
        </row>
        <row r="234">
          <cell r="C234" t="str">
            <v>99P</v>
          </cell>
          <cell r="D234">
            <v>3433.0253868691871</v>
          </cell>
          <cell r="E234">
            <v>143.91203923678239</v>
          </cell>
          <cell r="F234">
            <v>20.188207657812352</v>
          </cell>
          <cell r="G234">
            <v>3597.1256337637815</v>
          </cell>
          <cell r="H234">
            <v>3576.9374261059693</v>
          </cell>
          <cell r="J234">
            <v>0.95438017361576233</v>
          </cell>
          <cell r="K234">
            <v>4.000750985341673E-2</v>
          </cell>
          <cell r="L234">
            <v>5.6123165308209766E-3</v>
          </cell>
          <cell r="M234">
            <v>0.95976668806492038</v>
          </cell>
        </row>
        <row r="235">
          <cell r="C235" t="str">
            <v>99Q</v>
          </cell>
          <cell r="D235">
            <v>1173.1577861203045</v>
          </cell>
          <cell r="E235">
            <v>29.893636912032946</v>
          </cell>
          <cell r="F235">
            <v>2.1538716235356912</v>
          </cell>
          <cell r="G235">
            <v>1205.2052946558731</v>
          </cell>
          <cell r="H235">
            <v>1203.0514230323374</v>
          </cell>
          <cell r="J235">
            <v>0.9734090874993051</v>
          </cell>
          <cell r="K235">
            <v>2.4803771643376816E-2</v>
          </cell>
          <cell r="L235">
            <v>1.787140857318167E-3</v>
          </cell>
          <cell r="M235">
            <v>0.97515182116099008</v>
          </cell>
        </row>
        <row r="236">
          <cell r="D236">
            <v>194977.98811796861</v>
          </cell>
          <cell r="E236">
            <v>9565.0812032832437</v>
          </cell>
          <cell r="F236">
            <v>2637.7877521347054</v>
          </cell>
          <cell r="G236">
            <v>207180.85707338646</v>
          </cell>
          <cell r="H236">
            <v>204543.06932125185</v>
          </cell>
          <cell r="J236">
            <v>0.94110040315599508</v>
          </cell>
          <cell r="K236">
            <v>4.6167784699795662E-2</v>
          </cell>
          <cell r="L236">
            <v>1.273181214420965E-2</v>
          </cell>
          <cell r="M236">
            <v>0.95323683547419302</v>
          </cell>
        </row>
      </sheetData>
      <sheetData sheetId="3">
        <row r="8">
          <cell r="C8" t="str">
            <v>Y54</v>
          </cell>
          <cell r="D8">
            <v>67418.147495002282</v>
          </cell>
          <cell r="E8">
            <v>3948.814825777918</v>
          </cell>
          <cell r="F8">
            <v>1319.2250797410993</v>
          </cell>
          <cell r="G8">
            <v>72686.187400521303</v>
          </cell>
          <cell r="H8">
            <v>71366.962320780207</v>
          </cell>
          <cell r="J8">
            <v>0.92752350764402258</v>
          </cell>
          <cell r="K8">
            <v>5.4326894379792399E-2</v>
          </cell>
          <cell r="L8">
            <v>1.8149597976184921E-2</v>
          </cell>
          <cell r="M8">
            <v>0.94466886781549153</v>
          </cell>
        </row>
        <row r="9">
          <cell r="C9" t="str">
            <v>Y55</v>
          </cell>
          <cell r="D9">
            <v>69815.304046327612</v>
          </cell>
          <cell r="E9">
            <v>3598.3563057840865</v>
          </cell>
          <cell r="F9">
            <v>1407.7059853382943</v>
          </cell>
          <cell r="G9">
            <v>74821.366337449988</v>
          </cell>
          <cell r="H9">
            <v>73413.660352111692</v>
          </cell>
          <cell r="J9">
            <v>0.93309314523147491</v>
          </cell>
          <cell r="K9">
            <v>4.8092630246221769E-2</v>
          </cell>
          <cell r="L9">
            <v>1.8814224522303354E-2</v>
          </cell>
          <cell r="M9">
            <v>0.95098519419239702</v>
          </cell>
        </row>
        <row r="10">
          <cell r="C10" t="str">
            <v>Y56</v>
          </cell>
          <cell r="D10">
            <v>29630.055063825665</v>
          </cell>
          <cell r="E10">
            <v>2582.4496437147809</v>
          </cell>
          <cell r="F10">
            <v>1285.3385597124709</v>
          </cell>
          <cell r="G10">
            <v>33497.843267252916</v>
          </cell>
          <cell r="H10">
            <v>32212.504707540444</v>
          </cell>
          <cell r="J10">
            <v>0.88453620214981554</v>
          </cell>
          <cell r="K10">
            <v>7.709301232056788E-2</v>
          </cell>
          <cell r="L10">
            <v>3.8370785529616536E-2</v>
          </cell>
          <cell r="M10">
            <v>0.9198308337969674</v>
          </cell>
        </row>
        <row r="11">
          <cell r="C11" t="str">
            <v>Y57</v>
          </cell>
          <cell r="D11">
            <v>54203.291968919271</v>
          </cell>
          <cell r="E11">
            <v>3156.7236117087532</v>
          </cell>
          <cell r="F11">
            <v>822.85402043383863</v>
          </cell>
          <cell r="G11">
            <v>58182.869601061859</v>
          </cell>
          <cell r="H11">
            <v>57360.015580628024</v>
          </cell>
          <cell r="J11">
            <v>0.93160224548171888</v>
          </cell>
          <cell r="K11">
            <v>5.4255206615851446E-2</v>
          </cell>
          <cell r="L11">
            <v>1.4142547902429707E-2</v>
          </cell>
          <cell r="M11">
            <v>0.94496647917970822</v>
          </cell>
        </row>
        <row r="12">
          <cell r="G12">
            <v>239188.26660628605</v>
          </cell>
          <cell r="J12">
            <v>0.92423763803581593</v>
          </cell>
          <cell r="K12">
            <v>5.5547642764832698E-2</v>
          </cell>
          <cell r="L12">
            <v>2.0214719199351531E-2</v>
          </cell>
          <cell r="M12">
            <v>0.94330631021580458</v>
          </cell>
        </row>
        <row r="27">
          <cell r="C27" t="str">
            <v>00C</v>
          </cell>
          <cell r="D27">
            <v>452.02198186387091</v>
          </cell>
          <cell r="E27">
            <v>18.171026070729429</v>
          </cell>
          <cell r="F27">
            <v>7.261441421593628</v>
          </cell>
          <cell r="G27">
            <v>477.454449356194</v>
          </cell>
          <cell r="H27">
            <v>470.19300793460036</v>
          </cell>
          <cell r="J27">
            <v>0.94673320664072436</v>
          </cell>
          <cell r="K27">
            <v>3.8058135378634519E-2</v>
          </cell>
          <cell r="L27">
            <v>1.5208657980640987E-2</v>
          </cell>
          <cell r="M27">
            <v>0.96135411253657588</v>
          </cell>
        </row>
        <row r="28">
          <cell r="C28" t="str">
            <v>00D</v>
          </cell>
          <cell r="D28">
            <v>1290.694659255651</v>
          </cell>
          <cell r="E28">
            <v>42.700019892329344</v>
          </cell>
          <cell r="F28">
            <v>12.219287446165406</v>
          </cell>
          <cell r="G28">
            <v>1345.6139665941457</v>
          </cell>
          <cell r="H28">
            <v>1333.3946791479802</v>
          </cell>
          <cell r="J28">
            <v>0.95918643184307917</v>
          </cell>
          <cell r="K28">
            <v>3.1732741300542856E-2</v>
          </cell>
          <cell r="L28">
            <v>9.0808268563779687E-3</v>
          </cell>
          <cell r="M28">
            <v>0.96797645846343561</v>
          </cell>
        </row>
        <row r="29">
          <cell r="C29" t="str">
            <v>00J</v>
          </cell>
          <cell r="D29">
            <v>1142.9760998791398</v>
          </cell>
          <cell r="E29">
            <v>26.951360652151433</v>
          </cell>
          <cell r="F29">
            <v>9.3483878689251032</v>
          </cell>
          <cell r="G29">
            <v>1179.2758484002163</v>
          </cell>
          <cell r="H29">
            <v>1169.9274605312912</v>
          </cell>
          <cell r="J29">
            <v>0.96921861109059426</v>
          </cell>
          <cell r="K29">
            <v>2.2854161465880225E-2</v>
          </cell>
          <cell r="L29">
            <v>7.9272274435255776E-3</v>
          </cell>
          <cell r="M29">
            <v>0.97696322074540232</v>
          </cell>
        </row>
        <row r="30">
          <cell r="C30" t="str">
            <v>00K</v>
          </cell>
          <cell r="D30">
            <v>1369.7624305074728</v>
          </cell>
          <cell r="E30">
            <v>41.646629403087253</v>
          </cell>
          <cell r="F30">
            <v>35.581738528045939</v>
          </cell>
          <cell r="G30">
            <v>1446.9907984386059</v>
          </cell>
          <cell r="H30">
            <v>1411.40905991056</v>
          </cell>
          <cell r="J30">
            <v>0.94662829368751522</v>
          </cell>
          <cell r="K30">
            <v>2.8781544048536167E-2</v>
          </cell>
          <cell r="L30">
            <v>2.4590162263948653E-2</v>
          </cell>
          <cell r="M30">
            <v>0.97049287085791669</v>
          </cell>
        </row>
        <row r="31">
          <cell r="C31" t="str">
            <v>00L</v>
          </cell>
          <cell r="D31">
            <v>1470.1226621158028</v>
          </cell>
          <cell r="E31">
            <v>51.206350415840525</v>
          </cell>
          <cell r="F31">
            <v>9.4023509690612634</v>
          </cell>
          <cell r="G31">
            <v>1530.7313635007044</v>
          </cell>
          <cell r="H31">
            <v>1521.3290125316432</v>
          </cell>
          <cell r="J31">
            <v>0.96040539651170886</v>
          </cell>
          <cell r="K31">
            <v>3.3452212214907663E-2</v>
          </cell>
          <cell r="L31">
            <v>6.1423912733835724E-3</v>
          </cell>
          <cell r="M31">
            <v>0.96634104129084608</v>
          </cell>
        </row>
        <row r="32">
          <cell r="C32" t="str">
            <v>00M</v>
          </cell>
          <cell r="D32">
            <v>1336.445433429996</v>
          </cell>
          <cell r="E32">
            <v>66.354988936538575</v>
          </cell>
          <cell r="F32">
            <v>20.473650379821919</v>
          </cell>
          <cell r="G32">
            <v>1423.2740727463565</v>
          </cell>
          <cell r="H32">
            <v>1402.8004223665346</v>
          </cell>
          <cell r="J32">
            <v>0.93899373214266768</v>
          </cell>
          <cell r="K32">
            <v>4.662137125037321E-2</v>
          </cell>
          <cell r="L32">
            <v>1.4384896606959097E-2</v>
          </cell>
          <cell r="M32">
            <v>0.95269819720712856</v>
          </cell>
        </row>
        <row r="33">
          <cell r="C33" t="str">
            <v>00N</v>
          </cell>
          <cell r="D33">
            <v>785.89993461609197</v>
          </cell>
          <cell r="E33">
            <v>8.9849710678690773</v>
          </cell>
          <cell r="F33">
            <v>12.682082519457506</v>
          </cell>
          <cell r="G33">
            <v>807.56698820341853</v>
          </cell>
          <cell r="H33">
            <v>794.88490568396105</v>
          </cell>
          <cell r="J33">
            <v>0.97316996124924704</v>
          </cell>
          <cell r="K33">
            <v>1.1125976171782109E-2</v>
          </cell>
          <cell r="L33">
            <v>1.5704062578970859E-2</v>
          </cell>
          <cell r="M33">
            <v>0.98869651316357809</v>
          </cell>
        </row>
        <row r="34">
          <cell r="C34" t="str">
            <v>00P</v>
          </cell>
          <cell r="D34">
            <v>1233.5300993929486</v>
          </cell>
          <cell r="E34">
            <v>34.462245321598864</v>
          </cell>
          <cell r="F34">
            <v>19.508705523548407</v>
          </cell>
          <cell r="G34">
            <v>1287.5010502380958</v>
          </cell>
          <cell r="H34">
            <v>1267.9923447145475</v>
          </cell>
          <cell r="J34">
            <v>0.95808084907179969</v>
          </cell>
          <cell r="K34">
            <v>2.6766770648634274E-2</v>
          </cell>
          <cell r="L34">
            <v>1.5152380279566132E-2</v>
          </cell>
          <cell r="M34">
            <v>0.97282140900514891</v>
          </cell>
        </row>
        <row r="35">
          <cell r="C35" t="str">
            <v>00Q</v>
          </cell>
          <cell r="D35">
            <v>607.40456714962238</v>
          </cell>
          <cell r="E35">
            <v>32.142153242057709</v>
          </cell>
          <cell r="F35">
            <v>7.921802137575372</v>
          </cell>
          <cell r="G35">
            <v>647.46852252925544</v>
          </cell>
          <cell r="H35">
            <v>639.54672039168008</v>
          </cell>
          <cell r="J35">
            <v>0.93812215731642334</v>
          </cell>
          <cell r="K35">
            <v>4.9642804435493446E-2</v>
          </cell>
          <cell r="L35">
            <v>1.2235038248083219E-2</v>
          </cell>
          <cell r="M35">
            <v>0.94974229056733683</v>
          </cell>
        </row>
        <row r="36">
          <cell r="C36" t="str">
            <v>00R</v>
          </cell>
          <cell r="D36">
            <v>717.67201603655963</v>
          </cell>
          <cell r="E36">
            <v>55.434141229600087</v>
          </cell>
          <cell r="F36">
            <v>11.322441276167787</v>
          </cell>
          <cell r="G36">
            <v>784.42859854232745</v>
          </cell>
          <cell r="H36">
            <v>773.1061572661597</v>
          </cell>
          <cell r="J36">
            <v>0.91489782163753475</v>
          </cell>
          <cell r="K36">
            <v>7.0668179784127136E-2</v>
          </cell>
          <cell r="L36">
            <v>1.4433998578338207E-2</v>
          </cell>
          <cell r="M36">
            <v>0.92829685715397092</v>
          </cell>
        </row>
        <row r="37">
          <cell r="C37" t="str">
            <v>00T</v>
          </cell>
          <cell r="D37">
            <v>1167.2546779962665</v>
          </cell>
          <cell r="E37">
            <v>108.82302207850105</v>
          </cell>
          <cell r="F37">
            <v>28.827981239006228</v>
          </cell>
          <cell r="G37">
            <v>1304.9056813137738</v>
          </cell>
          <cell r="H37">
            <v>1276.0777000747676</v>
          </cell>
          <cell r="J37">
            <v>0.89451267989045702</v>
          </cell>
          <cell r="K37">
            <v>8.3395316333467473E-2</v>
          </cell>
          <cell r="L37">
            <v>2.2092003776075474E-2</v>
          </cell>
          <cell r="M37">
            <v>0.91472069289187885</v>
          </cell>
        </row>
        <row r="38">
          <cell r="C38" t="str">
            <v>00V</v>
          </cell>
          <cell r="D38">
            <v>747.8865756239137</v>
          </cell>
          <cell r="E38">
            <v>71.224640015584882</v>
          </cell>
          <cell r="F38">
            <v>21.453703139388136</v>
          </cell>
          <cell r="G38">
            <v>840.56491877888675</v>
          </cell>
          <cell r="H38">
            <v>819.1112156394986</v>
          </cell>
          <cell r="J38">
            <v>0.88974278954014685</v>
          </cell>
          <cell r="K38">
            <v>8.4734252434725682E-2</v>
          </cell>
          <cell r="L38">
            <v>2.5522958025127385E-2</v>
          </cell>
          <cell r="M38">
            <v>0.9130464353854828</v>
          </cell>
        </row>
        <row r="39">
          <cell r="C39" t="str">
            <v>00W</v>
          </cell>
          <cell r="D39">
            <v>808.82404622062563</v>
          </cell>
          <cell r="E39">
            <v>48.262161325619552</v>
          </cell>
          <cell r="F39">
            <v>34.538307360326812</v>
          </cell>
          <cell r="G39">
            <v>891.62451490657202</v>
          </cell>
          <cell r="H39">
            <v>857.08620754624519</v>
          </cell>
          <cell r="J39">
            <v>0.90713527129228544</v>
          </cell>
          <cell r="K39">
            <v>5.4128347212028659E-2</v>
          </cell>
          <cell r="L39">
            <v>3.8736381495685854E-2</v>
          </cell>
          <cell r="M39">
            <v>0.94369042355285426</v>
          </cell>
        </row>
        <row r="40">
          <cell r="C40" t="str">
            <v>00X</v>
          </cell>
          <cell r="D40">
            <v>731.61809924497743</v>
          </cell>
          <cell r="E40">
            <v>35.605041119665906</v>
          </cell>
          <cell r="F40">
            <v>16.72932845705926</v>
          </cell>
          <cell r="G40">
            <v>783.95246882170261</v>
          </cell>
          <cell r="H40">
            <v>767.22314036464331</v>
          </cell>
          <cell r="J40">
            <v>0.93324293033302785</v>
          </cell>
          <cell r="K40">
            <v>4.5417346759786405E-2</v>
          </cell>
          <cell r="L40">
            <v>2.1339722907185686E-2</v>
          </cell>
          <cell r="M40">
            <v>0.95359232634361935</v>
          </cell>
        </row>
        <row r="41">
          <cell r="C41" t="str">
            <v>00Y</v>
          </cell>
          <cell r="D41">
            <v>954.25680200905094</v>
          </cell>
          <cell r="E41">
            <v>67.259187095770841</v>
          </cell>
          <cell r="F41">
            <v>46.078653047949615</v>
          </cell>
          <cell r="G41">
            <v>1067.5946421527715</v>
          </cell>
          <cell r="H41">
            <v>1021.5159891048218</v>
          </cell>
          <cell r="J41">
            <v>0.89383813324954653</v>
          </cell>
          <cell r="K41">
            <v>6.300067875963182E-2</v>
          </cell>
          <cell r="L41">
            <v>4.3161187990821533E-2</v>
          </cell>
          <cell r="M41">
            <v>0.93415747985040198</v>
          </cell>
        </row>
        <row r="42">
          <cell r="C42" t="str">
            <v>01A</v>
          </cell>
          <cell r="D42">
            <v>1438.6196309828531</v>
          </cell>
          <cell r="E42">
            <v>70.558587662500116</v>
          </cell>
          <cell r="F42">
            <v>23.199158935232646</v>
          </cell>
          <cell r="G42">
            <v>1532.3773775805857</v>
          </cell>
          <cell r="H42">
            <v>1509.1782186453531</v>
          </cell>
          <cell r="J42">
            <v>0.93881549808196507</v>
          </cell>
          <cell r="K42">
            <v>4.6045177052863095E-2</v>
          </cell>
          <cell r="L42">
            <v>1.5139324865171883E-2</v>
          </cell>
          <cell r="M42">
            <v>0.95324701430833414</v>
          </cell>
        </row>
        <row r="43">
          <cell r="C43" t="str">
            <v>01C</v>
          </cell>
          <cell r="D43">
            <v>888.84648363148006</v>
          </cell>
          <cell r="E43">
            <v>53.966017638655117</v>
          </cell>
          <cell r="F43">
            <v>6.8481600093372865</v>
          </cell>
          <cell r="G43">
            <v>949.66066127947249</v>
          </cell>
          <cell r="H43">
            <v>942.81250127013516</v>
          </cell>
          <cell r="J43">
            <v>0.93596220194478963</v>
          </cell>
          <cell r="K43">
            <v>5.6826632753163644E-2</v>
          </cell>
          <cell r="L43">
            <v>7.2111653020467317E-3</v>
          </cell>
          <cell r="M43">
            <v>0.94276060450412635</v>
          </cell>
        </row>
        <row r="44">
          <cell r="C44" t="str">
            <v>01D</v>
          </cell>
          <cell r="D44">
            <v>899.44659195776978</v>
          </cell>
          <cell r="E44">
            <v>69.032002344309177</v>
          </cell>
          <cell r="F44">
            <v>23.108803124719994</v>
          </cell>
          <cell r="G44">
            <v>991.58739742679893</v>
          </cell>
          <cell r="H44">
            <v>968.47859430207893</v>
          </cell>
          <cell r="J44">
            <v>0.90707747425175278</v>
          </cell>
          <cell r="K44">
            <v>6.9617668118261117E-2</v>
          </cell>
          <cell r="L44">
            <v>2.33048576299861E-2</v>
          </cell>
          <cell r="M44">
            <v>0.92872118934744641</v>
          </cell>
        </row>
        <row r="45">
          <cell r="C45" t="str">
            <v>01E</v>
          </cell>
          <cell r="D45">
            <v>880.13480168543515</v>
          </cell>
          <cell r="E45">
            <v>32.422198417810826</v>
          </cell>
          <cell r="F45">
            <v>16.446802262837721</v>
          </cell>
          <cell r="G45">
            <v>929.00380236608373</v>
          </cell>
          <cell r="H45">
            <v>912.55700010324597</v>
          </cell>
          <cell r="J45">
            <v>0.94739633943781076</v>
          </cell>
          <cell r="K45">
            <v>3.4899963095128987E-2</v>
          </cell>
          <cell r="L45">
            <v>1.770369746706019E-2</v>
          </cell>
          <cell r="M45">
            <v>0.9644710429988016</v>
          </cell>
        </row>
        <row r="46">
          <cell r="C46" t="str">
            <v>01F</v>
          </cell>
          <cell r="D46">
            <v>562.13691219033819</v>
          </cell>
          <cell r="E46">
            <v>41.358985648203436</v>
          </cell>
          <cell r="F46">
            <v>5.536578367968457</v>
          </cell>
          <cell r="G46">
            <v>609.03247620651007</v>
          </cell>
          <cell r="H46">
            <v>603.49589783854162</v>
          </cell>
          <cell r="J46">
            <v>0.922999895985398</v>
          </cell>
          <cell r="K46">
            <v>6.790932711144862E-2</v>
          </cell>
          <cell r="L46">
            <v>9.0907769031533872E-3</v>
          </cell>
          <cell r="M46">
            <v>0.9314676606811525</v>
          </cell>
        </row>
        <row r="47">
          <cell r="C47" t="str">
            <v>01G</v>
          </cell>
          <cell r="D47">
            <v>952.16190718488645</v>
          </cell>
          <cell r="E47">
            <v>78.28683520081259</v>
          </cell>
          <cell r="F47">
            <v>15.875072574382449</v>
          </cell>
          <cell r="G47">
            <v>1046.3238149600816</v>
          </cell>
          <cell r="H47">
            <v>1030.448742385699</v>
          </cell>
          <cell r="J47">
            <v>0.91000691523131627</v>
          </cell>
          <cell r="K47">
            <v>7.4820848079233795E-2</v>
          </cell>
          <cell r="L47">
            <v>1.5172236689449815E-2</v>
          </cell>
          <cell r="M47">
            <v>0.92402646344197326</v>
          </cell>
        </row>
        <row r="48">
          <cell r="C48" t="str">
            <v>01H</v>
          </cell>
          <cell r="D48">
            <v>2009.3739277128757</v>
          </cell>
          <cell r="E48">
            <v>148.00199641113491</v>
          </cell>
          <cell r="F48">
            <v>24.517112485623368</v>
          </cell>
          <cell r="G48">
            <v>2181.8930366096338</v>
          </cell>
          <cell r="H48">
            <v>2157.3759241240105</v>
          </cell>
          <cell r="J48">
            <v>0.92093145447458347</v>
          </cell>
          <cell r="K48">
            <v>6.7831921147294166E-2</v>
          </cell>
          <cell r="L48">
            <v>1.1236624378122421E-2</v>
          </cell>
          <cell r="M48">
            <v>0.93139721512780393</v>
          </cell>
        </row>
        <row r="49">
          <cell r="C49" t="str">
            <v>01J</v>
          </cell>
          <cell r="D49">
            <v>719.66319209881715</v>
          </cell>
          <cell r="E49">
            <v>39.963093932230329</v>
          </cell>
          <cell r="F49">
            <v>11.786807787460374</v>
          </cell>
          <cell r="G49">
            <v>771.41309381850783</v>
          </cell>
          <cell r="H49">
            <v>759.62628603104747</v>
          </cell>
          <cell r="J49">
            <v>0.9329154481115588</v>
          </cell>
          <cell r="K49">
            <v>5.1805050047066661E-2</v>
          </cell>
          <cell r="L49">
            <v>1.5279501841374608E-2</v>
          </cell>
          <cell r="M49">
            <v>0.94739111235732443</v>
          </cell>
        </row>
        <row r="50">
          <cell r="C50" t="str">
            <v>01K</v>
          </cell>
          <cell r="D50">
            <v>619.79243507292517</v>
          </cell>
          <cell r="E50">
            <v>67.651573307031114</v>
          </cell>
          <cell r="F50">
            <v>11.409922624418202</v>
          </cell>
          <cell r="G50">
            <v>698.85393100437443</v>
          </cell>
          <cell r="H50">
            <v>687.44400837995624</v>
          </cell>
          <cell r="J50">
            <v>0.88686978433701569</v>
          </cell>
          <cell r="K50">
            <v>9.6803595580844851E-2</v>
          </cell>
          <cell r="L50">
            <v>1.6326620082139573E-2</v>
          </cell>
          <cell r="M50">
            <v>0.90158969678641887</v>
          </cell>
        </row>
        <row r="51">
          <cell r="C51" t="str">
            <v>01M</v>
          </cell>
          <cell r="D51">
            <v>703.09667324578936</v>
          </cell>
          <cell r="E51">
            <v>70.874215432120593</v>
          </cell>
          <cell r="F51">
            <v>25.922386971582831</v>
          </cell>
          <cell r="G51">
            <v>799.89327564949269</v>
          </cell>
          <cell r="H51">
            <v>773.9708886779099</v>
          </cell>
          <cell r="J51">
            <v>0.87898810335027888</v>
          </cell>
          <cell r="K51">
            <v>8.860458962425026E-2</v>
          </cell>
          <cell r="L51">
            <v>3.2407307025471017E-2</v>
          </cell>
          <cell r="M51">
            <v>0.90842780204151186</v>
          </cell>
        </row>
        <row r="52">
          <cell r="C52" t="str">
            <v>01N</v>
          </cell>
          <cell r="D52">
            <v>603.76425783763955</v>
          </cell>
          <cell r="E52">
            <v>77.714001081214519</v>
          </cell>
          <cell r="F52">
            <v>11.04624633047937</v>
          </cell>
          <cell r="G52">
            <v>692.5245052493334</v>
          </cell>
          <cell r="H52">
            <v>681.47825891885407</v>
          </cell>
          <cell r="J52">
            <v>0.87183089300249816</v>
          </cell>
          <cell r="K52">
            <v>0.1122184132000278</v>
          </cell>
          <cell r="L52">
            <v>1.5950693797474113E-2</v>
          </cell>
          <cell r="M52">
            <v>0.88596261133186316</v>
          </cell>
        </row>
        <row r="53">
          <cell r="C53" t="str">
            <v>01R</v>
          </cell>
          <cell r="D53">
            <v>719.44962118372223</v>
          </cell>
          <cell r="E53">
            <v>28.282764310890375</v>
          </cell>
          <cell r="F53">
            <v>26.601223174614681</v>
          </cell>
          <cell r="G53">
            <v>774.33360866922726</v>
          </cell>
          <cell r="H53">
            <v>747.73238549461257</v>
          </cell>
          <cell r="J53">
            <v>0.92912100563498867</v>
          </cell>
          <cell r="K53">
            <v>3.6525296066507097E-2</v>
          </cell>
          <cell r="L53">
            <v>3.4353698298504237E-2</v>
          </cell>
          <cell r="M53">
            <v>0.96217528508922112</v>
          </cell>
        </row>
        <row r="54">
          <cell r="C54" t="str">
            <v>01T</v>
          </cell>
          <cell r="D54">
            <v>731.38574787756431</v>
          </cell>
          <cell r="E54">
            <v>33.728068804682117</v>
          </cell>
          <cell r="F54">
            <v>11.239769907056862</v>
          </cell>
          <cell r="G54">
            <v>776.35358658930329</v>
          </cell>
          <cell r="H54">
            <v>765.11381668224647</v>
          </cell>
          <cell r="J54">
            <v>0.94207814649341304</v>
          </cell>
          <cell r="K54">
            <v>4.3444210714420915E-2</v>
          </cell>
          <cell r="L54">
            <v>1.4477642792166017E-2</v>
          </cell>
          <cell r="M54">
            <v>0.95591757975181157</v>
          </cell>
        </row>
        <row r="55">
          <cell r="C55" t="str">
            <v>01V</v>
          </cell>
          <cell r="D55">
            <v>624.09337763885674</v>
          </cell>
          <cell r="E55">
            <v>16.082056879799012</v>
          </cell>
          <cell r="F55">
            <v>7.0402411970266678</v>
          </cell>
          <cell r="G55">
            <v>647.21567571568244</v>
          </cell>
          <cell r="H55">
            <v>640.17543451865572</v>
          </cell>
          <cell r="J55">
            <v>0.96427419955294291</v>
          </cell>
          <cell r="K55">
            <v>2.4848064537398122E-2</v>
          </cell>
          <cell r="L55">
            <v>1.087773590965896E-2</v>
          </cell>
          <cell r="M55">
            <v>0.97487867229411729</v>
          </cell>
        </row>
        <row r="56">
          <cell r="C56" t="str">
            <v>01W</v>
          </cell>
          <cell r="D56">
            <v>1385.1923128815145</v>
          </cell>
          <cell r="E56">
            <v>98.705934100945498</v>
          </cell>
          <cell r="F56">
            <v>18.908228405391515</v>
          </cell>
          <cell r="G56">
            <v>1502.8064753878516</v>
          </cell>
          <cell r="H56">
            <v>1483.89824698246</v>
          </cell>
          <cell r="J56">
            <v>0.92173698714201857</v>
          </cell>
          <cell r="K56">
            <v>6.5681067867019272E-2</v>
          </cell>
          <cell r="L56">
            <v>1.2581944990962051E-2</v>
          </cell>
          <cell r="M56">
            <v>0.93348200639655299</v>
          </cell>
        </row>
        <row r="57">
          <cell r="C57" t="str">
            <v>01X</v>
          </cell>
          <cell r="D57">
            <v>917.77026019239634</v>
          </cell>
          <cell r="E57">
            <v>24.7575253675627</v>
          </cell>
          <cell r="F57">
            <v>12.770702967638112</v>
          </cell>
          <cell r="G57">
            <v>955.29848852759721</v>
          </cell>
          <cell r="H57">
            <v>942.52778555995906</v>
          </cell>
          <cell r="J57">
            <v>0.96071570426847086</v>
          </cell>
          <cell r="K57">
            <v>2.5916010194595308E-2</v>
          </cell>
          <cell r="L57">
            <v>1.336828553693371E-2</v>
          </cell>
          <cell r="M57">
            <v>0.97373284294971296</v>
          </cell>
        </row>
        <row r="58">
          <cell r="C58" t="str">
            <v>01Y</v>
          </cell>
          <cell r="D58">
            <v>1080.4617583393081</v>
          </cell>
          <cell r="E58">
            <v>79.104918158841244</v>
          </cell>
          <cell r="F58">
            <v>24.959884320795389</v>
          </cell>
          <cell r="G58">
            <v>1184.5265608189447</v>
          </cell>
          <cell r="H58">
            <v>1159.5666764981493</v>
          </cell>
          <cell r="J58">
            <v>0.91214650146157172</v>
          </cell>
          <cell r="K58">
            <v>6.6781886346348004E-2</v>
          </cell>
          <cell r="L58">
            <v>2.1071612192080272E-2</v>
          </cell>
          <cell r="M58">
            <v>0.93178062136302908</v>
          </cell>
        </row>
        <row r="59">
          <cell r="C59" t="str">
            <v>02A</v>
          </cell>
          <cell r="D59">
            <v>994.39023425903713</v>
          </cell>
          <cell r="E59">
            <v>66.892993375150169</v>
          </cell>
          <cell r="F59">
            <v>13.55268947704913</v>
          </cell>
          <cell r="G59">
            <v>1074.8359171112365</v>
          </cell>
          <cell r="H59">
            <v>1061.2832276341874</v>
          </cell>
          <cell r="J59">
            <v>0.92515538272259468</v>
          </cell>
          <cell r="K59">
            <v>6.2235539685847045E-2</v>
          </cell>
          <cell r="L59">
            <v>1.2609077591558136E-2</v>
          </cell>
          <cell r="M59">
            <v>0.93696970645218991</v>
          </cell>
        </row>
        <row r="60">
          <cell r="C60" t="str">
            <v>02D</v>
          </cell>
          <cell r="D60">
            <v>449.12448520693533</v>
          </cell>
          <cell r="E60">
            <v>15.012391276950494</v>
          </cell>
          <cell r="F60">
            <v>5.6263806336826576</v>
          </cell>
          <cell r="G60">
            <v>469.76325711756851</v>
          </cell>
          <cell r="H60">
            <v>464.13687648388583</v>
          </cell>
          <cell r="J60">
            <v>0.95606558921344531</v>
          </cell>
          <cell r="K60">
            <v>3.1957355219872627E-2</v>
          </cell>
          <cell r="L60">
            <v>1.1977055566682033E-2</v>
          </cell>
          <cell r="M60">
            <v>0.96765524991102125</v>
          </cell>
        </row>
        <row r="61">
          <cell r="C61" t="str">
            <v>02E</v>
          </cell>
          <cell r="D61">
            <v>964.19139276632563</v>
          </cell>
          <cell r="E61">
            <v>49.475325273783064</v>
          </cell>
          <cell r="F61">
            <v>19.892808163607516</v>
          </cell>
          <cell r="G61">
            <v>1033.5595262037161</v>
          </cell>
          <cell r="H61">
            <v>1013.6667180401087</v>
          </cell>
          <cell r="J61">
            <v>0.93288423967975898</v>
          </cell>
          <cell r="K61">
            <v>4.7868868719643923E-2</v>
          </cell>
          <cell r="L61">
            <v>1.9246891600597189E-2</v>
          </cell>
          <cell r="M61">
            <v>0.95119172367675053</v>
          </cell>
        </row>
        <row r="62">
          <cell r="C62" t="str">
            <v>02F</v>
          </cell>
          <cell r="D62">
            <v>1178.9852860736498</v>
          </cell>
          <cell r="E62">
            <v>12.562349372486562</v>
          </cell>
          <cell r="F62">
            <v>9.341892497613868</v>
          </cell>
          <cell r="G62">
            <v>1200.8895279437502</v>
          </cell>
          <cell r="H62">
            <v>1191.5476354461364</v>
          </cell>
          <cell r="J62">
            <v>0.98175998594341451</v>
          </cell>
          <cell r="K62">
            <v>1.0460870113503882E-2</v>
          </cell>
          <cell r="L62">
            <v>7.7791439430817018E-3</v>
          </cell>
          <cell r="M62">
            <v>0.98945711526859526</v>
          </cell>
        </row>
        <row r="63">
          <cell r="C63" t="str">
            <v>02G</v>
          </cell>
          <cell r="D63">
            <v>444.26551532699216</v>
          </cell>
          <cell r="E63">
            <v>27.077489221762931</v>
          </cell>
          <cell r="F63">
            <v>8.2400373582213984</v>
          </cell>
          <cell r="G63">
            <v>479.58304190697646</v>
          </cell>
          <cell r="H63">
            <v>471.34300454875506</v>
          </cell>
          <cell r="J63">
            <v>0.92635784943614674</v>
          </cell>
          <cell r="K63">
            <v>5.6460480992184633E-2</v>
          </cell>
          <cell r="L63">
            <v>1.7181669571668671E-2</v>
          </cell>
          <cell r="M63">
            <v>0.9425524746088344</v>
          </cell>
        </row>
        <row r="64">
          <cell r="C64" t="str">
            <v>02H</v>
          </cell>
          <cell r="D64">
            <v>1461.8259901546385</v>
          </cell>
          <cell r="E64">
            <v>61.316605446572702</v>
          </cell>
          <cell r="F64">
            <v>20.018038786603498</v>
          </cell>
          <cell r="G64">
            <v>1543.1606343878148</v>
          </cell>
          <cell r="H64">
            <v>1523.1425956012113</v>
          </cell>
          <cell r="J64">
            <v>0.94729346872858611</v>
          </cell>
          <cell r="K64">
            <v>3.9734428211938892E-2</v>
          </cell>
          <cell r="L64">
            <v>1.2972103059474964E-2</v>
          </cell>
          <cell r="M64">
            <v>0.95974335848550674</v>
          </cell>
        </row>
        <row r="65">
          <cell r="C65" t="str">
            <v>02M</v>
          </cell>
          <cell r="D65">
            <v>708.01922582103839</v>
          </cell>
          <cell r="E65">
            <v>35.05046772175119</v>
          </cell>
          <cell r="F65">
            <v>8.1750922392425416</v>
          </cell>
          <cell r="G65">
            <v>751.24478578203207</v>
          </cell>
          <cell r="H65">
            <v>743.06969354278954</v>
          </cell>
          <cell r="J65">
            <v>0.94246141766428815</v>
          </cell>
          <cell r="K65">
            <v>4.6656520464583719E-2</v>
          </cell>
          <cell r="L65">
            <v>1.0882061871128224E-2</v>
          </cell>
          <cell r="M65">
            <v>0.95283017457670982</v>
          </cell>
        </row>
        <row r="66">
          <cell r="C66" t="str">
            <v>02N</v>
          </cell>
          <cell r="D66">
            <v>638.56438776775485</v>
          </cell>
          <cell r="E66">
            <v>34.725479122682451</v>
          </cell>
          <cell r="F66">
            <v>11.259484316208274</v>
          </cell>
          <cell r="G66">
            <v>684.54935120664561</v>
          </cell>
          <cell r="H66">
            <v>673.28986689043734</v>
          </cell>
          <cell r="J66">
            <v>0.93282447297943716</v>
          </cell>
          <cell r="K66">
            <v>5.0727502789203335E-2</v>
          </cell>
          <cell r="L66">
            <v>1.6448024231359416E-2</v>
          </cell>
          <cell r="M66">
            <v>0.94842417682140279</v>
          </cell>
        </row>
        <row r="67">
          <cell r="C67" t="str">
            <v>02P</v>
          </cell>
          <cell r="D67">
            <v>1188.5238985729577</v>
          </cell>
          <cell r="E67">
            <v>40.390411769227313</v>
          </cell>
          <cell r="F67">
            <v>23.757408858053736</v>
          </cell>
          <cell r="G67">
            <v>1252.6717192002388</v>
          </cell>
          <cell r="H67">
            <v>1228.914310342185</v>
          </cell>
          <cell r="J67">
            <v>0.94879119593421013</v>
          </cell>
          <cell r="K67">
            <v>3.224341313861092E-2</v>
          </cell>
          <cell r="L67">
            <v>1.8965390927178846E-2</v>
          </cell>
          <cell r="M67">
            <v>0.96713325621704183</v>
          </cell>
        </row>
        <row r="68">
          <cell r="C68" t="str">
            <v>02Q</v>
          </cell>
          <cell r="D68">
            <v>549.98732037069681</v>
          </cell>
          <cell r="E68">
            <v>3.5070732938077436</v>
          </cell>
          <cell r="F68">
            <v>14.704731180479437</v>
          </cell>
          <cell r="G68">
            <v>568.199124844984</v>
          </cell>
          <cell r="H68">
            <v>553.49439366450451</v>
          </cell>
          <cell r="J68">
            <v>0.96794820041432528</v>
          </cell>
          <cell r="K68">
            <v>6.1722609917157873E-3</v>
          </cell>
          <cell r="L68">
            <v>2.5879538593958903E-2</v>
          </cell>
          <cell r="M68">
            <v>0.99366376004174406</v>
          </cell>
        </row>
        <row r="69">
          <cell r="C69" t="str">
            <v>02R</v>
          </cell>
          <cell r="D69">
            <v>1259.6438750129873</v>
          </cell>
          <cell r="E69">
            <v>150.66412822115126</v>
          </cell>
          <cell r="F69">
            <v>32.31026775618804</v>
          </cell>
          <cell r="G69">
            <v>1442.6182709903267</v>
          </cell>
          <cell r="H69">
            <v>1410.3080032341386</v>
          </cell>
          <cell r="J69">
            <v>0.87316506406664929</v>
          </cell>
          <cell r="K69">
            <v>0.10443797312904096</v>
          </cell>
          <cell r="L69">
            <v>2.2396962804309785E-2</v>
          </cell>
          <cell r="M69">
            <v>0.89316934465687914</v>
          </cell>
        </row>
        <row r="70">
          <cell r="C70" t="str">
            <v>02T</v>
          </cell>
          <cell r="D70">
            <v>886.90167443417806</v>
          </cell>
          <cell r="E70">
            <v>41.503989217583431</v>
          </cell>
          <cell r="F70">
            <v>30.231281225309449</v>
          </cell>
          <cell r="G70">
            <v>958.63694487707096</v>
          </cell>
          <cell r="H70">
            <v>928.40566365176153</v>
          </cell>
          <cell r="J70">
            <v>0.92516951195523589</v>
          </cell>
          <cell r="K70">
            <v>4.3294794175604841E-2</v>
          </cell>
          <cell r="L70">
            <v>3.1535693869159297E-2</v>
          </cell>
          <cell r="M70">
            <v>0.95529541574064403</v>
          </cell>
        </row>
        <row r="71">
          <cell r="C71" t="str">
            <v>02V</v>
          </cell>
          <cell r="D71">
            <v>804.60284675483285</v>
          </cell>
          <cell r="E71">
            <v>60.308748586844018</v>
          </cell>
          <cell r="F71">
            <v>17.660399154097242</v>
          </cell>
          <cell r="G71">
            <v>882.57199449577411</v>
          </cell>
          <cell r="H71">
            <v>864.91159534167684</v>
          </cell>
          <cell r="J71">
            <v>0.91165689798996385</v>
          </cell>
          <cell r="K71">
            <v>6.8332950697466061E-2</v>
          </cell>
          <cell r="L71">
            <v>2.0010151312570119E-2</v>
          </cell>
          <cell r="M71">
            <v>0.93027177700974228</v>
          </cell>
        </row>
        <row r="72">
          <cell r="C72" t="str">
            <v>02W</v>
          </cell>
          <cell r="D72">
            <v>317.59894749607781</v>
          </cell>
          <cell r="E72">
            <v>76.947826359585548</v>
          </cell>
          <cell r="F72">
            <v>20.351340584488714</v>
          </cell>
          <cell r="G72">
            <v>414.89811444015203</v>
          </cell>
          <cell r="H72">
            <v>394.54677385566333</v>
          </cell>
          <cell r="J72">
            <v>0.76548660126988988</v>
          </cell>
          <cell r="K72">
            <v>0.18546198134309688</v>
          </cell>
          <cell r="L72">
            <v>4.9051417387013317E-2</v>
          </cell>
          <cell r="M72">
            <v>0.80497159916523542</v>
          </cell>
        </row>
        <row r="73">
          <cell r="C73" t="str">
            <v>02X</v>
          </cell>
          <cell r="D73">
            <v>1490.2216934031678</v>
          </cell>
          <cell r="E73">
            <v>82.683310597113859</v>
          </cell>
          <cell r="F73">
            <v>17.561444782644891</v>
          </cell>
          <cell r="G73">
            <v>1590.4664487829266</v>
          </cell>
          <cell r="H73">
            <v>1572.9050040002817</v>
          </cell>
          <cell r="J73">
            <v>0.93697147433919836</v>
          </cell>
          <cell r="K73">
            <v>5.1986831071089645E-2</v>
          </cell>
          <cell r="L73">
            <v>1.1041694589711996E-2</v>
          </cell>
          <cell r="M73">
            <v>0.94743273726841104</v>
          </cell>
        </row>
        <row r="74">
          <cell r="C74" t="str">
            <v>02Y</v>
          </cell>
          <cell r="D74">
            <v>1315.9591705946118</v>
          </cell>
          <cell r="E74">
            <v>48.946619435731776</v>
          </cell>
          <cell r="F74">
            <v>7.0297833273266166</v>
          </cell>
          <cell r="G74">
            <v>1371.9355733576701</v>
          </cell>
          <cell r="H74">
            <v>1364.9057900303435</v>
          </cell>
          <cell r="J74">
            <v>0.95919895667836508</v>
          </cell>
          <cell r="K74">
            <v>3.5677053927496025E-2</v>
          </cell>
          <cell r="L74">
            <v>5.1239893941389322E-3</v>
          </cell>
          <cell r="M74">
            <v>0.96413919569156226</v>
          </cell>
        </row>
        <row r="75">
          <cell r="C75" t="str">
            <v>03A</v>
          </cell>
          <cell r="D75">
            <v>1033.7467343589278</v>
          </cell>
          <cell r="E75">
            <v>78.631784563731813</v>
          </cell>
          <cell r="F75">
            <v>18.317774508037871</v>
          </cell>
          <cell r="G75">
            <v>1130.6962934306976</v>
          </cell>
          <cell r="H75">
            <v>1112.3785189226596</v>
          </cell>
          <cell r="J75">
            <v>0.9142567640532272</v>
          </cell>
          <cell r="K75">
            <v>6.9542798557472502E-2</v>
          </cell>
          <cell r="L75">
            <v>1.6200437389300243E-2</v>
          </cell>
          <cell r="M75">
            <v>0.92931202533478729</v>
          </cell>
        </row>
        <row r="76">
          <cell r="C76" t="str">
            <v>03C</v>
          </cell>
          <cell r="D76">
            <v>1482.5533495860357</v>
          </cell>
          <cell r="E76">
            <v>138.43890147873788</v>
          </cell>
          <cell r="F76">
            <v>21.106756035946646</v>
          </cell>
          <cell r="G76">
            <v>1642.09900710072</v>
          </cell>
          <cell r="H76">
            <v>1620.9922510647734</v>
          </cell>
          <cell r="J76">
            <v>0.90284041533136472</v>
          </cell>
          <cell r="K76">
            <v>8.4306062472545282E-2</v>
          </cell>
          <cell r="L76">
            <v>1.2853522196090116E-2</v>
          </cell>
          <cell r="M76">
            <v>0.91459619786103108</v>
          </cell>
        </row>
        <row r="77">
          <cell r="C77" t="str">
            <v>03D</v>
          </cell>
          <cell r="D77">
            <v>580.00741355004618</v>
          </cell>
          <cell r="E77">
            <v>33.981326093679144</v>
          </cell>
          <cell r="F77">
            <v>19.425811737065903</v>
          </cell>
          <cell r="G77">
            <v>633.41455138079129</v>
          </cell>
          <cell r="H77">
            <v>613.98873964372535</v>
          </cell>
          <cell r="J77">
            <v>0.91568375290033677</v>
          </cell>
          <cell r="K77">
            <v>5.3647845663795796E-2</v>
          </cell>
          <cell r="L77">
            <v>3.0668401435867302E-2</v>
          </cell>
          <cell r="M77">
            <v>0.94465480569986138</v>
          </cell>
        </row>
        <row r="78">
          <cell r="C78" t="str">
            <v>03E</v>
          </cell>
          <cell r="D78">
            <v>577.88431737009671</v>
          </cell>
          <cell r="E78">
            <v>39.832496132466765</v>
          </cell>
          <cell r="F78">
            <v>5.9213824311250445</v>
          </cell>
          <cell r="G78">
            <v>623.63819593368851</v>
          </cell>
          <cell r="H78">
            <v>617.71681350256347</v>
          </cell>
          <cell r="J78">
            <v>0.92663393797570281</v>
          </cell>
          <cell r="K78">
            <v>6.3871161824575223E-2</v>
          </cell>
          <cell r="L78">
            <v>9.4949001997219964E-3</v>
          </cell>
          <cell r="M78">
            <v>0.93551657448562964</v>
          </cell>
        </row>
        <row r="79">
          <cell r="C79" t="str">
            <v>03F</v>
          </cell>
          <cell r="D79">
            <v>1289.3496123015805</v>
          </cell>
          <cell r="E79">
            <v>50.767491170334566</v>
          </cell>
          <cell r="F79">
            <v>51.132177472912815</v>
          </cell>
          <cell r="G79">
            <v>1391.2492809448279</v>
          </cell>
          <cell r="H79">
            <v>1340.117103471915</v>
          </cell>
          <cell r="J79">
            <v>0.92675671424315476</v>
          </cell>
          <cell r="K79">
            <v>3.6490578550996446E-2</v>
          </cell>
          <cell r="L79">
            <v>3.6752707205848709E-2</v>
          </cell>
          <cell r="M79">
            <v>0.9621171231687079</v>
          </cell>
        </row>
        <row r="80">
          <cell r="C80" t="str">
            <v>03G</v>
          </cell>
          <cell r="D80">
            <v>1057.1681843761619</v>
          </cell>
          <cell r="E80">
            <v>104.51139007511011</v>
          </cell>
          <cell r="F80">
            <v>28.831413390336035</v>
          </cell>
          <cell r="G80">
            <v>1190.5109878416081</v>
          </cell>
          <cell r="H80">
            <v>1161.6795744512719</v>
          </cell>
          <cell r="J80">
            <v>0.88799531896198947</v>
          </cell>
          <cell r="K80">
            <v>8.7787001667736703E-2</v>
          </cell>
          <cell r="L80">
            <v>2.4217679370273835E-2</v>
          </cell>
          <cell r="M80">
            <v>0.91003423631298952</v>
          </cell>
        </row>
        <row r="81">
          <cell r="C81" t="str">
            <v>03H</v>
          </cell>
          <cell r="D81">
            <v>703.9014214812313</v>
          </cell>
          <cell r="E81">
            <v>49.7296754286685</v>
          </cell>
          <cell r="F81">
            <v>22.979838584645037</v>
          </cell>
          <cell r="G81">
            <v>776.61093549454483</v>
          </cell>
          <cell r="H81">
            <v>753.63109690989984</v>
          </cell>
          <cell r="J81">
            <v>0.9063758818088079</v>
          </cell>
          <cell r="K81">
            <v>6.4034219910901344E-2</v>
          </cell>
          <cell r="L81">
            <v>2.958989828029077E-2</v>
          </cell>
          <cell r="M81">
            <v>0.93401323852933582</v>
          </cell>
        </row>
        <row r="82">
          <cell r="C82" t="str">
            <v>03J</v>
          </cell>
          <cell r="D82">
            <v>759.21403754329197</v>
          </cell>
          <cell r="E82">
            <v>79.296085646316612</v>
          </cell>
          <cell r="F82">
            <v>19.079645479501117</v>
          </cell>
          <cell r="G82">
            <v>857.58976866910962</v>
          </cell>
          <cell r="H82">
            <v>838.51012318960852</v>
          </cell>
          <cell r="J82">
            <v>0.88528812408934565</v>
          </cell>
          <cell r="K82">
            <v>9.2463889546368902E-2</v>
          </cell>
          <cell r="L82">
            <v>2.2247986364285512E-2</v>
          </cell>
          <cell r="M82">
            <v>0.90543216658532133</v>
          </cell>
        </row>
        <row r="83">
          <cell r="C83" t="str">
            <v>03K</v>
          </cell>
          <cell r="D83">
            <v>665.16413074345951</v>
          </cell>
          <cell r="E83">
            <v>42.237605381348352</v>
          </cell>
          <cell r="F83">
            <v>9.4859728093565749</v>
          </cell>
          <cell r="G83">
            <v>716.88770893416438</v>
          </cell>
          <cell r="H83">
            <v>707.40173612480783</v>
          </cell>
          <cell r="J83">
            <v>0.92784981867298977</v>
          </cell>
          <cell r="K83">
            <v>5.8918021406930352E-2</v>
          </cell>
          <cell r="L83">
            <v>1.3232159920079927E-2</v>
          </cell>
          <cell r="M83">
            <v>0.9402919116190912</v>
          </cell>
        </row>
        <row r="84">
          <cell r="C84" t="str">
            <v>03L</v>
          </cell>
          <cell r="D84">
            <v>1240.544086167786</v>
          </cell>
          <cell r="E84">
            <v>46.13509014578473</v>
          </cell>
          <cell r="F84">
            <v>15.301887683799791</v>
          </cell>
          <cell r="G84">
            <v>1301.9810639973705</v>
          </cell>
          <cell r="H84">
            <v>1286.6791763135707</v>
          </cell>
          <cell r="J84">
            <v>0.95281269480144404</v>
          </cell>
          <cell r="K84">
            <v>3.5434532361123421E-2</v>
          </cell>
          <cell r="L84">
            <v>1.1752772837432523E-2</v>
          </cell>
          <cell r="M84">
            <v>0.96414406093213922</v>
          </cell>
        </row>
        <row r="85">
          <cell r="C85" t="str">
            <v>03M</v>
          </cell>
          <cell r="D85">
            <v>470.30640451411875</v>
          </cell>
          <cell r="E85">
            <v>40.186370706867969</v>
          </cell>
          <cell r="F85">
            <v>5.868374203116022</v>
          </cell>
          <cell r="G85">
            <v>516.36114942410279</v>
          </cell>
          <cell r="H85">
            <v>510.49277522098674</v>
          </cell>
          <cell r="J85">
            <v>0.91080904331910162</v>
          </cell>
          <cell r="K85">
            <v>7.7826092748627188E-2</v>
          </cell>
          <cell r="L85">
            <v>1.1364863932271077E-2</v>
          </cell>
          <cell r="M85">
            <v>0.92127925671529487</v>
          </cell>
        </row>
        <row r="86">
          <cell r="C86" t="str">
            <v>03N</v>
          </cell>
          <cell r="D86">
            <v>2615.8801649538341</v>
          </cell>
          <cell r="E86">
            <v>136.33675176557114</v>
          </cell>
          <cell r="F86">
            <v>55.497656120560045</v>
          </cell>
          <cell r="G86">
            <v>2807.7145728399651</v>
          </cell>
          <cell r="H86">
            <v>2752.2169167194052</v>
          </cell>
          <cell r="J86">
            <v>0.93167595818256799</v>
          </cell>
          <cell r="K86">
            <v>4.8557910082600873E-2</v>
          </cell>
          <cell r="L86">
            <v>1.9766131734831195E-2</v>
          </cell>
          <cell r="M86">
            <v>0.95046293373994584</v>
          </cell>
        </row>
        <row r="87">
          <cell r="C87" t="str">
            <v>03Q</v>
          </cell>
          <cell r="D87">
            <v>1397.8773567079099</v>
          </cell>
          <cell r="E87">
            <v>118.87689800642364</v>
          </cell>
          <cell r="F87">
            <v>30.77264388922114</v>
          </cell>
          <cell r="G87">
            <v>1547.5268986035549</v>
          </cell>
          <cell r="H87">
            <v>1516.7542547143337</v>
          </cell>
          <cell r="J87">
            <v>0.90329761503293771</v>
          </cell>
          <cell r="K87">
            <v>7.6817338757532966E-2</v>
          </cell>
          <cell r="L87">
            <v>1.9885046209529227E-2</v>
          </cell>
          <cell r="M87">
            <v>0.92162415392148478</v>
          </cell>
        </row>
        <row r="88">
          <cell r="C88" t="str">
            <v>03R</v>
          </cell>
          <cell r="D88">
            <v>1601.6194245418662</v>
          </cell>
          <cell r="E88">
            <v>96.727572677689338</v>
          </cell>
          <cell r="F88">
            <v>32.114422841441254</v>
          </cell>
          <cell r="G88">
            <v>1730.4614200609967</v>
          </cell>
          <cell r="H88">
            <v>1698.3469972195555</v>
          </cell>
          <cell r="J88">
            <v>0.92554471655624138</v>
          </cell>
          <cell r="K88">
            <v>5.5896983056854171E-2</v>
          </cell>
          <cell r="L88">
            <v>1.855830038690447E-2</v>
          </cell>
          <cell r="M88">
            <v>0.94304604840115325</v>
          </cell>
        </row>
        <row r="89">
          <cell r="C89" t="str">
            <v>03T</v>
          </cell>
          <cell r="D89">
            <v>1099.1506124326909</v>
          </cell>
          <cell r="E89">
            <v>49.084428028461765</v>
          </cell>
          <cell r="F89">
            <v>12.489783576744376</v>
          </cell>
          <cell r="G89">
            <v>1160.7248240378972</v>
          </cell>
          <cell r="H89">
            <v>1148.2350404611527</v>
          </cell>
          <cell r="J89">
            <v>0.94695193009571066</v>
          </cell>
          <cell r="K89">
            <v>4.2287738671520976E-2</v>
          </cell>
          <cell r="L89">
            <v>1.0760331232768216E-2</v>
          </cell>
          <cell r="M89">
            <v>0.95725228172034482</v>
          </cell>
        </row>
        <row r="90">
          <cell r="C90" t="str">
            <v>03V</v>
          </cell>
          <cell r="D90">
            <v>265.34811367378779</v>
          </cell>
          <cell r="E90">
            <v>24.922440611342097</v>
          </cell>
          <cell r="F90">
            <v>0.53239036843017562</v>
          </cell>
          <cell r="G90">
            <v>290.80294465356008</v>
          </cell>
          <cell r="H90">
            <v>290.27055428512989</v>
          </cell>
          <cell r="J90">
            <v>0.91246707969172325</v>
          </cell>
          <cell r="K90">
            <v>8.5702160413240469E-2</v>
          </cell>
          <cell r="L90">
            <v>1.8307598950362209E-3</v>
          </cell>
          <cell r="M90">
            <v>0.91414065173534265</v>
          </cell>
        </row>
        <row r="91">
          <cell r="C91" t="str">
            <v>03W</v>
          </cell>
          <cell r="D91">
            <v>1317.7506267153187</v>
          </cell>
          <cell r="E91">
            <v>76.564659194792981</v>
          </cell>
          <cell r="F91">
            <v>26.587611079052134</v>
          </cell>
          <cell r="G91">
            <v>1420.9028969891638</v>
          </cell>
          <cell r="H91">
            <v>1394.3152859101117</v>
          </cell>
          <cell r="J91">
            <v>0.92740371598057791</v>
          </cell>
          <cell r="K91">
            <v>5.3884511993768487E-2</v>
          </cell>
          <cell r="L91">
            <v>1.8711772025653699E-2</v>
          </cell>
          <cell r="M91">
            <v>0.94508798693631413</v>
          </cell>
        </row>
        <row r="92">
          <cell r="C92" t="str">
            <v>03X</v>
          </cell>
          <cell r="D92">
            <v>426.01150664734911</v>
          </cell>
          <cell r="E92">
            <v>19.120311652286876</v>
          </cell>
          <cell r="F92">
            <v>5.4673817167758232</v>
          </cell>
          <cell r="G92">
            <v>450.59920001641183</v>
          </cell>
          <cell r="H92">
            <v>445.131818299636</v>
          </cell>
          <cell r="J92">
            <v>0.94543333994341938</v>
          </cell>
          <cell r="K92">
            <v>4.2433079445304098E-2</v>
          </cell>
          <cell r="L92">
            <v>1.2133580611276472E-2</v>
          </cell>
          <cell r="M92">
            <v>0.95704573147494876</v>
          </cell>
        </row>
        <row r="93">
          <cell r="C93" t="str">
            <v>03Y</v>
          </cell>
          <cell r="D93">
            <v>415.57772841289432</v>
          </cell>
          <cell r="E93">
            <v>32.092001214090288</v>
          </cell>
          <cell r="F93">
            <v>5.1884007768339977</v>
          </cell>
          <cell r="G93">
            <v>452.85813040381856</v>
          </cell>
          <cell r="H93">
            <v>447.66972962698458</v>
          </cell>
          <cell r="J93">
            <v>0.91767752528218738</v>
          </cell>
          <cell r="K93">
            <v>7.0865463286423722E-2</v>
          </cell>
          <cell r="L93">
            <v>1.1457011431388995E-2</v>
          </cell>
          <cell r="M93">
            <v>0.92831322046091758</v>
          </cell>
        </row>
        <row r="94">
          <cell r="C94" t="str">
            <v>04C</v>
          </cell>
          <cell r="D94">
            <v>1343.9548627826191</v>
          </cell>
          <cell r="E94">
            <v>119.37119004285363</v>
          </cell>
          <cell r="F94">
            <v>47.230718904111903</v>
          </cell>
          <cell r="G94">
            <v>1510.5567717295846</v>
          </cell>
          <cell r="H94">
            <v>1463.3260528254727</v>
          </cell>
          <cell r="J94">
            <v>0.88970827706382283</v>
          </cell>
          <cell r="K94">
            <v>7.9024630041659299E-2</v>
          </cell>
          <cell r="L94">
            <v>3.1267092894517838E-2</v>
          </cell>
          <cell r="M94">
            <v>0.9184247490076699</v>
          </cell>
        </row>
        <row r="95">
          <cell r="C95" t="str">
            <v>04D</v>
          </cell>
          <cell r="D95">
            <v>942.43027327656534</v>
          </cell>
          <cell r="E95">
            <v>38.679791188755047</v>
          </cell>
          <cell r="F95">
            <v>15.169575198580642</v>
          </cell>
          <cell r="G95">
            <v>996.27963966390109</v>
          </cell>
          <cell r="H95">
            <v>981.11006446532042</v>
          </cell>
          <cell r="J95">
            <v>0.94594954644912543</v>
          </cell>
          <cell r="K95">
            <v>3.8824231319033911E-2</v>
          </cell>
          <cell r="L95">
            <v>1.5226222231840609E-2</v>
          </cell>
          <cell r="M95">
            <v>0.96057548221173883</v>
          </cell>
        </row>
        <row r="96">
          <cell r="C96" t="str">
            <v>04E</v>
          </cell>
          <cell r="D96">
            <v>835.08991890921618</v>
          </cell>
          <cell r="E96">
            <v>32.310948527980592</v>
          </cell>
          <cell r="F96">
            <v>4.2866994714772533</v>
          </cell>
          <cell r="G96">
            <v>871.68756690867406</v>
          </cell>
          <cell r="H96">
            <v>867.40086743719678</v>
          </cell>
          <cell r="J96">
            <v>0.95801517723919516</v>
          </cell>
          <cell r="K96">
            <v>3.7067121012827046E-2</v>
          </cell>
          <cell r="L96">
            <v>4.917701747977744E-3</v>
          </cell>
          <cell r="M96">
            <v>0.96274969308775793</v>
          </cell>
        </row>
        <row r="97">
          <cell r="C97" t="str">
            <v>04F</v>
          </cell>
          <cell r="D97">
            <v>870.99509019403251</v>
          </cell>
          <cell r="E97">
            <v>91.366539929263922</v>
          </cell>
          <cell r="F97">
            <v>22.680693728368041</v>
          </cell>
          <cell r="G97">
            <v>985.04232385166449</v>
          </cell>
          <cell r="H97">
            <v>962.36163012329644</v>
          </cell>
          <cell r="J97">
            <v>0.88422098127551507</v>
          </cell>
          <cell r="K97">
            <v>9.2753923072063468E-2</v>
          </cell>
          <cell r="L97">
            <v>2.3025095652421407E-2</v>
          </cell>
          <cell r="M97">
            <v>0.90506007609887962</v>
          </cell>
        </row>
        <row r="98">
          <cell r="C98" t="str">
            <v>04G</v>
          </cell>
          <cell r="D98">
            <v>2723.6780827965244</v>
          </cell>
          <cell r="E98">
            <v>139.87053660022372</v>
          </cell>
          <cell r="F98">
            <v>47.814216759542511</v>
          </cell>
          <cell r="G98">
            <v>2911.3628361562905</v>
          </cell>
          <cell r="H98">
            <v>2863.5486193967481</v>
          </cell>
          <cell r="J98">
            <v>0.93553371258679807</v>
          </cell>
          <cell r="K98">
            <v>4.8042976596104028E-2</v>
          </cell>
          <cell r="L98">
            <v>1.6423310817097928E-2</v>
          </cell>
          <cell r="M98">
            <v>0.95115482389480444</v>
          </cell>
        </row>
        <row r="99">
          <cell r="C99" t="str">
            <v>04H</v>
          </cell>
          <cell r="D99">
            <v>546.21082699208876</v>
          </cell>
          <cell r="E99">
            <v>18.783542538920845</v>
          </cell>
          <cell r="F99">
            <v>5.2761292646002653</v>
          </cell>
          <cell r="G99">
            <v>570.27049879560991</v>
          </cell>
          <cell r="H99">
            <v>564.99436953100962</v>
          </cell>
          <cell r="J99">
            <v>0.9578100710902383</v>
          </cell>
          <cell r="K99">
            <v>3.2937952390297218E-2</v>
          </cell>
          <cell r="L99">
            <v>9.2519765194644544E-3</v>
          </cell>
          <cell r="M99">
            <v>0.96675446066035542</v>
          </cell>
        </row>
        <row r="100">
          <cell r="C100" t="str">
            <v>04J</v>
          </cell>
          <cell r="D100">
            <v>1192.5364690081619</v>
          </cell>
          <cell r="E100">
            <v>80.689039857759241</v>
          </cell>
          <cell r="F100">
            <v>16.872305322140186</v>
          </cell>
          <cell r="G100">
            <v>1290.0978141880614</v>
          </cell>
          <cell r="H100">
            <v>1273.2255088659213</v>
          </cell>
          <cell r="J100">
            <v>0.92437678437483373</v>
          </cell>
          <cell r="K100">
            <v>6.2544900836485687E-2</v>
          </cell>
          <cell r="L100">
            <v>1.3078314788680557E-2</v>
          </cell>
          <cell r="M100">
            <v>0.93662627767359918</v>
          </cell>
        </row>
        <row r="101">
          <cell r="C101" t="str">
            <v>04K</v>
          </cell>
          <cell r="D101">
            <v>1405.8027740110031</v>
          </cell>
          <cell r="E101">
            <v>75.852065110724197</v>
          </cell>
          <cell r="F101">
            <v>36.076745470354709</v>
          </cell>
          <cell r="G101">
            <v>1517.7315845920821</v>
          </cell>
          <cell r="H101">
            <v>1481.6548391217273</v>
          </cell>
          <cell r="J101">
            <v>0.9262525655278091</v>
          </cell>
          <cell r="K101">
            <v>4.9977259405266192E-2</v>
          </cell>
          <cell r="L101">
            <v>2.3770175066924623E-2</v>
          </cell>
          <cell r="M101">
            <v>0.94880584660615919</v>
          </cell>
        </row>
        <row r="102">
          <cell r="C102" t="str">
            <v>04L</v>
          </cell>
          <cell r="D102">
            <v>704.58082738871678</v>
          </cell>
          <cell r="E102">
            <v>23.188776849542545</v>
          </cell>
          <cell r="F102">
            <v>20.542604194102367</v>
          </cell>
          <cell r="G102">
            <v>748.31220843236179</v>
          </cell>
          <cell r="H102">
            <v>727.76960423825938</v>
          </cell>
          <cell r="J102">
            <v>0.94155997917599421</v>
          </cell>
          <cell r="K102">
            <v>3.0988104414493893E-2</v>
          </cell>
          <cell r="L102">
            <v>2.7451916409511799E-2</v>
          </cell>
          <cell r="M102">
            <v>0.96813720068205678</v>
          </cell>
        </row>
        <row r="103">
          <cell r="C103" t="str">
            <v>04M</v>
          </cell>
          <cell r="D103">
            <v>433.53608479783594</v>
          </cell>
          <cell r="E103">
            <v>20.33523434204092</v>
          </cell>
          <cell r="F103">
            <v>10.595157905604481</v>
          </cell>
          <cell r="G103">
            <v>464.46647704548133</v>
          </cell>
          <cell r="H103">
            <v>453.87131913987685</v>
          </cell>
          <cell r="J103">
            <v>0.93340662076540648</v>
          </cell>
          <cell r="K103">
            <v>4.3781920433516371E-2</v>
          </cell>
          <cell r="L103">
            <v>2.2811458801077232E-2</v>
          </cell>
          <cell r="M103">
            <v>0.95519603578261381</v>
          </cell>
        </row>
        <row r="104">
          <cell r="C104" t="str">
            <v>04N</v>
          </cell>
          <cell r="D104">
            <v>516.89905797788731</v>
          </cell>
          <cell r="E104">
            <v>19.108466837720627</v>
          </cell>
          <cell r="F104">
            <v>0</v>
          </cell>
          <cell r="G104">
            <v>536.00752481560789</v>
          </cell>
          <cell r="H104">
            <v>536.00752481560789</v>
          </cell>
          <cell r="J104">
            <v>0.96435037578195548</v>
          </cell>
          <cell r="K104">
            <v>3.564962421804458E-2</v>
          </cell>
          <cell r="L104">
            <v>0</v>
          </cell>
          <cell r="M104">
            <v>0.96435037578195548</v>
          </cell>
        </row>
        <row r="105">
          <cell r="C105" t="str">
            <v>04Q</v>
          </cell>
          <cell r="D105">
            <v>526.4514050446096</v>
          </cell>
          <cell r="E105">
            <v>35.851543290491435</v>
          </cell>
          <cell r="F105">
            <v>11.427306283301712</v>
          </cell>
          <cell r="G105">
            <v>573.7302546184028</v>
          </cell>
          <cell r="H105">
            <v>562.30294833510106</v>
          </cell>
          <cell r="J105">
            <v>0.91759394036969666</v>
          </cell>
          <cell r="K105">
            <v>6.2488500478917346E-2</v>
          </cell>
          <cell r="L105">
            <v>1.9917559151385867E-2</v>
          </cell>
          <cell r="M105">
            <v>0.93624158757011189</v>
          </cell>
        </row>
        <row r="106">
          <cell r="C106" t="str">
            <v>04R</v>
          </cell>
          <cell r="D106">
            <v>2132.8623988198924</v>
          </cell>
          <cell r="E106">
            <v>172.58319033028286</v>
          </cell>
          <cell r="F106">
            <v>50.614873588323746</v>
          </cell>
          <cell r="G106">
            <v>2356.0604627384992</v>
          </cell>
          <cell r="H106">
            <v>2305.4455891501752</v>
          </cell>
          <cell r="J106">
            <v>0.90526641083770032</v>
          </cell>
          <cell r="K106">
            <v>7.3250747618626794E-2</v>
          </cell>
          <cell r="L106">
            <v>2.1482841543672866E-2</v>
          </cell>
          <cell r="M106">
            <v>0.92514106984676237</v>
          </cell>
        </row>
        <row r="107">
          <cell r="C107" t="str">
            <v>04V</v>
          </cell>
          <cell r="D107">
            <v>1651.314018066176</v>
          </cell>
          <cell r="E107">
            <v>64.510449777417136</v>
          </cell>
          <cell r="F107">
            <v>16.950820911749393</v>
          </cell>
          <cell r="G107">
            <v>1732.7752887553424</v>
          </cell>
          <cell r="H107">
            <v>1715.8244678435931</v>
          </cell>
          <cell r="J107">
            <v>0.95298797759998044</v>
          </cell>
          <cell r="K107">
            <v>3.7229553189066532E-2</v>
          </cell>
          <cell r="L107">
            <v>9.7824692109530348E-3</v>
          </cell>
          <cell r="M107">
            <v>0.96240265191083774</v>
          </cell>
        </row>
        <row r="108">
          <cell r="C108" t="str">
            <v>04X</v>
          </cell>
          <cell r="D108">
            <v>1030.4985034319</v>
          </cell>
          <cell r="E108">
            <v>84.516206818221846</v>
          </cell>
          <cell r="F108">
            <v>52.770093893407527</v>
          </cell>
          <cell r="G108">
            <v>1167.7848041435293</v>
          </cell>
          <cell r="H108">
            <v>1115.0147102501219</v>
          </cell>
          <cell r="J108">
            <v>0.88243869912974493</v>
          </cell>
          <cell r="K108">
            <v>7.23731003506312E-2</v>
          </cell>
          <cell r="L108">
            <v>4.5188200519623904E-2</v>
          </cell>
          <cell r="M108">
            <v>0.92420171138436091</v>
          </cell>
        </row>
        <row r="109">
          <cell r="C109" t="str">
            <v>04Y</v>
          </cell>
          <cell r="D109">
            <v>583.09578971196504</v>
          </cell>
          <cell r="E109">
            <v>22.540110753570119</v>
          </cell>
          <cell r="F109">
            <v>4.9703092412336014</v>
          </cell>
          <cell r="G109">
            <v>610.60620970676882</v>
          </cell>
          <cell r="H109">
            <v>605.6359004655352</v>
          </cell>
          <cell r="J109">
            <v>0.95494572515399889</v>
          </cell>
          <cell r="K109">
            <v>3.6914316289699295E-2</v>
          </cell>
          <cell r="L109">
            <v>8.1399585563017626E-3</v>
          </cell>
          <cell r="M109">
            <v>0.96278273672970138</v>
          </cell>
        </row>
        <row r="110">
          <cell r="C110" t="str">
            <v>05A</v>
          </cell>
          <cell r="D110">
            <v>1908.7358290821651</v>
          </cell>
          <cell r="E110">
            <v>76.577658017348611</v>
          </cell>
          <cell r="F110">
            <v>37.156460159027304</v>
          </cell>
          <cell r="G110">
            <v>2022.469947258541</v>
          </cell>
          <cell r="H110">
            <v>1985.3134870995136</v>
          </cell>
          <cell r="J110">
            <v>0.94376474254633913</v>
          </cell>
          <cell r="K110">
            <v>3.7863434322546879E-2</v>
          </cell>
          <cell r="L110">
            <v>1.8371823131113966E-2</v>
          </cell>
          <cell r="M110">
            <v>0.96142792636279006</v>
          </cell>
        </row>
        <row r="111">
          <cell r="C111" t="str">
            <v>05C</v>
          </cell>
          <cell r="D111">
            <v>1445.5163324056114</v>
          </cell>
          <cell r="E111">
            <v>37.74625855907761</v>
          </cell>
          <cell r="F111">
            <v>12.06882335554651</v>
          </cell>
          <cell r="G111">
            <v>1495.3314143202356</v>
          </cell>
          <cell r="H111">
            <v>1483.262590964689</v>
          </cell>
          <cell r="J111">
            <v>0.96668626002398961</v>
          </cell>
          <cell r="K111">
            <v>2.5242737628324838E-2</v>
          </cell>
          <cell r="L111">
            <v>8.0710023476855061E-3</v>
          </cell>
          <cell r="M111">
            <v>0.97455187045840064</v>
          </cell>
        </row>
        <row r="112">
          <cell r="C112" t="str">
            <v>05D</v>
          </cell>
          <cell r="D112">
            <v>492.44588685823612</v>
          </cell>
          <cell r="E112">
            <v>25.096692311168272</v>
          </cell>
          <cell r="F112">
            <v>14.552788201864303</v>
          </cell>
          <cell r="G112">
            <v>532.09536737126871</v>
          </cell>
          <cell r="H112">
            <v>517.54257916940435</v>
          </cell>
          <cell r="J112">
            <v>0.92548425913024868</v>
          </cell>
          <cell r="K112">
            <v>4.7165778636928245E-2</v>
          </cell>
          <cell r="L112">
            <v>2.7349962232823044E-2</v>
          </cell>
          <cell r="M112">
            <v>0.95150796606639498</v>
          </cell>
        </row>
        <row r="113">
          <cell r="C113" t="str">
            <v>05F</v>
          </cell>
          <cell r="D113">
            <v>763.70351591066981</v>
          </cell>
          <cell r="E113">
            <v>36.564368660684003</v>
          </cell>
          <cell r="F113">
            <v>10.903900374383483</v>
          </cell>
          <cell r="G113">
            <v>811.17178494573727</v>
          </cell>
          <cell r="H113">
            <v>800.26788457135376</v>
          </cell>
          <cell r="J113">
            <v>0.94148185388592776</v>
          </cell>
          <cell r="K113">
            <v>4.507598678759512E-2</v>
          </cell>
          <cell r="L113">
            <v>1.3442159326477179E-2</v>
          </cell>
          <cell r="M113">
            <v>0.95430983878571007</v>
          </cell>
        </row>
        <row r="114">
          <cell r="C114" t="str">
            <v>05G</v>
          </cell>
          <cell r="D114">
            <v>1007.104771098083</v>
          </cell>
          <cell r="E114">
            <v>35.456163358501506</v>
          </cell>
          <cell r="F114">
            <v>9.5179765139086587</v>
          </cell>
          <cell r="G114">
            <v>1052.0789109704933</v>
          </cell>
          <cell r="H114">
            <v>1042.5609344565846</v>
          </cell>
          <cell r="J114">
            <v>0.95725212300765183</v>
          </cell>
          <cell r="K114">
            <v>3.3701049406830962E-2</v>
          </cell>
          <cell r="L114">
            <v>9.0468275855171108E-3</v>
          </cell>
          <cell r="M114">
            <v>0.96599127956297104</v>
          </cell>
        </row>
        <row r="115">
          <cell r="C115" t="str">
            <v>05H</v>
          </cell>
          <cell r="D115">
            <v>856.4703063871774</v>
          </cell>
          <cell r="E115">
            <v>22.400925478434175</v>
          </cell>
          <cell r="F115">
            <v>15.504728812872091</v>
          </cell>
          <cell r="G115">
            <v>894.37596067848369</v>
          </cell>
          <cell r="H115">
            <v>878.87123186561155</v>
          </cell>
          <cell r="J115">
            <v>0.95761776259890685</v>
          </cell>
          <cell r="K115">
            <v>2.5046430654778087E-2</v>
          </cell>
          <cell r="L115">
            <v>1.7335806746315085E-2</v>
          </cell>
          <cell r="M115">
            <v>0.97451170926270636</v>
          </cell>
        </row>
        <row r="116">
          <cell r="C116" t="str">
            <v>05J</v>
          </cell>
          <cell r="D116">
            <v>764.6821280610859</v>
          </cell>
          <cell r="E116">
            <v>30.494378472753063</v>
          </cell>
          <cell r="F116">
            <v>8.0143340909219614</v>
          </cell>
          <cell r="G116">
            <v>803.19084062476088</v>
          </cell>
          <cell r="H116">
            <v>795.17650653383896</v>
          </cell>
          <cell r="J116">
            <v>0.95205533901043859</v>
          </cell>
          <cell r="K116">
            <v>3.7966541611745785E-2</v>
          </cell>
          <cell r="L116">
            <v>9.9781193778156422E-3</v>
          </cell>
          <cell r="M116">
            <v>0.96165080554796878</v>
          </cell>
        </row>
        <row r="117">
          <cell r="C117" t="str">
            <v>05L</v>
          </cell>
          <cell r="D117">
            <v>2008.2825379625474</v>
          </cell>
          <cell r="E117">
            <v>104.08581949024212</v>
          </cell>
          <cell r="F117">
            <v>119.20337713295952</v>
          </cell>
          <cell r="G117">
            <v>2231.5717345857488</v>
          </cell>
          <cell r="H117">
            <v>2112.3683574527895</v>
          </cell>
          <cell r="J117">
            <v>0.89994083848501016</v>
          </cell>
          <cell r="K117">
            <v>4.6642381186802306E-2</v>
          </cell>
          <cell r="L117">
            <v>5.3416780328187606E-2</v>
          </cell>
          <cell r="M117">
            <v>0.95072553557100503</v>
          </cell>
        </row>
        <row r="118">
          <cell r="C118" t="str">
            <v>05N</v>
          </cell>
          <cell r="D118">
            <v>1165.8442531993594</v>
          </cell>
          <cell r="E118">
            <v>75.82394398777673</v>
          </cell>
          <cell r="F118">
            <v>22.599833211690637</v>
          </cell>
          <cell r="G118">
            <v>1264.2680303988268</v>
          </cell>
          <cell r="H118">
            <v>1241.6681971871362</v>
          </cell>
          <cell r="J118">
            <v>0.92214959578751776</v>
          </cell>
          <cell r="K118">
            <v>5.9974579887033336E-2</v>
          </cell>
          <cell r="L118">
            <v>1.7875824325448837E-2</v>
          </cell>
          <cell r="M118">
            <v>0.9389338116579391</v>
          </cell>
        </row>
        <row r="119">
          <cell r="C119" t="str">
            <v>05P</v>
          </cell>
          <cell r="D119">
            <v>998.27703058230315</v>
          </cell>
          <cell r="E119">
            <v>35.576096502232353</v>
          </cell>
          <cell r="F119">
            <v>6.1683867490723898</v>
          </cell>
          <cell r="G119">
            <v>1040.021513833608</v>
          </cell>
          <cell r="H119">
            <v>1033.8531270845356</v>
          </cell>
          <cell r="J119">
            <v>0.9598619041086649</v>
          </cell>
          <cell r="K119">
            <v>3.4207077477749308E-2</v>
          </cell>
          <cell r="L119">
            <v>5.9310184135856862E-3</v>
          </cell>
          <cell r="M119">
            <v>0.96558882923480926</v>
          </cell>
        </row>
        <row r="120">
          <cell r="C120" t="str">
            <v>05Q</v>
          </cell>
          <cell r="D120">
            <v>956.62765853410986</v>
          </cell>
          <cell r="E120">
            <v>37.058944865252478</v>
          </cell>
          <cell r="F120">
            <v>12.477807052258395</v>
          </cell>
          <cell r="G120">
            <v>1006.1644104516207</v>
          </cell>
          <cell r="H120">
            <v>993.6866033993623</v>
          </cell>
          <cell r="J120">
            <v>0.95076674209210388</v>
          </cell>
          <cell r="K120">
            <v>3.6831897928707724E-2</v>
          </cell>
          <cell r="L120">
            <v>1.2401359979188375E-2</v>
          </cell>
          <cell r="M120">
            <v>0.9627056008016257</v>
          </cell>
        </row>
        <row r="121">
          <cell r="C121" t="str">
            <v>05R</v>
          </cell>
          <cell r="D121">
            <v>1203.3678082203937</v>
          </cell>
          <cell r="E121">
            <v>49.47736652139811</v>
          </cell>
          <cell r="F121">
            <v>17.785617664097771</v>
          </cell>
          <cell r="G121">
            <v>1270.6307924058897</v>
          </cell>
          <cell r="H121">
            <v>1252.8451747417919</v>
          </cell>
          <cell r="J121">
            <v>0.94706331328698867</v>
          </cell>
          <cell r="K121">
            <v>3.8939215716403859E-2</v>
          </cell>
          <cell r="L121">
            <v>1.399747099660744E-2</v>
          </cell>
          <cell r="M121">
            <v>0.96050799610447057</v>
          </cell>
        </row>
        <row r="122">
          <cell r="C122" t="str">
            <v>05T</v>
          </cell>
          <cell r="D122">
            <v>1128.6429906344056</v>
          </cell>
          <cell r="E122">
            <v>57.880416509803588</v>
          </cell>
          <cell r="F122">
            <v>12.864367159974247</v>
          </cell>
          <cell r="G122">
            <v>1199.3877743041835</v>
          </cell>
          <cell r="H122">
            <v>1186.5234071442092</v>
          </cell>
          <cell r="J122">
            <v>0.94101592063432526</v>
          </cell>
          <cell r="K122">
            <v>4.8258301234880029E-2</v>
          </cell>
          <cell r="L122">
            <v>1.0725778130794622E-2</v>
          </cell>
          <cell r="M122">
            <v>0.95121847899392609</v>
          </cell>
        </row>
        <row r="123">
          <cell r="C123" t="str">
            <v>05V</v>
          </cell>
          <cell r="D123">
            <v>662.53302364190961</v>
          </cell>
          <cell r="E123">
            <v>15.892143066514882</v>
          </cell>
          <cell r="F123">
            <v>4.5618010040718424</v>
          </cell>
          <cell r="G123">
            <v>682.98696771249638</v>
          </cell>
          <cell r="H123">
            <v>678.42516670842451</v>
          </cell>
          <cell r="J123">
            <v>0.97005221909417627</v>
          </cell>
          <cell r="K123">
            <v>2.3268589032879886E-2</v>
          </cell>
          <cell r="L123">
            <v>6.6791918729438102E-3</v>
          </cell>
          <cell r="M123">
            <v>0.97657495056732602</v>
          </cell>
        </row>
        <row r="124">
          <cell r="C124" t="str">
            <v>05W</v>
          </cell>
          <cell r="D124">
            <v>1166.6508538877799</v>
          </cell>
          <cell r="E124">
            <v>38.525056058807543</v>
          </cell>
          <cell r="F124">
            <v>44.442992572758598</v>
          </cell>
          <cell r="G124">
            <v>1249.6189025193462</v>
          </cell>
          <cell r="H124">
            <v>1205.1759099465876</v>
          </cell>
          <cell r="J124">
            <v>0.93360531881816522</v>
          </cell>
          <cell r="K124">
            <v>3.0829444065816787E-2</v>
          </cell>
          <cell r="L124">
            <v>3.5565237116017896E-2</v>
          </cell>
          <cell r="M124">
            <v>0.9680336656741545</v>
          </cell>
        </row>
        <row r="125">
          <cell r="C125" t="str">
            <v>05X</v>
          </cell>
          <cell r="D125">
            <v>732.32135997253977</v>
          </cell>
          <cell r="E125">
            <v>62.704339774206872</v>
          </cell>
          <cell r="F125">
            <v>7.4131836635790949</v>
          </cell>
          <cell r="G125">
            <v>802.43888341032573</v>
          </cell>
          <cell r="H125">
            <v>795.02569974674668</v>
          </cell>
          <cell r="J125">
            <v>0.91261948431537876</v>
          </cell>
          <cell r="K125">
            <v>7.8142200073501575E-2</v>
          </cell>
          <cell r="L125">
            <v>9.2383156111197264E-3</v>
          </cell>
          <cell r="M125">
            <v>0.92112916627200703</v>
          </cell>
        </row>
        <row r="126">
          <cell r="C126" t="str">
            <v>05Y</v>
          </cell>
          <cell r="D126">
            <v>1086.487800366144</v>
          </cell>
          <cell r="E126">
            <v>37.067730287494285</v>
          </cell>
          <cell r="F126">
            <v>35.238841063271536</v>
          </cell>
          <cell r="G126">
            <v>1158.7943717169098</v>
          </cell>
          <cell r="H126">
            <v>1123.5555306536382</v>
          </cell>
          <cell r="J126">
            <v>0.93760189631950497</v>
          </cell>
          <cell r="K126">
            <v>3.1988186335918642E-2</v>
          </cell>
          <cell r="L126">
            <v>3.0409917344576372E-2</v>
          </cell>
          <cell r="M126">
            <v>0.96700854628348476</v>
          </cell>
        </row>
        <row r="127">
          <cell r="C127" t="str">
            <v>06A</v>
          </cell>
          <cell r="D127">
            <v>1066.3135000504185</v>
          </cell>
          <cell r="E127">
            <v>36.389576059895482</v>
          </cell>
          <cell r="F127">
            <v>38.905167641030474</v>
          </cell>
          <cell r="G127">
            <v>1141.6082437513444</v>
          </cell>
          <cell r="H127">
            <v>1102.703076110314</v>
          </cell>
          <cell r="J127">
            <v>0.93404502454054983</v>
          </cell>
          <cell r="K127">
            <v>3.1875712407540703E-2</v>
          </cell>
          <cell r="L127">
            <v>3.4079263051909489E-2</v>
          </cell>
          <cell r="M127">
            <v>0.96699966033625617</v>
          </cell>
        </row>
        <row r="128">
          <cell r="C128" t="str">
            <v>06D</v>
          </cell>
          <cell r="D128">
            <v>456.6135277146908</v>
          </cell>
          <cell r="E128">
            <v>25.475722069681851</v>
          </cell>
          <cell r="F128">
            <v>3.6164920918747363</v>
          </cell>
          <cell r="G128">
            <v>485.70574187624743</v>
          </cell>
          <cell r="H128">
            <v>482.08924978437267</v>
          </cell>
          <cell r="J128">
            <v>0.94010321136172814</v>
          </cell>
          <cell r="K128">
            <v>5.2450938651190146E-2</v>
          </cell>
          <cell r="L128">
            <v>7.4458499870816422E-3</v>
          </cell>
          <cell r="M128">
            <v>0.94715558979778836</v>
          </cell>
        </row>
        <row r="129">
          <cell r="C129" t="str">
            <v>06F</v>
          </cell>
          <cell r="D129">
            <v>1835.2802557228658</v>
          </cell>
          <cell r="E129">
            <v>102.83261358805451</v>
          </cell>
          <cell r="F129">
            <v>44.468038962961288</v>
          </cell>
          <cell r="G129">
            <v>1982.5809082738817</v>
          </cell>
          <cell r="H129">
            <v>1938.1128693109204</v>
          </cell>
          <cell r="J129">
            <v>0.92570257691058766</v>
          </cell>
          <cell r="K129">
            <v>5.186805398907271E-2</v>
          </cell>
          <cell r="L129">
            <v>2.2429369100339533E-2</v>
          </cell>
          <cell r="M129">
            <v>0.9469418859879839</v>
          </cell>
        </row>
        <row r="130">
          <cell r="C130" t="str">
            <v>06H</v>
          </cell>
          <cell r="D130">
            <v>3443.0226964134104</v>
          </cell>
          <cell r="E130">
            <v>276.21647696918205</v>
          </cell>
          <cell r="F130">
            <v>64.929065580030525</v>
          </cell>
          <cell r="G130">
            <v>3784.168238962623</v>
          </cell>
          <cell r="H130">
            <v>3719.2391733825925</v>
          </cell>
          <cell r="J130">
            <v>0.90984926646846631</v>
          </cell>
          <cell r="K130">
            <v>7.2992652420998852E-2</v>
          </cell>
          <cell r="L130">
            <v>1.7158081110534854E-2</v>
          </cell>
          <cell r="M130">
            <v>0.92573306956272794</v>
          </cell>
        </row>
        <row r="131">
          <cell r="C131" t="str">
            <v>06K</v>
          </cell>
          <cell r="D131">
            <v>2407.8924641275148</v>
          </cell>
          <cell r="E131">
            <v>124.2679402553932</v>
          </cell>
          <cell r="F131">
            <v>30.728054013629208</v>
          </cell>
          <cell r="G131">
            <v>2562.8884583965373</v>
          </cell>
          <cell r="H131">
            <v>2532.1604043829079</v>
          </cell>
          <cell r="J131">
            <v>0.93952292626656286</v>
          </cell>
          <cell r="K131">
            <v>4.8487455569229503E-2</v>
          </cell>
          <cell r="L131">
            <v>1.1989618164207627E-2</v>
          </cell>
          <cell r="M131">
            <v>0.95092414365207745</v>
          </cell>
        </row>
        <row r="132">
          <cell r="C132" t="str">
            <v>06L</v>
          </cell>
          <cell r="D132">
            <v>1582.5519462962316</v>
          </cell>
          <cell r="E132">
            <v>51.431840815707943</v>
          </cell>
          <cell r="F132">
            <v>34.811378430251203</v>
          </cell>
          <cell r="G132">
            <v>1668.7951655421907</v>
          </cell>
          <cell r="H132">
            <v>1633.9837871119396</v>
          </cell>
          <cell r="J132">
            <v>0.94832006885761877</v>
          </cell>
          <cell r="K132">
            <v>3.081974461437139E-2</v>
          </cell>
          <cell r="L132">
            <v>2.0860186528009868E-2</v>
          </cell>
          <cell r="M132">
            <v>0.9685236529141984</v>
          </cell>
        </row>
        <row r="133">
          <cell r="C133" t="str">
            <v>06M</v>
          </cell>
          <cell r="D133">
            <v>1160.8930238420908</v>
          </cell>
          <cell r="E133">
            <v>36.952980426339039</v>
          </cell>
          <cell r="F133">
            <v>27.66513559310928</v>
          </cell>
          <cell r="G133">
            <v>1225.511139861539</v>
          </cell>
          <cell r="H133">
            <v>1197.8460042684299</v>
          </cell>
          <cell r="J133">
            <v>0.94727251844748717</v>
          </cell>
          <cell r="K133">
            <v>3.0153116707298203E-2</v>
          </cell>
          <cell r="L133">
            <v>2.2574364845214665E-2</v>
          </cell>
          <cell r="M133">
            <v>0.96915047485681793</v>
          </cell>
        </row>
        <row r="134">
          <cell r="C134" t="str">
            <v>06N</v>
          </cell>
          <cell r="D134">
            <v>2302.1311295011483</v>
          </cell>
          <cell r="E134">
            <v>118.33978809433496</v>
          </cell>
          <cell r="F134">
            <v>48.348475118281179</v>
          </cell>
          <cell r="G134">
            <v>2468.8193927137645</v>
          </cell>
          <cell r="H134">
            <v>2420.4709175954831</v>
          </cell>
          <cell r="J134">
            <v>0.93248260131763228</v>
          </cell>
          <cell r="K134">
            <v>4.7933756695038771E-2</v>
          </cell>
          <cell r="L134">
            <v>1.9583641987328926E-2</v>
          </cell>
          <cell r="M134">
            <v>0.95110877505940261</v>
          </cell>
        </row>
        <row r="135">
          <cell r="C135" t="str">
            <v>06P</v>
          </cell>
          <cell r="D135">
            <v>847.10431028608241</v>
          </cell>
          <cell r="E135">
            <v>51.246286280630088</v>
          </cell>
          <cell r="F135">
            <v>32.294815033502459</v>
          </cell>
          <cell r="G135">
            <v>930.64541160021497</v>
          </cell>
          <cell r="H135">
            <v>898.35059656671251</v>
          </cell>
          <cell r="J135">
            <v>0.910233156180842</v>
          </cell>
          <cell r="K135">
            <v>5.5065318801189533E-2</v>
          </cell>
          <cell r="L135">
            <v>3.4701525017968506E-2</v>
          </cell>
          <cell r="M135">
            <v>0.94295513747474369</v>
          </cell>
        </row>
        <row r="136">
          <cell r="C136" t="str">
            <v>06Q</v>
          </cell>
          <cell r="D136">
            <v>1737.1376212216853</v>
          </cell>
          <cell r="E136">
            <v>47.369766869414924</v>
          </cell>
          <cell r="F136">
            <v>20.381234540594473</v>
          </cell>
          <cell r="G136">
            <v>1804.8886226316947</v>
          </cell>
          <cell r="H136">
            <v>1784.5073880911002</v>
          </cell>
          <cell r="J136">
            <v>0.96246250291543078</v>
          </cell>
          <cell r="K136">
            <v>2.6245257616143328E-2</v>
          </cell>
          <cell r="L136">
            <v>1.1292239468425894E-2</v>
          </cell>
          <cell r="M136">
            <v>0.97345498977166656</v>
          </cell>
        </row>
        <row r="137">
          <cell r="C137" t="str">
            <v>06T</v>
          </cell>
          <cell r="D137">
            <v>1457.2924060949986</v>
          </cell>
          <cell r="E137">
            <v>69.926154194104967</v>
          </cell>
          <cell r="F137">
            <v>16.624706471644046</v>
          </cell>
          <cell r="G137">
            <v>1543.8432667607476</v>
          </cell>
          <cell r="H137">
            <v>1527.2185602891036</v>
          </cell>
          <cell r="J137">
            <v>0.94393805217847804</v>
          </cell>
          <cell r="K137">
            <v>4.529355777210612E-2</v>
          </cell>
          <cell r="L137">
            <v>1.076839004941582E-2</v>
          </cell>
          <cell r="M137">
            <v>0.95421339419757445</v>
          </cell>
        </row>
        <row r="138">
          <cell r="C138" t="str">
            <v>06V</v>
          </cell>
          <cell r="D138">
            <v>800.15215768576161</v>
          </cell>
          <cell r="E138">
            <v>24.420172148044269</v>
          </cell>
          <cell r="F138">
            <v>7.9449608218783041</v>
          </cell>
          <cell r="G138">
            <v>832.51729065568418</v>
          </cell>
          <cell r="H138">
            <v>824.57232983380584</v>
          </cell>
          <cell r="J138">
            <v>0.96112377084152567</v>
          </cell>
          <cell r="K138">
            <v>2.9332930885809148E-2</v>
          </cell>
          <cell r="L138">
            <v>9.5432982726652016E-3</v>
          </cell>
          <cell r="M138">
            <v>0.97038443898188265</v>
          </cell>
        </row>
        <row r="139">
          <cell r="C139" t="str">
            <v>06W</v>
          </cell>
          <cell r="D139">
            <v>1012.0006947984182</v>
          </cell>
          <cell r="E139">
            <v>33.714733347691997</v>
          </cell>
          <cell r="F139">
            <v>10.059306299698457</v>
          </cell>
          <cell r="G139">
            <v>1055.7747344458085</v>
          </cell>
          <cell r="H139">
            <v>1045.7154281461101</v>
          </cell>
          <cell r="J139">
            <v>0.95853846637998219</v>
          </cell>
          <cell r="K139">
            <v>3.1933642895318338E-2</v>
          </cell>
          <cell r="L139">
            <v>9.5278907246996534E-3</v>
          </cell>
          <cell r="M139">
            <v>0.96775916999956402</v>
          </cell>
        </row>
        <row r="140">
          <cell r="C140" t="str">
            <v>06Y</v>
          </cell>
          <cell r="D140">
            <v>1097.1000922962116</v>
          </cell>
          <cell r="E140">
            <v>35.899016014792238</v>
          </cell>
          <cell r="F140">
            <v>9.8186540708071668</v>
          </cell>
          <cell r="G140">
            <v>1142.8177623818112</v>
          </cell>
          <cell r="H140">
            <v>1132.999108311004</v>
          </cell>
          <cell r="J140">
            <v>0.95999566020892357</v>
          </cell>
          <cell r="K140">
            <v>3.1412721429856905E-2</v>
          </cell>
          <cell r="L140">
            <v>8.5916183612193362E-3</v>
          </cell>
          <cell r="M140">
            <v>0.96831505360290349</v>
          </cell>
        </row>
        <row r="141">
          <cell r="C141" t="str">
            <v>07G</v>
          </cell>
          <cell r="D141">
            <v>611.92536951767056</v>
          </cell>
          <cell r="E141">
            <v>35.742385707851042</v>
          </cell>
          <cell r="F141">
            <v>15.194497835958309</v>
          </cell>
          <cell r="G141">
            <v>662.86225306147981</v>
          </cell>
          <cell r="H141">
            <v>647.66775522552166</v>
          </cell>
          <cell r="J141">
            <v>0.92315615603610957</v>
          </cell>
          <cell r="K141">
            <v>5.3921286877887692E-2</v>
          </cell>
          <cell r="L141">
            <v>2.2922557086002958E-2</v>
          </cell>
          <cell r="M141">
            <v>0.94481370205715209</v>
          </cell>
        </row>
        <row r="142">
          <cell r="C142" t="str">
            <v>07H</v>
          </cell>
          <cell r="D142">
            <v>1151.2536286957966</v>
          </cell>
          <cell r="E142">
            <v>65.645289124464696</v>
          </cell>
          <cell r="F142">
            <v>20.003548030655239</v>
          </cell>
          <cell r="G142">
            <v>1236.9024658509165</v>
          </cell>
          <cell r="H142">
            <v>1216.8989178202612</v>
          </cell>
          <cell r="J142">
            <v>0.93075538329030771</v>
          </cell>
          <cell r="K142">
            <v>5.307232456627417E-2</v>
          </cell>
          <cell r="L142">
            <v>1.6172292143418088E-2</v>
          </cell>
          <cell r="M142">
            <v>0.94605526542660578</v>
          </cell>
        </row>
        <row r="143">
          <cell r="C143" t="str">
            <v>07J</v>
          </cell>
          <cell r="D143">
            <v>666.23926768886474</v>
          </cell>
          <cell r="E143">
            <v>39.965918599405832</v>
          </cell>
          <cell r="F143">
            <v>9.9154933324238552</v>
          </cell>
          <cell r="G143">
            <v>716.12067962069443</v>
          </cell>
          <cell r="H143">
            <v>706.20518628827062</v>
          </cell>
          <cell r="J143">
            <v>0.93034496370325426</v>
          </cell>
          <cell r="K143">
            <v>5.5808915643344448E-2</v>
          </cell>
          <cell r="L143">
            <v>1.3846120653401276E-2</v>
          </cell>
          <cell r="M143">
            <v>0.94340749774231769</v>
          </cell>
        </row>
        <row r="144">
          <cell r="C144" t="str">
            <v>07K</v>
          </cell>
          <cell r="D144">
            <v>946.92010047769259</v>
          </cell>
          <cell r="E144">
            <v>48.419905649434817</v>
          </cell>
          <cell r="F144">
            <v>19.968785378353839</v>
          </cell>
          <cell r="G144">
            <v>1015.3087915054812</v>
          </cell>
          <cell r="H144">
            <v>995.34000612712737</v>
          </cell>
          <cell r="J144">
            <v>0.93264247133487033</v>
          </cell>
          <cell r="K144">
            <v>4.7689831955102714E-2</v>
          </cell>
          <cell r="L144">
            <v>1.9667696710026997E-2</v>
          </cell>
          <cell r="M144">
            <v>0.95135340149961733</v>
          </cell>
        </row>
        <row r="145">
          <cell r="C145" t="str">
            <v>07L</v>
          </cell>
          <cell r="D145">
            <v>629.6035619442174</v>
          </cell>
          <cell r="E145">
            <v>51.928041016425219</v>
          </cell>
          <cell r="F145">
            <v>32.917524663228697</v>
          </cell>
          <cell r="G145">
            <v>714.44912762387139</v>
          </cell>
          <cell r="H145">
            <v>681.53160296064266</v>
          </cell>
          <cell r="J145">
            <v>0.88124337703114708</v>
          </cell>
          <cell r="K145">
            <v>7.2682629187509118E-2</v>
          </cell>
          <cell r="L145">
            <v>4.6073993781343719E-2</v>
          </cell>
          <cell r="M145">
            <v>0.92380684800111312</v>
          </cell>
        </row>
        <row r="146">
          <cell r="C146" t="str">
            <v>07M</v>
          </cell>
          <cell r="D146">
            <v>1178.0095269333228</v>
          </cell>
          <cell r="E146">
            <v>115.58478958966292</v>
          </cell>
          <cell r="F146">
            <v>50.904707004469785</v>
          </cell>
          <cell r="G146">
            <v>1344.4990235274556</v>
          </cell>
          <cell r="H146">
            <v>1293.5943165229858</v>
          </cell>
          <cell r="J146">
            <v>0.87616986425372967</v>
          </cell>
          <cell r="K146">
            <v>8.5968667560956835E-2</v>
          </cell>
          <cell r="L146">
            <v>3.7861468185313468E-2</v>
          </cell>
          <cell r="M146">
            <v>0.91064834769810998</v>
          </cell>
        </row>
        <row r="147">
          <cell r="C147" t="str">
            <v>07N</v>
          </cell>
          <cell r="D147">
            <v>858.37951110568952</v>
          </cell>
          <cell r="E147">
            <v>50.632501910662725</v>
          </cell>
          <cell r="F147">
            <v>22.062224213724015</v>
          </cell>
          <cell r="G147">
            <v>931.07423723007628</v>
          </cell>
          <cell r="H147">
            <v>909.01201301635228</v>
          </cell>
          <cell r="J147">
            <v>0.92192381314227767</v>
          </cell>
          <cell r="K147">
            <v>5.4380735591281329E-2</v>
          </cell>
          <cell r="L147">
            <v>2.3695451266441018E-2</v>
          </cell>
          <cell r="M147">
            <v>0.94429941388491645</v>
          </cell>
        </row>
        <row r="148">
          <cell r="C148" t="str">
            <v>07P</v>
          </cell>
          <cell r="D148">
            <v>1056.6822015799662</v>
          </cell>
          <cell r="E148">
            <v>135.11984651720843</v>
          </cell>
          <cell r="F148">
            <v>85.863389933386387</v>
          </cell>
          <cell r="G148">
            <v>1277.6654380305608</v>
          </cell>
          <cell r="H148">
            <v>1191.8020480971745</v>
          </cell>
          <cell r="J148">
            <v>0.82704139137454791</v>
          </cell>
          <cell r="K148">
            <v>0.10575526463757758</v>
          </cell>
          <cell r="L148">
            <v>6.7203343987874697E-2</v>
          </cell>
          <cell r="M148">
            <v>0.88662559631195459</v>
          </cell>
        </row>
        <row r="149">
          <cell r="C149" t="str">
            <v>07Q</v>
          </cell>
          <cell r="D149">
            <v>1016.0091647195799</v>
          </cell>
          <cell r="E149">
            <v>74.0083733100834</v>
          </cell>
          <cell r="F149">
            <v>20.253487980562223</v>
          </cell>
          <cell r="G149">
            <v>1110.2710260102253</v>
          </cell>
          <cell r="H149">
            <v>1090.0175380296632</v>
          </cell>
          <cell r="J149">
            <v>0.91510013403720281</v>
          </cell>
          <cell r="K149">
            <v>6.6657934482928491E-2</v>
          </cell>
          <cell r="L149">
            <v>1.8241931479868856E-2</v>
          </cell>
          <cell r="M149">
            <v>0.93210350225753036</v>
          </cell>
        </row>
        <row r="150">
          <cell r="C150" t="str">
            <v>07R</v>
          </cell>
          <cell r="D150">
            <v>748.86992070464294</v>
          </cell>
          <cell r="E150">
            <v>74.495285715801685</v>
          </cell>
          <cell r="F150">
            <v>39.782592981626152</v>
          </cell>
          <cell r="G150">
            <v>863.14779940207075</v>
          </cell>
          <cell r="H150">
            <v>823.36520642044457</v>
          </cell>
          <cell r="J150">
            <v>0.86760334814432516</v>
          </cell>
          <cell r="K150">
            <v>8.6306523364140977E-2</v>
          </cell>
          <cell r="L150">
            <v>4.6090128491533884E-2</v>
          </cell>
          <cell r="M150">
            <v>0.90952339844469787</v>
          </cell>
        </row>
        <row r="151">
          <cell r="C151" t="str">
            <v>07T</v>
          </cell>
          <cell r="D151">
            <v>929.06968040565312</v>
          </cell>
          <cell r="E151">
            <v>112.22220805552432</v>
          </cell>
          <cell r="F151">
            <v>51.994630435784764</v>
          </cell>
          <cell r="G151">
            <v>1093.2865188969622</v>
          </cell>
          <cell r="H151">
            <v>1041.2918884611775</v>
          </cell>
          <cell r="J151">
            <v>0.84979524063189715</v>
          </cell>
          <cell r="K151">
            <v>0.10264665859846828</v>
          </cell>
          <cell r="L151">
            <v>4.7558100769634612E-2</v>
          </cell>
          <cell r="M151">
            <v>0.89222790525971885</v>
          </cell>
        </row>
        <row r="152">
          <cell r="C152" t="str">
            <v>07V</v>
          </cell>
          <cell r="D152">
            <v>1411.0432645125802</v>
          </cell>
          <cell r="E152">
            <v>112.82369412824646</v>
          </cell>
          <cell r="F152">
            <v>47.109520564029147</v>
          </cell>
          <cell r="G152">
            <v>1570.9764792048559</v>
          </cell>
          <cell r="H152">
            <v>1523.8669586408266</v>
          </cell>
          <cell r="J152">
            <v>0.89819502913676641</v>
          </cell>
          <cell r="K152">
            <v>7.1817557819421826E-2</v>
          </cell>
          <cell r="L152">
            <v>2.9987413043811747E-2</v>
          </cell>
          <cell r="M152">
            <v>0.92596224133051841</v>
          </cell>
        </row>
        <row r="153">
          <cell r="C153" t="str">
            <v>07W</v>
          </cell>
          <cell r="D153">
            <v>1383.4337239791955</v>
          </cell>
          <cell r="E153">
            <v>120.30164361961467</v>
          </cell>
          <cell r="F153">
            <v>84.017241059930498</v>
          </cell>
          <cell r="G153">
            <v>1587.7526086587407</v>
          </cell>
          <cell r="H153">
            <v>1503.7353675988102</v>
          </cell>
          <cell r="J153">
            <v>0.87131566746273892</v>
          </cell>
          <cell r="K153">
            <v>7.5768506355180787E-2</v>
          </cell>
          <cell r="L153">
            <v>5.2915826182080308E-2</v>
          </cell>
          <cell r="M153">
            <v>0.91999812851930562</v>
          </cell>
        </row>
        <row r="154">
          <cell r="C154" t="str">
            <v>07X</v>
          </cell>
          <cell r="D154">
            <v>1074.5374186554905</v>
          </cell>
          <cell r="E154">
            <v>93.06320146110005</v>
          </cell>
          <cell r="F154">
            <v>43.143024328938587</v>
          </cell>
          <cell r="G154">
            <v>1210.7436444455291</v>
          </cell>
          <cell r="H154">
            <v>1167.6006201165906</v>
          </cell>
          <cell r="J154">
            <v>0.88750201050824806</v>
          </cell>
          <cell r="K154">
            <v>7.6864497193969733E-2</v>
          </cell>
          <cell r="L154">
            <v>3.563349229778226E-2</v>
          </cell>
          <cell r="M154">
            <v>0.92029534769191257</v>
          </cell>
        </row>
        <row r="155">
          <cell r="C155" t="str">
            <v>07Y</v>
          </cell>
          <cell r="D155">
            <v>951.30559271917605</v>
          </cell>
          <cell r="E155">
            <v>65.013080658551246</v>
          </cell>
          <cell r="F155">
            <v>39.390147827643609</v>
          </cell>
          <cell r="G155">
            <v>1055.7088212053709</v>
          </cell>
          <cell r="H155">
            <v>1016.3186733777272</v>
          </cell>
          <cell r="J155">
            <v>0.9011060375843114</v>
          </cell>
          <cell r="K155">
            <v>6.1582397866413216E-2</v>
          </cell>
          <cell r="L155">
            <v>3.7311564549275374E-2</v>
          </cell>
          <cell r="M155">
            <v>0.93603081163265389</v>
          </cell>
        </row>
        <row r="156">
          <cell r="C156" t="str">
            <v>08A</v>
          </cell>
          <cell r="D156">
            <v>897.78954107594961</v>
          </cell>
          <cell r="E156">
            <v>60.419374036103804</v>
          </cell>
          <cell r="F156">
            <v>34.542893255380257</v>
          </cell>
          <cell r="G156">
            <v>992.75180836743368</v>
          </cell>
          <cell r="H156">
            <v>958.20891511205343</v>
          </cell>
          <cell r="J156">
            <v>0.90434440260789029</v>
          </cell>
          <cell r="K156">
            <v>6.086050262196209E-2</v>
          </cell>
          <cell r="L156">
            <v>3.479509477014759E-2</v>
          </cell>
          <cell r="M156">
            <v>0.93694551043804641</v>
          </cell>
        </row>
        <row r="157">
          <cell r="C157" t="str">
            <v>08C</v>
          </cell>
          <cell r="D157">
            <v>696.20205838882111</v>
          </cell>
          <cell r="E157">
            <v>37.198730508077226</v>
          </cell>
          <cell r="F157">
            <v>26.179026618820945</v>
          </cell>
          <cell r="G157">
            <v>759.57981551571925</v>
          </cell>
          <cell r="H157">
            <v>733.40078889689835</v>
          </cell>
          <cell r="J157">
            <v>0.91656208362531644</v>
          </cell>
          <cell r="K157">
            <v>4.8972773826040948E-2</v>
          </cell>
          <cell r="L157">
            <v>3.4465142548642642E-2</v>
          </cell>
          <cell r="M157">
            <v>0.94927912395072889</v>
          </cell>
        </row>
        <row r="158">
          <cell r="C158" t="str">
            <v>08D</v>
          </cell>
          <cell r="D158">
            <v>986.7674427636174</v>
          </cell>
          <cell r="E158">
            <v>101.44113561149979</v>
          </cell>
          <cell r="F158">
            <v>47.897137349719621</v>
          </cell>
          <cell r="G158">
            <v>1136.1057157248367</v>
          </cell>
          <cell r="H158">
            <v>1088.2085783751172</v>
          </cell>
          <cell r="J158">
            <v>0.86855248513036365</v>
          </cell>
          <cell r="K158">
            <v>8.9288465155533722E-2</v>
          </cell>
          <cell r="L158">
            <v>4.2159049714102698E-2</v>
          </cell>
          <cell r="M158">
            <v>0.90678153285377616</v>
          </cell>
        </row>
        <row r="159">
          <cell r="C159" t="str">
            <v>08E</v>
          </cell>
          <cell r="D159">
            <v>868.11282214614653</v>
          </cell>
          <cell r="E159">
            <v>78.941050501982986</v>
          </cell>
          <cell r="F159">
            <v>40.208718037087273</v>
          </cell>
          <cell r="G159">
            <v>987.26259068521676</v>
          </cell>
          <cell r="H159">
            <v>947.05387264812953</v>
          </cell>
          <cell r="J159">
            <v>0.87931299163642629</v>
          </cell>
          <cell r="K159">
            <v>7.9959527735365091E-2</v>
          </cell>
          <cell r="L159">
            <v>4.0727480628208669E-2</v>
          </cell>
          <cell r="M159">
            <v>0.91664565999688075</v>
          </cell>
        </row>
        <row r="160">
          <cell r="C160" t="str">
            <v>08F</v>
          </cell>
          <cell r="D160">
            <v>989.31103043437315</v>
          </cell>
          <cell r="E160">
            <v>49.972406425405381</v>
          </cell>
          <cell r="F160">
            <v>20.214603107118069</v>
          </cell>
          <cell r="G160">
            <v>1059.4980399668966</v>
          </cell>
          <cell r="H160">
            <v>1039.2834368597785</v>
          </cell>
          <cell r="J160">
            <v>0.93375446967819176</v>
          </cell>
          <cell r="K160">
            <v>4.7166115028364507E-2</v>
          </cell>
          <cell r="L160">
            <v>1.9079415293443737E-2</v>
          </cell>
          <cell r="M160">
            <v>0.9519164795155417</v>
          </cell>
        </row>
        <row r="161">
          <cell r="C161" t="str">
            <v>08G</v>
          </cell>
          <cell r="D161">
            <v>1029.2939631875563</v>
          </cell>
          <cell r="E161">
            <v>86.008731752952613</v>
          </cell>
          <cell r="F161">
            <v>44.674341072984447</v>
          </cell>
          <cell r="G161">
            <v>1159.9770360134933</v>
          </cell>
          <cell r="H161">
            <v>1115.3026949405089</v>
          </cell>
          <cell r="J161">
            <v>0.88733994831910035</v>
          </cell>
          <cell r="K161">
            <v>7.4146926260316187E-2</v>
          </cell>
          <cell r="L161">
            <v>3.851312542058357E-2</v>
          </cell>
          <cell r="M161">
            <v>0.92288305933167281</v>
          </cell>
        </row>
        <row r="162">
          <cell r="C162" t="str">
            <v>08H</v>
          </cell>
          <cell r="D162">
            <v>754.48875717019598</v>
          </cell>
          <cell r="E162">
            <v>62.164762200186978</v>
          </cell>
          <cell r="F162">
            <v>24.253079759439657</v>
          </cell>
          <cell r="G162">
            <v>840.90659912982255</v>
          </cell>
          <cell r="H162">
            <v>816.65351937038292</v>
          </cell>
          <cell r="J162">
            <v>0.89723253206830278</v>
          </cell>
          <cell r="K162">
            <v>7.3925882213929123E-2</v>
          </cell>
          <cell r="L162">
            <v>2.8841585717768126E-2</v>
          </cell>
          <cell r="M162">
            <v>0.92387865756322918</v>
          </cell>
        </row>
        <row r="163">
          <cell r="C163" t="str">
            <v>08J</v>
          </cell>
          <cell r="D163">
            <v>663.93440663708543</v>
          </cell>
          <cell r="E163">
            <v>51.563855143255111</v>
          </cell>
          <cell r="F163">
            <v>19.410073455182768</v>
          </cell>
          <cell r="G163">
            <v>734.90833523552328</v>
          </cell>
          <cell r="H163">
            <v>715.4982617803405</v>
          </cell>
          <cell r="J163">
            <v>0.90342478756116962</v>
          </cell>
          <cell r="K163">
            <v>7.0163655344485834E-2</v>
          </cell>
          <cell r="L163">
            <v>2.6411557094344604E-2</v>
          </cell>
          <cell r="M163">
            <v>0.92793294142329408</v>
          </cell>
        </row>
        <row r="164">
          <cell r="C164" t="str">
            <v>08K</v>
          </cell>
          <cell r="D164">
            <v>1246.8144917858242</v>
          </cell>
          <cell r="E164">
            <v>94.215650350731877</v>
          </cell>
          <cell r="F164">
            <v>52.50567069390619</v>
          </cell>
          <cell r="G164">
            <v>1393.5358128304624</v>
          </cell>
          <cell r="H164">
            <v>1341.0301421365562</v>
          </cell>
          <cell r="J164">
            <v>0.89471291681652076</v>
          </cell>
          <cell r="K164">
            <v>6.7609062848099297E-2</v>
          </cell>
          <cell r="L164">
            <v>3.7678020335379807E-2</v>
          </cell>
          <cell r="M164">
            <v>0.9297438235052452</v>
          </cell>
        </row>
        <row r="165">
          <cell r="C165" t="str">
            <v>08L</v>
          </cell>
          <cell r="D165">
            <v>1121.7481936764784</v>
          </cell>
          <cell r="E165">
            <v>62.942435897139887</v>
          </cell>
          <cell r="F165">
            <v>35.285073742234026</v>
          </cell>
          <cell r="G165">
            <v>1219.9757033158523</v>
          </cell>
          <cell r="H165">
            <v>1184.6906295736183</v>
          </cell>
          <cell r="J165">
            <v>0.9194840443359692</v>
          </cell>
          <cell r="K165">
            <v>5.1593188066011882E-2</v>
          </cell>
          <cell r="L165">
            <v>2.8922767598018879E-2</v>
          </cell>
          <cell r="M165">
            <v>0.94687014961889804</v>
          </cell>
        </row>
        <row r="166">
          <cell r="C166" t="str">
            <v>08M</v>
          </cell>
          <cell r="D166">
            <v>1009.8230988163371</v>
          </cell>
          <cell r="E166">
            <v>142.49759502544495</v>
          </cell>
          <cell r="F166">
            <v>90.228187800661757</v>
          </cell>
          <cell r="G166">
            <v>1242.5488816424438</v>
          </cell>
          <cell r="H166">
            <v>1152.320693841782</v>
          </cell>
          <cell r="J166">
            <v>0.81270291554366714</v>
          </cell>
          <cell r="K166">
            <v>0.11468168144587337</v>
          </cell>
          <cell r="L166">
            <v>7.2615403010459462E-2</v>
          </cell>
          <cell r="M166">
            <v>0.87633859585532148</v>
          </cell>
        </row>
        <row r="167">
          <cell r="C167" t="str">
            <v>08N</v>
          </cell>
          <cell r="D167">
            <v>971.02395992111656</v>
          </cell>
          <cell r="E167">
            <v>103.17048639032619</v>
          </cell>
          <cell r="F167">
            <v>36.849477537751525</v>
          </cell>
          <cell r="G167">
            <v>1111.0439238491942</v>
          </cell>
          <cell r="H167">
            <v>1074.1944463114428</v>
          </cell>
          <cell r="J167">
            <v>0.87397441188195268</v>
          </cell>
          <cell r="K167">
            <v>9.2859052802245351E-2</v>
          </cell>
          <cell r="L167">
            <v>3.3166535315802E-2</v>
          </cell>
          <cell r="M167">
            <v>0.90395548334420095</v>
          </cell>
        </row>
        <row r="168">
          <cell r="C168" t="str">
            <v>08P</v>
          </cell>
          <cell r="D168">
            <v>549.37361710068603</v>
          </cell>
          <cell r="E168">
            <v>46.477247407041332</v>
          </cell>
          <cell r="F168">
            <v>26.342327818145051</v>
          </cell>
          <cell r="G168">
            <v>622.19319232587236</v>
          </cell>
          <cell r="H168">
            <v>595.85086450772735</v>
          </cell>
          <cell r="J168">
            <v>0.88296307943683316</v>
          </cell>
          <cell r="K168">
            <v>7.4699061288827112E-2</v>
          </cell>
          <cell r="L168">
            <v>4.2337859274339848E-2</v>
          </cell>
          <cell r="M168">
            <v>0.92199852316159803</v>
          </cell>
        </row>
        <row r="169">
          <cell r="C169" t="str">
            <v>08Q</v>
          </cell>
          <cell r="D169">
            <v>995.88696463112603</v>
          </cell>
          <cell r="E169">
            <v>94.27499762398169</v>
          </cell>
          <cell r="F169">
            <v>58.294945073676963</v>
          </cell>
          <cell r="G169">
            <v>1148.4569073287846</v>
          </cell>
          <cell r="H169">
            <v>1090.1619622551077</v>
          </cell>
          <cell r="J169">
            <v>0.86715222684974436</v>
          </cell>
          <cell r="K169">
            <v>8.2088406645798764E-2</v>
          </cell>
          <cell r="L169">
            <v>5.0759366504456983E-2</v>
          </cell>
          <cell r="M169">
            <v>0.91352202618685707</v>
          </cell>
        </row>
        <row r="170">
          <cell r="C170" t="str">
            <v>08R</v>
          </cell>
          <cell r="D170">
            <v>651.19241315552267</v>
          </cell>
          <cell r="E170">
            <v>49.206593396706793</v>
          </cell>
          <cell r="F170">
            <v>25.713152782640869</v>
          </cell>
          <cell r="G170">
            <v>726.1121593348704</v>
          </cell>
          <cell r="H170">
            <v>700.39900655222948</v>
          </cell>
          <cell r="J170">
            <v>0.89682069744159731</v>
          </cell>
          <cell r="K170">
            <v>6.7767207536891777E-2</v>
          </cell>
          <cell r="L170">
            <v>3.5412095021510867E-2</v>
          </cell>
          <cell r="M170">
            <v>0.92974491263354264</v>
          </cell>
        </row>
        <row r="171">
          <cell r="C171" t="str">
            <v>08T</v>
          </cell>
          <cell r="D171">
            <v>684.42606655613417</v>
          </cell>
          <cell r="E171">
            <v>43.513039303660413</v>
          </cell>
          <cell r="F171">
            <v>14.449602099047585</v>
          </cell>
          <cell r="G171">
            <v>742.38870795884225</v>
          </cell>
          <cell r="H171">
            <v>727.93910585979461</v>
          </cell>
          <cell r="J171">
            <v>0.92192413383808969</v>
          </cell>
          <cell r="K171">
            <v>5.8612205219684944E-2</v>
          </cell>
          <cell r="L171">
            <v>1.946366094222525E-2</v>
          </cell>
          <cell r="M171">
            <v>0.94022434163326662</v>
          </cell>
        </row>
        <row r="172">
          <cell r="C172" t="str">
            <v>08V</v>
          </cell>
          <cell r="D172">
            <v>806.57351229330607</v>
          </cell>
          <cell r="E172">
            <v>119.14931543597842</v>
          </cell>
          <cell r="F172">
            <v>41.019163466457776</v>
          </cell>
          <cell r="G172">
            <v>966.74199119574234</v>
          </cell>
          <cell r="H172">
            <v>925.72282772928452</v>
          </cell>
          <cell r="J172">
            <v>0.83432138009819212</v>
          </cell>
          <cell r="K172">
            <v>0.12324830877430409</v>
          </cell>
          <cell r="L172">
            <v>4.2430311127503686E-2</v>
          </cell>
          <cell r="M172">
            <v>0.87129050741004077</v>
          </cell>
        </row>
        <row r="173">
          <cell r="C173" t="str">
            <v>08W</v>
          </cell>
          <cell r="D173">
            <v>949.9772743562711</v>
          </cell>
          <cell r="E173">
            <v>107.7910094812853</v>
          </cell>
          <cell r="F173">
            <v>41.290553502213072</v>
          </cell>
          <cell r="G173">
            <v>1099.0588373397693</v>
          </cell>
          <cell r="H173">
            <v>1057.7682838375563</v>
          </cell>
          <cell r="J173">
            <v>0.86435524840112787</v>
          </cell>
          <cell r="K173">
            <v>9.8075740642047327E-2</v>
          </cell>
          <cell r="L173">
            <v>3.7569010956824939E-2</v>
          </cell>
          <cell r="M173">
            <v>0.89809582010700661</v>
          </cell>
        </row>
        <row r="174">
          <cell r="C174" t="str">
            <v>08X</v>
          </cell>
          <cell r="D174">
            <v>1165.6910389990137</v>
          </cell>
          <cell r="E174">
            <v>96.579266184534319</v>
          </cell>
          <cell r="F174">
            <v>24.112454295891855</v>
          </cell>
          <cell r="G174">
            <v>1286.38275947944</v>
          </cell>
          <cell r="H174">
            <v>1262.2703051835481</v>
          </cell>
          <cell r="J174">
            <v>0.90617744245168008</v>
          </cell>
          <cell r="K174">
            <v>7.5078172085901562E-2</v>
          </cell>
          <cell r="L174">
            <v>1.8744385462418224E-2</v>
          </cell>
          <cell r="M174">
            <v>0.9234876509508867</v>
          </cell>
        </row>
        <row r="175">
          <cell r="C175" t="str">
            <v>08Y</v>
          </cell>
          <cell r="D175">
            <v>696.62605990792986</v>
          </cell>
          <cell r="E175">
            <v>52.266872000542413</v>
          </cell>
          <cell r="F175">
            <v>38.645248071771057</v>
          </cell>
          <cell r="G175">
            <v>787.5381799802434</v>
          </cell>
          <cell r="H175">
            <v>748.89293190847229</v>
          </cell>
          <cell r="J175">
            <v>0.88456163474563965</v>
          </cell>
          <cell r="K175">
            <v>6.6367413452708551E-2</v>
          </cell>
          <cell r="L175">
            <v>4.907095180165174E-2</v>
          </cell>
          <cell r="M175">
            <v>0.93020781773524552</v>
          </cell>
        </row>
        <row r="176">
          <cell r="C176" t="str">
            <v>09A</v>
          </cell>
          <cell r="D176">
            <v>658.05478356260392</v>
          </cell>
          <cell r="E176">
            <v>37.462423055064178</v>
          </cell>
          <cell r="F176">
            <v>25.784339179015273</v>
          </cell>
          <cell r="G176">
            <v>721.3015457966834</v>
          </cell>
          <cell r="H176">
            <v>695.51720661766808</v>
          </cell>
          <cell r="J176">
            <v>0.91231578165519811</v>
          </cell>
          <cell r="K176">
            <v>5.1937256024713808E-2</v>
          </cell>
          <cell r="L176">
            <v>3.5746962320088005E-2</v>
          </cell>
          <cell r="M176">
            <v>0.94613731666360112</v>
          </cell>
        </row>
        <row r="177">
          <cell r="C177" t="str">
            <v>09C</v>
          </cell>
          <cell r="D177">
            <v>479.1860880310511</v>
          </cell>
          <cell r="E177">
            <v>37.511357720923328</v>
          </cell>
          <cell r="F177">
            <v>11.856632474231491</v>
          </cell>
          <cell r="G177">
            <v>528.55407822620589</v>
          </cell>
          <cell r="H177">
            <v>516.69744575197444</v>
          </cell>
          <cell r="J177">
            <v>0.90659803371335124</v>
          </cell>
          <cell r="K177">
            <v>7.0969763106944667E-2</v>
          </cell>
          <cell r="L177">
            <v>2.2432203179704149E-2</v>
          </cell>
          <cell r="M177">
            <v>0.92740169700987918</v>
          </cell>
        </row>
        <row r="178">
          <cell r="C178" t="str">
            <v>09D</v>
          </cell>
          <cell r="D178">
            <v>1117.4609682138939</v>
          </cell>
          <cell r="E178">
            <v>82.54070513009269</v>
          </cell>
          <cell r="F178">
            <v>23.329742491290823</v>
          </cell>
          <cell r="G178">
            <v>1223.3314158352773</v>
          </cell>
          <cell r="H178">
            <v>1200.0016733439866</v>
          </cell>
          <cell r="J178">
            <v>0.91345726411424155</v>
          </cell>
          <cell r="K178">
            <v>6.7472071804626055E-2</v>
          </cell>
          <cell r="L178">
            <v>1.9070664081132529E-2</v>
          </cell>
          <cell r="M178">
            <v>0.93121617497408948</v>
          </cell>
        </row>
        <row r="179">
          <cell r="C179" t="str">
            <v>09E</v>
          </cell>
          <cell r="D179">
            <v>734.09719923232149</v>
          </cell>
          <cell r="E179">
            <v>35.165745944963476</v>
          </cell>
          <cell r="F179">
            <v>8.7718538498676466</v>
          </cell>
          <cell r="G179">
            <v>778.03479902715253</v>
          </cell>
          <cell r="H179">
            <v>769.26294517728502</v>
          </cell>
          <cell r="J179">
            <v>0.94352746194672754</v>
          </cell>
          <cell r="K179">
            <v>4.5198165928997516E-2</v>
          </cell>
          <cell r="L179">
            <v>1.127437212427502E-2</v>
          </cell>
          <cell r="M179">
            <v>0.95428644241162663</v>
          </cell>
        </row>
        <row r="180">
          <cell r="C180" t="str">
            <v>09F</v>
          </cell>
          <cell r="D180">
            <v>745.92974807640132</v>
          </cell>
          <cell r="E180">
            <v>67.322054764897018</v>
          </cell>
          <cell r="F180">
            <v>11.834845823675421</v>
          </cell>
          <cell r="G180">
            <v>825.08664866497372</v>
          </cell>
          <cell r="H180">
            <v>813.25180284129829</v>
          </cell>
          <cell r="J180">
            <v>0.90406231791939462</v>
          </cell>
          <cell r="K180">
            <v>8.1593920921914143E-2</v>
          </cell>
          <cell r="L180">
            <v>1.4343761158691294E-2</v>
          </cell>
          <cell r="M180">
            <v>0.9172186836479298</v>
          </cell>
        </row>
        <row r="181">
          <cell r="C181" t="str">
            <v>09G</v>
          </cell>
          <cell r="D181">
            <v>1829.6937721032862</v>
          </cell>
          <cell r="E181">
            <v>131.33929250726541</v>
          </cell>
          <cell r="F181">
            <v>31.850264354182304</v>
          </cell>
          <cell r="G181">
            <v>1992.8833289647339</v>
          </cell>
          <cell r="H181">
            <v>1961.0330646105515</v>
          </cell>
          <cell r="J181">
            <v>0.91811384314895061</v>
          </cell>
          <cell r="K181">
            <v>6.5904155350375554E-2</v>
          </cell>
          <cell r="L181">
            <v>1.5982001500673866E-2</v>
          </cell>
          <cell r="M181">
            <v>0.9330254574094351</v>
          </cell>
        </row>
        <row r="182">
          <cell r="C182" t="str">
            <v>09H</v>
          </cell>
          <cell r="D182">
            <v>479.47299256271361</v>
          </cell>
          <cell r="E182">
            <v>32.746422885385869</v>
          </cell>
          <cell r="F182">
            <v>12.535147070312895</v>
          </cell>
          <cell r="G182">
            <v>524.75456251841229</v>
          </cell>
          <cell r="H182">
            <v>512.21941544809943</v>
          </cell>
          <cell r="J182">
            <v>0.91370904954426224</v>
          </cell>
          <cell r="K182">
            <v>6.2403312375653483E-2</v>
          </cell>
          <cell r="L182">
            <v>2.3887638080084476E-2</v>
          </cell>
          <cell r="M182">
            <v>0.93606953993194775</v>
          </cell>
        </row>
        <row r="183">
          <cell r="C183" t="str">
            <v>09J</v>
          </cell>
          <cell r="D183">
            <v>924.92887310829042</v>
          </cell>
          <cell r="E183">
            <v>64.31361326874098</v>
          </cell>
          <cell r="F183">
            <v>22.455878968239677</v>
          </cell>
          <cell r="G183">
            <v>1011.698365345271</v>
          </cell>
          <cell r="H183">
            <v>989.24248637703136</v>
          </cell>
          <cell r="J183">
            <v>0.91423383173366302</v>
          </cell>
          <cell r="K183">
            <v>6.3569948782898469E-2</v>
          </cell>
          <cell r="L183">
            <v>2.2196219483438591E-2</v>
          </cell>
          <cell r="M183">
            <v>0.93498700859050143</v>
          </cell>
        </row>
        <row r="184">
          <cell r="C184" t="str">
            <v>09L</v>
          </cell>
          <cell r="D184">
            <v>621.98588081346952</v>
          </cell>
          <cell r="E184">
            <v>29.84356845776783</v>
          </cell>
          <cell r="F184">
            <v>9.383195191004793</v>
          </cell>
          <cell r="G184">
            <v>661.21264446224211</v>
          </cell>
          <cell r="H184">
            <v>651.82944927123731</v>
          </cell>
          <cell r="J184">
            <v>0.94067451072313457</v>
          </cell>
          <cell r="K184">
            <v>4.5134600355441354E-2</v>
          </cell>
          <cell r="L184">
            <v>1.4190888921424144E-2</v>
          </cell>
          <cell r="M184">
            <v>0.95421567943710783</v>
          </cell>
        </row>
        <row r="185">
          <cell r="C185" t="str">
            <v>09N</v>
          </cell>
          <cell r="D185">
            <v>730.42152342238819</v>
          </cell>
          <cell r="E185">
            <v>46.662235079135108</v>
          </cell>
          <cell r="F185">
            <v>14.166293773132628</v>
          </cell>
          <cell r="G185">
            <v>791.25005227465601</v>
          </cell>
          <cell r="H185">
            <v>777.08375850152333</v>
          </cell>
          <cell r="J185">
            <v>0.92312350731933568</v>
          </cell>
          <cell r="K185">
            <v>5.8972805050681844E-2</v>
          </cell>
          <cell r="L185">
            <v>1.7903687629982325E-2</v>
          </cell>
          <cell r="M185">
            <v>0.93995211639847487</v>
          </cell>
        </row>
        <row r="186">
          <cell r="C186" t="str">
            <v>09P</v>
          </cell>
          <cell r="D186">
            <v>843.45133566606046</v>
          </cell>
          <cell r="E186">
            <v>27.184389270080455</v>
          </cell>
          <cell r="F186">
            <v>9.4036065156540936</v>
          </cell>
          <cell r="G186">
            <v>880.03933145179508</v>
          </cell>
          <cell r="H186">
            <v>870.63572493614095</v>
          </cell>
          <cell r="J186">
            <v>0.9584245902676013</v>
          </cell>
          <cell r="K186">
            <v>3.0889970821229715E-2</v>
          </cell>
          <cell r="L186">
            <v>1.068543891116892E-2</v>
          </cell>
          <cell r="M186">
            <v>0.96877639121450665</v>
          </cell>
        </row>
        <row r="187">
          <cell r="C187" t="str">
            <v>09W</v>
          </cell>
          <cell r="D187">
            <v>1105.9068934015256</v>
          </cell>
          <cell r="E187">
            <v>57.723726791090975</v>
          </cell>
          <cell r="F187">
            <v>32.343483468593064</v>
          </cell>
          <cell r="G187">
            <v>1195.9741036612097</v>
          </cell>
          <cell r="H187">
            <v>1163.6306201926166</v>
          </cell>
          <cell r="J187">
            <v>0.92469133739270504</v>
          </cell>
          <cell r="K187">
            <v>4.8265030667790025E-2</v>
          </cell>
          <cell r="L187">
            <v>2.7043631939504924E-2</v>
          </cell>
          <cell r="M187">
            <v>0.95039342744217581</v>
          </cell>
        </row>
        <row r="188">
          <cell r="C188" t="str">
            <v>09X</v>
          </cell>
          <cell r="D188">
            <v>877.57140763100324</v>
          </cell>
          <cell r="E188">
            <v>58.513321155148112</v>
          </cell>
          <cell r="F188">
            <v>12.655617953696693</v>
          </cell>
          <cell r="G188">
            <v>948.74034673984806</v>
          </cell>
          <cell r="H188">
            <v>936.08472878615135</v>
          </cell>
          <cell r="J188">
            <v>0.92498586219780543</v>
          </cell>
          <cell r="K188">
            <v>6.1674747317553381E-2</v>
          </cell>
          <cell r="L188">
            <v>1.3339390484641169E-2</v>
          </cell>
          <cell r="M188">
            <v>0.93749142641070105</v>
          </cell>
        </row>
        <row r="189">
          <cell r="C189" t="str">
            <v>09Y</v>
          </cell>
          <cell r="D189">
            <v>1032.7222649757457</v>
          </cell>
          <cell r="E189">
            <v>69.97138251016851</v>
          </cell>
          <cell r="F189">
            <v>22.733872948178671</v>
          </cell>
          <cell r="G189">
            <v>1125.4275204340929</v>
          </cell>
          <cell r="H189">
            <v>1102.6936474859142</v>
          </cell>
          <cell r="J189">
            <v>0.91762663185756332</v>
          </cell>
          <cell r="K189">
            <v>6.2173157524333139E-2</v>
          </cell>
          <cell r="L189">
            <v>2.0200210618103513E-2</v>
          </cell>
          <cell r="M189">
            <v>0.93654503889661489</v>
          </cell>
        </row>
        <row r="190">
          <cell r="C190" t="str">
            <v>10A</v>
          </cell>
          <cell r="D190">
            <v>783.76908137191458</v>
          </cell>
          <cell r="E190">
            <v>65.137362746960335</v>
          </cell>
          <cell r="F190">
            <v>11.618960196127636</v>
          </cell>
          <cell r="G190">
            <v>860.52540431500256</v>
          </cell>
          <cell r="H190">
            <v>848.9064441188749</v>
          </cell>
          <cell r="J190">
            <v>0.91080295531287925</v>
          </cell>
          <cell r="K190">
            <v>7.569487480594618E-2</v>
          </cell>
          <cell r="L190">
            <v>1.3502169881174616E-2</v>
          </cell>
          <cell r="M190">
            <v>0.92326909143142399</v>
          </cell>
        </row>
        <row r="191">
          <cell r="C191" t="str">
            <v>10C</v>
          </cell>
          <cell r="D191">
            <v>332.63049668022762</v>
          </cell>
          <cell r="E191">
            <v>20.06274251353609</v>
          </cell>
          <cell r="F191">
            <v>1.2113374283565777</v>
          </cell>
          <cell r="G191">
            <v>353.90457662212026</v>
          </cell>
          <cell r="H191">
            <v>352.6932391937637</v>
          </cell>
          <cell r="J191">
            <v>0.93988752520539476</v>
          </cell>
          <cell r="K191">
            <v>5.6689695016173748E-2</v>
          </cell>
          <cell r="L191">
            <v>3.4227797784315652E-3</v>
          </cell>
          <cell r="M191">
            <v>0.94311560221738766</v>
          </cell>
        </row>
        <row r="192">
          <cell r="C192" t="str">
            <v>10D</v>
          </cell>
          <cell r="D192">
            <v>384.47732800474432</v>
          </cell>
          <cell r="E192">
            <v>50.768383263932456</v>
          </cell>
          <cell r="F192">
            <v>2.607644975596755</v>
          </cell>
          <cell r="G192">
            <v>437.85335624427353</v>
          </cell>
          <cell r="H192">
            <v>435.24571126867676</v>
          </cell>
          <cell r="J192">
            <v>0.87809610802720139</v>
          </cell>
          <cell r="K192">
            <v>0.11594837070429886</v>
          </cell>
          <cell r="L192">
            <v>5.9555212684997182E-3</v>
          </cell>
          <cell r="M192">
            <v>0.88335695918530677</v>
          </cell>
        </row>
        <row r="193">
          <cell r="C193" t="str">
            <v>10E</v>
          </cell>
          <cell r="D193">
            <v>539.98331340803747</v>
          </cell>
          <cell r="E193">
            <v>37.279560470268358</v>
          </cell>
          <cell r="F193">
            <v>10.59284278282162</v>
          </cell>
          <cell r="G193">
            <v>587.85571666112753</v>
          </cell>
          <cell r="H193">
            <v>577.26287387830587</v>
          </cell>
          <cell r="J193">
            <v>0.91856436554705423</v>
          </cell>
          <cell r="K193">
            <v>6.3416174094566735E-2</v>
          </cell>
          <cell r="L193">
            <v>1.8019460358378925E-2</v>
          </cell>
          <cell r="M193">
            <v>0.93542013152550774</v>
          </cell>
        </row>
        <row r="194">
          <cell r="C194" t="str">
            <v>10G</v>
          </cell>
          <cell r="D194">
            <v>491.26442838223625</v>
          </cell>
          <cell r="E194">
            <v>19.337932424750342</v>
          </cell>
          <cell r="F194">
            <v>10.141471477146821</v>
          </cell>
          <cell r="G194">
            <v>520.74383228413342</v>
          </cell>
          <cell r="H194">
            <v>510.60236080698661</v>
          </cell>
          <cell r="J194">
            <v>0.94338981650038567</v>
          </cell>
          <cell r="K194">
            <v>3.7135211645097289E-2</v>
          </cell>
          <cell r="L194">
            <v>1.9474971854517003E-2</v>
          </cell>
          <cell r="M194">
            <v>0.96212721697136783</v>
          </cell>
        </row>
        <row r="195">
          <cell r="C195" t="str">
            <v>10H</v>
          </cell>
          <cell r="D195">
            <v>1092.1227030598741</v>
          </cell>
          <cell r="E195">
            <v>53.673196909827389</v>
          </cell>
          <cell r="F195">
            <v>14.6799829283676</v>
          </cell>
          <cell r="G195">
            <v>1160.4758828980689</v>
          </cell>
          <cell r="H195">
            <v>1145.7958999697014</v>
          </cell>
          <cell r="J195">
            <v>0.94109900873812591</v>
          </cell>
          <cell r="K195">
            <v>4.6251023136981304E-2</v>
          </cell>
          <cell r="L195">
            <v>1.2649968124892972E-2</v>
          </cell>
          <cell r="M195">
            <v>0.95315640690349246</v>
          </cell>
        </row>
        <row r="196">
          <cell r="C196" t="str">
            <v>10J</v>
          </cell>
          <cell r="D196">
            <v>812.30147853785934</v>
          </cell>
          <cell r="E196">
            <v>33.752843782122561</v>
          </cell>
          <cell r="F196">
            <v>14.538677192135362</v>
          </cell>
          <cell r="G196">
            <v>860.59299951211722</v>
          </cell>
          <cell r="H196">
            <v>846.05432231998191</v>
          </cell>
          <cell r="J196">
            <v>0.9438857613277879</v>
          </cell>
          <cell r="K196">
            <v>3.9220448924471317E-2</v>
          </cell>
          <cell r="L196">
            <v>1.6893789747740862E-2</v>
          </cell>
          <cell r="M196">
            <v>0.96010558318576023</v>
          </cell>
        </row>
        <row r="197">
          <cell r="C197" t="str">
            <v>10K</v>
          </cell>
          <cell r="D197">
            <v>732.97889506744207</v>
          </cell>
          <cell r="E197">
            <v>40.088992077991904</v>
          </cell>
          <cell r="F197">
            <v>12.735235545568852</v>
          </cell>
          <cell r="G197">
            <v>785.80312269100273</v>
          </cell>
          <cell r="H197">
            <v>773.06788714543393</v>
          </cell>
          <cell r="J197">
            <v>0.93277676545409649</v>
          </cell>
          <cell r="K197">
            <v>5.1016585351183301E-2</v>
          </cell>
          <cell r="L197">
            <v>1.620664919472032E-2</v>
          </cell>
          <cell r="M197">
            <v>0.94814298621816884</v>
          </cell>
        </row>
        <row r="198">
          <cell r="C198" t="str">
            <v>10L</v>
          </cell>
          <cell r="D198">
            <v>554.29298261683982</v>
          </cell>
          <cell r="E198">
            <v>55.601508447345772</v>
          </cell>
          <cell r="F198">
            <v>4.053934983798829</v>
          </cell>
          <cell r="G198">
            <v>613.94842604798441</v>
          </cell>
          <cell r="H198">
            <v>609.89449106418556</v>
          </cell>
          <cell r="J198">
            <v>0.90283313565090551</v>
          </cell>
          <cell r="K198">
            <v>9.0563809740918072E-2</v>
          </cell>
          <cell r="L198">
            <v>6.6030546081764611E-3</v>
          </cell>
          <cell r="M198">
            <v>0.90883421761962724</v>
          </cell>
        </row>
        <row r="199">
          <cell r="C199" t="str">
            <v>10M</v>
          </cell>
          <cell r="D199">
            <v>432.51437678893132</v>
          </cell>
          <cell r="E199">
            <v>6.2699148390641835</v>
          </cell>
          <cell r="F199">
            <v>3.357213750738695</v>
          </cell>
          <cell r="G199">
            <v>442.14150537873422</v>
          </cell>
          <cell r="H199">
            <v>438.78429162799551</v>
          </cell>
          <cell r="J199">
            <v>0.97822613694329286</v>
          </cell>
          <cell r="K199">
            <v>1.4180787740552505E-2</v>
          </cell>
          <cell r="L199">
            <v>7.5930753161545812E-3</v>
          </cell>
          <cell r="M199">
            <v>0.98571071262418875</v>
          </cell>
        </row>
        <row r="200">
          <cell r="C200" t="str">
            <v>10N</v>
          </cell>
          <cell r="D200">
            <v>328.45569410777836</v>
          </cell>
          <cell r="E200">
            <v>28.383244903289533</v>
          </cell>
          <cell r="F200">
            <v>10.771466049264996</v>
          </cell>
          <cell r="G200">
            <v>367.61040506033288</v>
          </cell>
          <cell r="H200">
            <v>356.83893901106791</v>
          </cell>
          <cell r="J200">
            <v>0.89348856720709968</v>
          </cell>
          <cell r="K200">
            <v>7.7210123850088588E-2</v>
          </cell>
          <cell r="L200">
            <v>2.9301308942811789E-2</v>
          </cell>
          <cell r="M200">
            <v>0.92045922739836084</v>
          </cell>
        </row>
        <row r="201">
          <cell r="C201" t="str">
            <v>10Q</v>
          </cell>
          <cell r="D201">
            <v>2538.1967452383883</v>
          </cell>
          <cell r="E201">
            <v>90.675867047357855</v>
          </cell>
          <cell r="F201">
            <v>41.656828171877763</v>
          </cell>
          <cell r="G201">
            <v>2670.5294404576239</v>
          </cell>
          <cell r="H201">
            <v>2628.8726122857461</v>
          </cell>
          <cell r="J201">
            <v>0.95044701877671156</v>
          </cell>
          <cell r="K201">
            <v>3.395426602442532E-2</v>
          </cell>
          <cell r="L201">
            <v>1.5598715198863121E-2</v>
          </cell>
          <cell r="M201">
            <v>0.96550769838614692</v>
          </cell>
        </row>
        <row r="202">
          <cell r="C202" t="str">
            <v>10R</v>
          </cell>
          <cell r="D202">
            <v>796.0218199963391</v>
          </cell>
          <cell r="E202">
            <v>51.026255326648368</v>
          </cell>
          <cell r="F202">
            <v>18.986608734804207</v>
          </cell>
          <cell r="G202">
            <v>866.03468405779165</v>
          </cell>
          <cell r="H202">
            <v>847.04807532298742</v>
          </cell>
          <cell r="J202">
            <v>0.91915697448350642</v>
          </cell>
          <cell r="K202">
            <v>5.8919413120460333E-2</v>
          </cell>
          <cell r="L202">
            <v>2.1923612396033326E-2</v>
          </cell>
          <cell r="M202">
            <v>0.93975990641712803</v>
          </cell>
        </row>
        <row r="203">
          <cell r="C203" t="str">
            <v>10T</v>
          </cell>
          <cell r="D203">
            <v>440.84413127399819</v>
          </cell>
          <cell r="E203">
            <v>36.095126177846645</v>
          </cell>
          <cell r="F203">
            <v>18.588352832238069</v>
          </cell>
          <cell r="G203">
            <v>495.52761028408287</v>
          </cell>
          <cell r="H203">
            <v>476.93925745184481</v>
          </cell>
          <cell r="J203">
            <v>0.88964594933724284</v>
          </cell>
          <cell r="K203">
            <v>7.2841806245979981E-2</v>
          </cell>
          <cell r="L203">
            <v>3.7512244416777266E-2</v>
          </cell>
          <cell r="M203">
            <v>0.92431923853219178</v>
          </cell>
        </row>
        <row r="204">
          <cell r="C204" t="str">
            <v>10V</v>
          </cell>
          <cell r="D204">
            <v>704.65117277552099</v>
          </cell>
          <cell r="E204">
            <v>44.613558074445386</v>
          </cell>
          <cell r="F204">
            <v>8.3473722925537501</v>
          </cell>
          <cell r="G204">
            <v>757.61210314252003</v>
          </cell>
          <cell r="H204">
            <v>749.26473084996633</v>
          </cell>
          <cell r="J204">
            <v>0.93009492569176111</v>
          </cell>
          <cell r="K204">
            <v>5.8887071483403691E-2</v>
          </cell>
          <cell r="L204">
            <v>1.1018002824835369E-2</v>
          </cell>
          <cell r="M204">
            <v>0.94045688227732849</v>
          </cell>
        </row>
        <row r="205">
          <cell r="C205" t="str">
            <v>10W</v>
          </cell>
          <cell r="D205">
            <v>449.79049949704932</v>
          </cell>
          <cell r="E205">
            <v>22.112115712964115</v>
          </cell>
          <cell r="F205">
            <v>14.739232045397431</v>
          </cell>
          <cell r="G205">
            <v>486.64184725541088</v>
          </cell>
          <cell r="H205">
            <v>471.90261521001344</v>
          </cell>
          <cell r="J205">
            <v>0.92427419062664296</v>
          </cell>
          <cell r="K205">
            <v>4.5438171496498349E-2</v>
          </cell>
          <cell r="L205">
            <v>3.0287637876858623E-2</v>
          </cell>
          <cell r="M205">
            <v>0.95314262943187245</v>
          </cell>
        </row>
        <row r="206">
          <cell r="C206" t="str">
            <v>10X</v>
          </cell>
          <cell r="D206">
            <v>954.9866740422317</v>
          </cell>
          <cell r="E206">
            <v>87.859305442559588</v>
          </cell>
          <cell r="F206">
            <v>27.037666051295311</v>
          </cell>
          <cell r="G206">
            <v>1069.8836455360865</v>
          </cell>
          <cell r="H206">
            <v>1042.8459794847913</v>
          </cell>
          <cell r="J206">
            <v>0.89260797473328657</v>
          </cell>
          <cell r="K206">
            <v>8.2120430393658309E-2</v>
          </cell>
          <cell r="L206">
            <v>2.5271594873055143E-2</v>
          </cell>
          <cell r="M206">
            <v>0.91575044908744274</v>
          </cell>
        </row>
        <row r="207">
          <cell r="C207" t="str">
            <v>10Y</v>
          </cell>
          <cell r="D207">
            <v>644.08097535320064</v>
          </cell>
          <cell r="E207">
            <v>32.122403733982217</v>
          </cell>
          <cell r="F207">
            <v>10.22047006909542</v>
          </cell>
          <cell r="G207">
            <v>686.42384915627827</v>
          </cell>
          <cell r="H207">
            <v>676.20337908718284</v>
          </cell>
          <cell r="J207">
            <v>0.93831380734348957</v>
          </cell>
          <cell r="K207">
            <v>4.6796747772481467E-2</v>
          </cell>
          <cell r="L207">
            <v>1.4889444884028968E-2</v>
          </cell>
          <cell r="M207">
            <v>0.95249594319190667</v>
          </cell>
        </row>
        <row r="208">
          <cell r="C208" t="str">
            <v>11A</v>
          </cell>
          <cell r="D208">
            <v>2141.3727312364126</v>
          </cell>
          <cell r="E208">
            <v>110.2671439230067</v>
          </cell>
          <cell r="F208">
            <v>25.60823794452627</v>
          </cell>
          <cell r="G208">
            <v>2277.2481131039453</v>
          </cell>
          <cell r="H208">
            <v>2251.6398751594193</v>
          </cell>
          <cell r="J208">
            <v>0.94033351873883819</v>
          </cell>
          <cell r="K208">
            <v>4.8421225288758661E-2</v>
          </cell>
          <cell r="L208">
            <v>1.1245255972403292E-2</v>
          </cell>
          <cell r="M208">
            <v>0.95102807285503432</v>
          </cell>
        </row>
        <row r="209">
          <cell r="C209" t="str">
            <v>11C</v>
          </cell>
          <cell r="D209">
            <v>529.79287366522215</v>
          </cell>
          <cell r="E209">
            <v>45.395171396889957</v>
          </cell>
          <cell r="F209">
            <v>7.3798945567054233</v>
          </cell>
          <cell r="G209">
            <v>582.56793961881749</v>
          </cell>
          <cell r="H209">
            <v>575.18804506211211</v>
          </cell>
          <cell r="J209">
            <v>0.90940959437601931</v>
          </cell>
          <cell r="K209">
            <v>7.7922536256616978E-2</v>
          </cell>
          <cell r="L209">
            <v>1.2667869367363733E-2</v>
          </cell>
          <cell r="M209">
            <v>0.92107768618176356</v>
          </cell>
        </row>
        <row r="210">
          <cell r="C210" t="str">
            <v>11D</v>
          </cell>
          <cell r="D210">
            <v>550.58502446529269</v>
          </cell>
          <cell r="E210">
            <v>40.175723186095844</v>
          </cell>
          <cell r="F210">
            <v>4.8419353672320655</v>
          </cell>
          <cell r="G210">
            <v>595.60268301862061</v>
          </cell>
          <cell r="H210">
            <v>590.76074765138856</v>
          </cell>
          <cell r="J210">
            <v>0.92441662900984534</v>
          </cell>
          <cell r="K210">
            <v>6.7453898935575837E-2</v>
          </cell>
          <cell r="L210">
            <v>8.1294720545788575E-3</v>
          </cell>
          <cell r="M210">
            <v>0.93199324202595157</v>
          </cell>
        </row>
        <row r="211">
          <cell r="C211" t="str">
            <v>11E</v>
          </cell>
          <cell r="D211">
            <v>831.33119289312344</v>
          </cell>
          <cell r="E211">
            <v>27.262922150428498</v>
          </cell>
          <cell r="F211">
            <v>4.719996697385934</v>
          </cell>
          <cell r="G211">
            <v>863.31411174093785</v>
          </cell>
          <cell r="H211">
            <v>858.59411504355194</v>
          </cell>
          <cell r="J211">
            <v>0.9629533232309635</v>
          </cell>
          <cell r="K211">
            <v>3.1579377401176452E-2</v>
          </cell>
          <cell r="L211">
            <v>5.467299367860101E-3</v>
          </cell>
          <cell r="M211">
            <v>0.96824701954887549</v>
          </cell>
        </row>
        <row r="212">
          <cell r="C212" t="str">
            <v>11H</v>
          </cell>
          <cell r="D212">
            <v>1829.5664726181144</v>
          </cell>
          <cell r="E212">
            <v>117.9585809770692</v>
          </cell>
          <cell r="F212">
            <v>20.1089246932818</v>
          </cell>
          <cell r="G212">
            <v>1967.6339782884654</v>
          </cell>
          <cell r="H212">
            <v>1947.5250535951836</v>
          </cell>
          <cell r="J212">
            <v>0.92983069656560402</v>
          </cell>
          <cell r="K212">
            <v>5.9949453139488254E-2</v>
          </cell>
          <cell r="L212">
            <v>1.0219850294907708E-2</v>
          </cell>
          <cell r="M212">
            <v>0.93943154633142489</v>
          </cell>
        </row>
        <row r="213">
          <cell r="C213" t="str">
            <v>11J</v>
          </cell>
          <cell r="D213">
            <v>3316.3776865184145</v>
          </cell>
          <cell r="E213">
            <v>188.46190859692496</v>
          </cell>
          <cell r="F213">
            <v>35.240230861855487</v>
          </cell>
          <cell r="G213">
            <v>3540.079825977195</v>
          </cell>
          <cell r="H213">
            <v>3504.8395951153393</v>
          </cell>
          <cell r="J213">
            <v>0.93680873018250932</v>
          </cell>
          <cell r="K213">
            <v>5.3236626816713768E-2</v>
          </cell>
          <cell r="L213">
            <v>9.954643000776928E-3</v>
          </cell>
          <cell r="M213">
            <v>0.94622809304608912</v>
          </cell>
        </row>
        <row r="214">
          <cell r="C214" t="str">
            <v>11M</v>
          </cell>
          <cell r="D214">
            <v>2214.3608309912343</v>
          </cell>
          <cell r="E214">
            <v>120.17200819432026</v>
          </cell>
          <cell r="F214">
            <v>31.391360859997917</v>
          </cell>
          <cell r="G214">
            <v>2365.9242000455524</v>
          </cell>
          <cell r="H214">
            <v>2334.5328391855546</v>
          </cell>
          <cell r="J214">
            <v>0.93593904274219775</v>
          </cell>
          <cell r="K214">
            <v>5.0792839513627071E-2</v>
          </cell>
          <cell r="L214">
            <v>1.3268117744175204E-2</v>
          </cell>
          <cell r="M214">
            <v>0.94852417315481219</v>
          </cell>
        </row>
        <row r="215">
          <cell r="C215" t="str">
            <v>11N</v>
          </cell>
          <cell r="D215">
            <v>2126.5747888821693</v>
          </cell>
          <cell r="E215">
            <v>172.54122997657475</v>
          </cell>
          <cell r="F215">
            <v>31.923321772912946</v>
          </cell>
          <cell r="G215">
            <v>2331.0393406316571</v>
          </cell>
          <cell r="H215">
            <v>2299.1160188587442</v>
          </cell>
          <cell r="J215">
            <v>0.91228609994454979</v>
          </cell>
          <cell r="K215">
            <v>7.4019012450394814E-2</v>
          </cell>
          <cell r="L215">
            <v>1.369488760505538E-2</v>
          </cell>
          <cell r="M215">
            <v>0.92495323047584943</v>
          </cell>
        </row>
        <row r="216">
          <cell r="C216" t="str">
            <v>11T</v>
          </cell>
          <cell r="D216">
            <v>845.90674773778619</v>
          </cell>
          <cell r="E216">
            <v>40.292812827073448</v>
          </cell>
          <cell r="F216">
            <v>16.041291080821892</v>
          </cell>
          <cell r="G216">
            <v>902.24085164568157</v>
          </cell>
          <cell r="H216">
            <v>886.19956056485967</v>
          </cell>
          <cell r="J216">
            <v>0.93756201151262175</v>
          </cell>
          <cell r="K216">
            <v>4.4658599478819443E-2</v>
          </cell>
          <cell r="L216">
            <v>1.7779389008558723E-2</v>
          </cell>
          <cell r="M216">
            <v>0.95453302549440333</v>
          </cell>
        </row>
        <row r="217">
          <cell r="C217" t="str">
            <v>11X</v>
          </cell>
          <cell r="D217">
            <v>2430.2215433629876</v>
          </cell>
          <cell r="E217">
            <v>77.741589245969749</v>
          </cell>
          <cell r="F217">
            <v>33.583667963101632</v>
          </cell>
          <cell r="G217">
            <v>2541.5468005720591</v>
          </cell>
          <cell r="H217">
            <v>2507.9631326089575</v>
          </cell>
          <cell r="J217">
            <v>0.95619783307393202</v>
          </cell>
          <cell r="K217">
            <v>3.0588297342575566E-2</v>
          </cell>
          <cell r="L217">
            <v>1.3213869583492429E-2</v>
          </cell>
          <cell r="M217">
            <v>0.96900210045548096</v>
          </cell>
        </row>
        <row r="218">
          <cell r="C218" t="str">
            <v>12A</v>
          </cell>
          <cell r="D218">
            <v>1202.79887012615</v>
          </cell>
          <cell r="E218">
            <v>34.386428612485297</v>
          </cell>
          <cell r="F218">
            <v>14.343272501279497</v>
          </cell>
          <cell r="G218">
            <v>1251.5285712399148</v>
          </cell>
          <cell r="H218">
            <v>1237.1852987386353</v>
          </cell>
          <cell r="J218">
            <v>0.96106385244925951</v>
          </cell>
          <cell r="K218">
            <v>2.7475544228621137E-2</v>
          </cell>
          <cell r="L218">
            <v>1.1460603322119386E-2</v>
          </cell>
          <cell r="M218">
            <v>0.97220591883241436</v>
          </cell>
        </row>
        <row r="219">
          <cell r="C219" t="str">
            <v>12D</v>
          </cell>
          <cell r="D219">
            <v>827.21714854212348</v>
          </cell>
          <cell r="E219">
            <v>28.313005871992942</v>
          </cell>
          <cell r="F219">
            <v>1.925816239447274</v>
          </cell>
          <cell r="G219">
            <v>857.45597065356367</v>
          </cell>
          <cell r="H219">
            <v>855.5301544141164</v>
          </cell>
          <cell r="J219">
            <v>0.96473425674744351</v>
          </cell>
          <cell r="K219">
            <v>3.3019778088911565E-2</v>
          </cell>
          <cell r="L219">
            <v>2.2459651636449539E-3</v>
          </cell>
          <cell r="M219">
            <v>0.96690589370121949</v>
          </cell>
        </row>
        <row r="220">
          <cell r="C220" t="str">
            <v>12F</v>
          </cell>
          <cell r="D220">
            <v>1563.7391052601292</v>
          </cell>
          <cell r="E220">
            <v>53.116708470456132</v>
          </cell>
          <cell r="F220">
            <v>30.787658085055046</v>
          </cell>
          <cell r="G220">
            <v>1647.6434718156404</v>
          </cell>
          <cell r="H220">
            <v>1616.8558137305854</v>
          </cell>
          <cell r="J220">
            <v>0.94907613935249491</v>
          </cell>
          <cell r="K220">
            <v>3.2237986784800929E-2</v>
          </cell>
          <cell r="L220">
            <v>1.8685873862704181E-2</v>
          </cell>
          <cell r="M220">
            <v>0.96714814764595525</v>
          </cell>
        </row>
        <row r="221">
          <cell r="C221" t="str">
            <v>13P</v>
          </cell>
          <cell r="D221">
            <v>2664.6275655406862</v>
          </cell>
          <cell r="E221">
            <v>166.11748502960722</v>
          </cell>
          <cell r="F221">
            <v>103.06032641828668</v>
          </cell>
          <cell r="G221">
            <v>2933.8053769885805</v>
          </cell>
          <cell r="H221">
            <v>2830.7450505702936</v>
          </cell>
          <cell r="J221">
            <v>0.9082496018450299</v>
          </cell>
          <cell r="K221">
            <v>5.662184899262792E-2</v>
          </cell>
          <cell r="L221">
            <v>3.512854916234201E-2</v>
          </cell>
          <cell r="M221">
            <v>0.94131669152043884</v>
          </cell>
        </row>
        <row r="222">
          <cell r="C222" t="str">
            <v>13T</v>
          </cell>
          <cell r="D222">
            <v>2207.9188314956405</v>
          </cell>
          <cell r="E222">
            <v>120.44676797204121</v>
          </cell>
          <cell r="F222">
            <v>62.180210471652693</v>
          </cell>
          <cell r="G222">
            <v>2390.545809939334</v>
          </cell>
          <cell r="H222">
            <v>2328.3655994676815</v>
          </cell>
          <cell r="J222">
            <v>0.92360448493211345</v>
          </cell>
          <cell r="K222">
            <v>5.0384630769781336E-2</v>
          </cell>
          <cell r="L222">
            <v>2.6010884298105406E-2</v>
          </cell>
          <cell r="M222">
            <v>0.94826982154367079</v>
          </cell>
        </row>
        <row r="223">
          <cell r="C223" t="str">
            <v>99A</v>
          </cell>
          <cell r="D223">
            <v>1992.0913862433847</v>
          </cell>
          <cell r="E223">
            <v>141.27144016733388</v>
          </cell>
          <cell r="F223">
            <v>40.423670344280495</v>
          </cell>
          <cell r="G223">
            <v>2173.786496754999</v>
          </cell>
          <cell r="H223">
            <v>2133.3628264107188</v>
          </cell>
          <cell r="J223">
            <v>0.9164153835793688</v>
          </cell>
          <cell r="K223">
            <v>6.498864556304039E-2</v>
          </cell>
          <cell r="L223">
            <v>1.8595970857590863E-2</v>
          </cell>
          <cell r="M223">
            <v>0.93377992790611408</v>
          </cell>
        </row>
        <row r="224">
          <cell r="C224" t="str">
            <v>99C</v>
          </cell>
          <cell r="D224">
            <v>974.61561273499615</v>
          </cell>
          <cell r="E224">
            <v>31.506549037478869</v>
          </cell>
          <cell r="F224">
            <v>19.717740551570863</v>
          </cell>
          <cell r="G224">
            <v>1025.8399023240459</v>
          </cell>
          <cell r="H224">
            <v>1006.122161772475</v>
          </cell>
          <cell r="J224">
            <v>0.95006600009124154</v>
          </cell>
          <cell r="K224">
            <v>3.0712929928052721E-2</v>
          </cell>
          <cell r="L224">
            <v>1.9221069980705777E-2</v>
          </cell>
          <cell r="M224">
            <v>0.96868516544554184</v>
          </cell>
        </row>
        <row r="225">
          <cell r="C225" t="str">
            <v>99D</v>
          </cell>
          <cell r="D225">
            <v>565.22037147393405</v>
          </cell>
          <cell r="E225">
            <v>58.587584556407762</v>
          </cell>
          <cell r="F225">
            <v>9.6118831055116978</v>
          </cell>
          <cell r="G225">
            <v>633.41983913585341</v>
          </cell>
          <cell r="H225">
            <v>623.80795603034176</v>
          </cell>
          <cell r="J225">
            <v>0.89233133626669969</v>
          </cell>
          <cell r="K225">
            <v>9.2494078866137516E-2</v>
          </cell>
          <cell r="L225">
            <v>1.5174584867162928E-2</v>
          </cell>
          <cell r="M225">
            <v>0.90608073528071831</v>
          </cell>
        </row>
        <row r="226">
          <cell r="C226" t="str">
            <v>99E</v>
          </cell>
          <cell r="D226">
            <v>1136.4266713900222</v>
          </cell>
          <cell r="E226">
            <v>60.051334251731149</v>
          </cell>
          <cell r="F226">
            <v>10.735814876357836</v>
          </cell>
          <cell r="G226">
            <v>1207.2138205181111</v>
          </cell>
          <cell r="H226">
            <v>1196.4780056417533</v>
          </cell>
          <cell r="J226">
            <v>0.94136320515473515</v>
          </cell>
          <cell r="K226">
            <v>4.9743743180440364E-2</v>
          </cell>
          <cell r="L226">
            <v>8.893051664824585E-3</v>
          </cell>
          <cell r="M226">
            <v>0.94980991378983071</v>
          </cell>
        </row>
        <row r="227">
          <cell r="C227" t="str">
            <v>99F</v>
          </cell>
          <cell r="D227">
            <v>783.04970612727197</v>
          </cell>
          <cell r="E227">
            <v>35.136766788788627</v>
          </cell>
          <cell r="F227">
            <v>13.297211005667533</v>
          </cell>
          <cell r="G227">
            <v>831.48368392172813</v>
          </cell>
          <cell r="H227">
            <v>818.18647291606055</v>
          </cell>
          <cell r="J227">
            <v>0.94174993601075219</v>
          </cell>
          <cell r="K227">
            <v>4.2257914939550674E-2</v>
          </cell>
          <cell r="L227">
            <v>1.5992149049697129E-2</v>
          </cell>
          <cell r="M227">
            <v>0.95705530713119802</v>
          </cell>
        </row>
        <row r="228">
          <cell r="C228" t="str">
            <v>99G</v>
          </cell>
          <cell r="D228">
            <v>772.6864814681245</v>
          </cell>
          <cell r="E228">
            <v>34.436793524678926</v>
          </cell>
          <cell r="F228">
            <v>11.303904248793909</v>
          </cell>
          <cell r="G228">
            <v>818.42717924159729</v>
          </cell>
          <cell r="H228">
            <v>807.12327499280343</v>
          </cell>
          <cell r="J228">
            <v>0.94411146289660275</v>
          </cell>
          <cell r="K228">
            <v>4.2076796076823943E-2</v>
          </cell>
          <cell r="L228">
            <v>1.3811741026573399E-2</v>
          </cell>
          <cell r="M228">
            <v>0.95733391095060916</v>
          </cell>
        </row>
        <row r="229">
          <cell r="C229" t="str">
            <v>99H</v>
          </cell>
          <cell r="D229">
            <v>1011.8564048618247</v>
          </cell>
          <cell r="E229">
            <v>55.462995961516143</v>
          </cell>
          <cell r="F229">
            <v>6.3642157620062259</v>
          </cell>
          <cell r="G229">
            <v>1073.6836165853472</v>
          </cell>
          <cell r="H229">
            <v>1067.3194008233409</v>
          </cell>
          <cell r="J229">
            <v>0.9424158003638422</v>
          </cell>
          <cell r="K229">
            <v>5.165674050043343E-2</v>
          </cell>
          <cell r="L229">
            <v>5.92745913572421E-3</v>
          </cell>
          <cell r="M229">
            <v>0.94803524051119892</v>
          </cell>
        </row>
        <row r="230">
          <cell r="C230" t="str">
            <v>99J</v>
          </cell>
          <cell r="D230">
            <v>1363.2136772352108</v>
          </cell>
          <cell r="E230">
            <v>170.23485439513598</v>
          </cell>
          <cell r="F230">
            <v>27.130805794254467</v>
          </cell>
          <cell r="G230">
            <v>1560.5793374246011</v>
          </cell>
          <cell r="H230">
            <v>1533.4485316303467</v>
          </cell>
          <cell r="J230">
            <v>0.87353051815033012</v>
          </cell>
          <cell r="K230">
            <v>0.10908439597570978</v>
          </cell>
          <cell r="L230">
            <v>1.7385085873960114E-2</v>
          </cell>
          <cell r="M230">
            <v>0.88898560930887982</v>
          </cell>
        </row>
        <row r="231">
          <cell r="C231" t="str">
            <v>99K</v>
          </cell>
          <cell r="D231">
            <v>654.05866517752304</v>
          </cell>
          <cell r="E231">
            <v>22.927686555047551</v>
          </cell>
          <cell r="F231">
            <v>1.9822941338352384</v>
          </cell>
          <cell r="G231">
            <v>678.96864586640584</v>
          </cell>
          <cell r="H231">
            <v>676.9863517325706</v>
          </cell>
          <cell r="J231">
            <v>0.96331203091551287</v>
          </cell>
          <cell r="K231">
            <v>3.3768402553832823E-2</v>
          </cell>
          <cell r="L231">
            <v>2.9195665306543115E-3</v>
          </cell>
          <cell r="M231">
            <v>0.96613271966802561</v>
          </cell>
        </row>
        <row r="232">
          <cell r="C232" t="str">
            <v>99M</v>
          </cell>
          <cell r="D232">
            <v>853.12220270886621</v>
          </cell>
          <cell r="E232">
            <v>35.791403445189623</v>
          </cell>
          <cell r="F232">
            <v>3.9944278358791747</v>
          </cell>
          <cell r="G232">
            <v>892.90803398993501</v>
          </cell>
          <cell r="H232">
            <v>888.91360615405586</v>
          </cell>
          <cell r="J232">
            <v>0.95544240866185637</v>
          </cell>
          <cell r="K232">
            <v>4.0084087143058528E-2</v>
          </cell>
          <cell r="L232">
            <v>4.4735041950851127E-3</v>
          </cell>
          <cell r="M232">
            <v>0.95973579074794058</v>
          </cell>
        </row>
        <row r="233">
          <cell r="C233" t="str">
            <v>99N</v>
          </cell>
          <cell r="D233">
            <v>1850.1755983321898</v>
          </cell>
          <cell r="E233">
            <v>108.39713347405333</v>
          </cell>
          <cell r="F233">
            <v>34.197069798029979</v>
          </cell>
          <cell r="G233">
            <v>1992.7698016042732</v>
          </cell>
          <cell r="H233">
            <v>1958.5727318062432</v>
          </cell>
          <cell r="J233">
            <v>0.92844421711063241</v>
          </cell>
          <cell r="K233">
            <v>5.4395210820029766E-2</v>
          </cell>
          <cell r="L233">
            <v>1.7160572069337729E-2</v>
          </cell>
          <cell r="M233">
            <v>0.9446550379703863</v>
          </cell>
        </row>
        <row r="234">
          <cell r="C234" t="str">
            <v>99P</v>
          </cell>
          <cell r="D234">
            <v>3791.8869474681114</v>
          </cell>
          <cell r="E234">
            <v>200.88028102002846</v>
          </cell>
          <cell r="F234">
            <v>48.329567156652118</v>
          </cell>
          <cell r="G234">
            <v>4041.0967956447921</v>
          </cell>
          <cell r="H234">
            <v>3992.7672284881401</v>
          </cell>
          <cell r="J234">
            <v>0.9383311361298593</v>
          </cell>
          <cell r="K234">
            <v>4.9709346540900236E-2</v>
          </cell>
          <cell r="L234">
            <v>1.1959517329240494E-2</v>
          </cell>
          <cell r="M234">
            <v>0.94968895767658068</v>
          </cell>
        </row>
        <row r="235">
          <cell r="C235" t="str">
            <v>99Q</v>
          </cell>
          <cell r="D235">
            <v>1296.6808186551509</v>
          </cell>
          <cell r="E235">
            <v>44.362602518391668</v>
          </cell>
          <cell r="F235">
            <v>14.541957025387012</v>
          </cell>
          <cell r="G235">
            <v>1355.5853781989297</v>
          </cell>
          <cell r="H235">
            <v>1341.0434211735426</v>
          </cell>
          <cell r="J235">
            <v>0.95654677271449984</v>
          </cell>
          <cell r="K235">
            <v>3.2725790077002097E-2</v>
          </cell>
          <cell r="L235">
            <v>1.0727437208497986E-2</v>
          </cell>
          <cell r="M235">
            <v>0.96691933921157447</v>
          </cell>
        </row>
        <row r="236">
          <cell r="D236">
            <v>221066.79857407408</v>
          </cell>
          <cell r="E236">
            <v>13286.344386985507</v>
          </cell>
          <cell r="F236">
            <v>4835.1236452257035</v>
          </cell>
          <cell r="G236">
            <v>239188.26660628541</v>
          </cell>
          <cell r="H236">
            <v>234353.14296105958</v>
          </cell>
          <cell r="J236">
            <v>0.92423763803581527</v>
          </cell>
          <cell r="K236">
            <v>5.5547642764832712E-2</v>
          </cell>
          <cell r="L236">
            <v>2.0214719199351586E-2</v>
          </cell>
          <cell r="M236">
            <v>0.94330631021580469</v>
          </cell>
        </row>
      </sheetData>
      <sheetData sheetId="4" refreshError="1"/>
      <sheetData sheetId="5" refreshError="1"/>
      <sheetData sheetId="6" refreshError="1"/>
      <sheetData sheetId="7">
        <row r="2">
          <cell r="A2" t="str">
            <v>Y54</v>
          </cell>
          <cell r="B2" t="str">
            <v>North of England</v>
          </cell>
          <cell r="C2">
            <v>11821664</v>
          </cell>
          <cell r="D2">
            <v>29736.432739269057</v>
          </cell>
          <cell r="E2">
            <v>28319.998546567778</v>
          </cell>
          <cell r="F2">
            <v>114054.33543432763</v>
          </cell>
          <cell r="G2">
            <v>0.95236704398538097</v>
          </cell>
          <cell r="H2">
            <v>29940.875256609048</v>
          </cell>
          <cell r="I2">
            <v>0.26251413541266894</v>
          </cell>
          <cell r="J2">
            <v>3103353.9040990737</v>
          </cell>
          <cell r="K2">
            <v>2.4092630026890265E-3</v>
          </cell>
        </row>
        <row r="3">
          <cell r="A3" t="str">
            <v>Y55</v>
          </cell>
          <cell r="B3" t="str">
            <v>Midlands and East of England</v>
          </cell>
          <cell r="C3">
            <v>12648239</v>
          </cell>
          <cell r="D3">
            <v>29211.548337233347</v>
          </cell>
          <cell r="E3">
            <v>27998.403281368275</v>
          </cell>
          <cell r="F3">
            <v>122529.74745824172</v>
          </cell>
          <cell r="G3">
            <v>0.95847036104146577</v>
          </cell>
          <cell r="H3">
            <v>29430.239846905661</v>
          </cell>
          <cell r="I3">
            <v>0.24018852937679905</v>
          </cell>
          <cell r="J3">
            <v>3037961.9246162754</v>
          </cell>
          <cell r="K3">
            <v>2.2769664168161793E-3</v>
          </cell>
        </row>
        <row r="4">
          <cell r="A4" t="str">
            <v>Y56</v>
          </cell>
          <cell r="B4" t="str">
            <v>London</v>
          </cell>
          <cell r="C4">
            <v>6506241</v>
          </cell>
          <cell r="D4">
            <v>11398.771052171373</v>
          </cell>
          <cell r="E4">
            <v>10589.41810643524</v>
          </cell>
          <cell r="F4">
            <v>64197.652919759246</v>
          </cell>
          <cell r="G4">
            <v>0.9289964732134911</v>
          </cell>
          <cell r="H4">
            <v>11587.646157315772</v>
          </cell>
          <cell r="I4">
            <v>0.18049952966036298</v>
          </cell>
          <cell r="J4">
            <v>1174373.4403569696</v>
          </cell>
          <cell r="K4">
            <v>4.6921868953061288E-3</v>
          </cell>
        </row>
        <row r="5">
          <cell r="A5" t="str">
            <v>Y57</v>
          </cell>
          <cell r="B5" t="str">
            <v>South of England</v>
          </cell>
          <cell r="C5">
            <v>10805595</v>
          </cell>
          <cell r="D5">
            <v>22767.601218938078</v>
          </cell>
          <cell r="E5">
            <v>21740.730323937049</v>
          </cell>
          <cell r="F5">
            <v>104279.50959419482</v>
          </cell>
          <cell r="G5">
            <v>0.95489771253781097</v>
          </cell>
          <cell r="H5">
            <v>22849.857107408967</v>
          </cell>
          <cell r="I5">
            <v>0.2191212559047267</v>
          </cell>
          <cell r="J5">
            <v>2367735.5471978351</v>
          </cell>
          <cell r="K5">
            <v>2.6827897091517327E-3</v>
          </cell>
        </row>
        <row r="6">
          <cell r="K6">
            <v>1.3659014527304212E-3</v>
          </cell>
        </row>
        <row r="9">
          <cell r="A9" t="str">
            <v>Y54</v>
          </cell>
          <cell r="B9" t="str">
            <v>North of England</v>
          </cell>
          <cell r="C9">
            <v>11821664</v>
          </cell>
          <cell r="D9">
            <v>49295.468290719211</v>
          </cell>
          <cell r="E9">
            <v>47212.280871370989</v>
          </cell>
          <cell r="F9">
            <v>114054.33543432763</v>
          </cell>
          <cell r="G9">
            <v>0.95774079258031064</v>
          </cell>
          <cell r="H9">
            <v>49700.214014953897</v>
          </cell>
          <cell r="I9">
            <v>0.43575909522151596</v>
          </cell>
          <cell r="J9">
            <v>5151397.6086527668</v>
          </cell>
          <cell r="K9">
            <v>1.7674768127224746E-3</v>
          </cell>
        </row>
        <row r="10">
          <cell r="A10" t="str">
            <v>Y55</v>
          </cell>
          <cell r="B10" t="str">
            <v>Midlands and East of England</v>
          </cell>
          <cell r="C10">
            <v>12648239</v>
          </cell>
          <cell r="D10">
            <v>49253.83693468001</v>
          </cell>
          <cell r="E10">
            <v>47382.547364272934</v>
          </cell>
          <cell r="F10">
            <v>122529.74745824172</v>
          </cell>
          <cell r="G10">
            <v>0.96200723259613741</v>
          </cell>
          <cell r="H10">
            <v>49703.396059146246</v>
          </cell>
          <cell r="I10">
            <v>0.40564350364049528</v>
          </cell>
          <cell r="J10">
            <v>5130675.9828423541</v>
          </cell>
          <cell r="K10">
            <v>1.6802947291854392E-3</v>
          </cell>
        </row>
        <row r="11">
          <cell r="A11" t="str">
            <v>Y56</v>
          </cell>
          <cell r="B11" t="str">
            <v>London</v>
          </cell>
          <cell r="C11">
            <v>6506241</v>
          </cell>
          <cell r="D11">
            <v>18680.616706583456</v>
          </cell>
          <cell r="E11">
            <v>17390.813704920889</v>
          </cell>
          <cell r="F11">
            <v>64197.652919759246</v>
          </cell>
          <cell r="G11">
            <v>0.93095500957374644</v>
          </cell>
          <cell r="H11">
            <v>19068.971125666412</v>
          </cell>
          <cell r="I11">
            <v>0.29703533164212015</v>
          </cell>
          <cell r="J11">
            <v>1932583.4531785594</v>
          </cell>
          <cell r="K11">
            <v>3.6182073505827044E-3</v>
          </cell>
        </row>
        <row r="12">
          <cell r="A12" t="str">
            <v>Y57</v>
          </cell>
          <cell r="B12" t="str">
            <v>South of England</v>
          </cell>
          <cell r="C12">
            <v>10805595</v>
          </cell>
          <cell r="D12">
            <v>38828.984030778331</v>
          </cell>
          <cell r="E12">
            <v>37236.552408641692</v>
          </cell>
          <cell r="F12">
            <v>104279.50959419482</v>
          </cell>
          <cell r="G12">
            <v>0.95898858386625885</v>
          </cell>
          <cell r="H12">
            <v>39007.361428036114</v>
          </cell>
          <cell r="I12">
            <v>0.374065447563321</v>
          </cell>
          <cell r="J12">
            <v>4041999.7298629833</v>
          </cell>
          <cell r="K12">
            <v>1.9631194345219381E-3</v>
          </cell>
        </row>
        <row r="13">
          <cell r="K13">
            <v>1.0105753824867032E-3</v>
          </cell>
        </row>
        <row r="16">
          <cell r="A16" t="str">
            <v>Y54</v>
          </cell>
          <cell r="B16" t="str">
            <v>North of England</v>
          </cell>
          <cell r="C16">
            <v>11821664</v>
          </cell>
          <cell r="D16">
            <v>63450.362335283775</v>
          </cell>
          <cell r="E16">
            <v>60593.243060934983</v>
          </cell>
          <cell r="F16">
            <v>114054.33543432763</v>
          </cell>
          <cell r="G16">
            <v>0.95497079655351325</v>
          </cell>
          <cell r="H16">
            <v>64200.200194964338</v>
          </cell>
          <cell r="I16">
            <v>0.56289136182754529</v>
          </cell>
          <cell r="J16">
            <v>6654312.5480276663</v>
          </cell>
          <cell r="K16">
            <v>1.6058470134546225E-3</v>
          </cell>
        </row>
        <row r="17">
          <cell r="A17" t="str">
            <v>Y55</v>
          </cell>
          <cell r="B17" t="str">
            <v>Midlands and East of England</v>
          </cell>
          <cell r="C17">
            <v>12648239</v>
          </cell>
          <cell r="D17">
            <v>64469.744929827611</v>
          </cell>
          <cell r="E17">
            <v>61871.291939239505</v>
          </cell>
          <cell r="F17">
            <v>122529.74745824172</v>
          </cell>
          <cell r="G17">
            <v>0.95969500122241214</v>
          </cell>
          <cell r="H17">
            <v>65259.520300729331</v>
          </cell>
          <cell r="I17">
            <v>0.53260144295139311</v>
          </cell>
          <cell r="J17">
            <v>6736470.342194085</v>
          </cell>
          <cell r="K17">
            <v>1.510912817811057E-3</v>
          </cell>
        </row>
        <row r="18">
          <cell r="A18" t="str">
            <v>Y56</v>
          </cell>
          <cell r="B18" t="str">
            <v>London</v>
          </cell>
          <cell r="C18">
            <v>6506241</v>
          </cell>
          <cell r="D18">
            <v>26220.518763255419</v>
          </cell>
          <cell r="E18">
            <v>24361.597965676661</v>
          </cell>
          <cell r="F18">
            <v>64197.652919759246</v>
          </cell>
          <cell r="G18">
            <v>0.92910434708165313</v>
          </cell>
          <cell r="H18">
            <v>26948.669526117137</v>
          </cell>
          <cell r="I18">
            <v>0.41977655413353387</v>
          </cell>
          <cell r="J18">
            <v>2731167.4273423175</v>
          </cell>
          <cell r="K18">
            <v>3.091655198133213E-3</v>
          </cell>
        </row>
        <row r="19">
          <cell r="A19" t="str">
            <v>Y57</v>
          </cell>
          <cell r="B19" t="str">
            <v>South of England</v>
          </cell>
          <cell r="C19">
            <v>10805595</v>
          </cell>
          <cell r="D19">
            <v>50402.443292885844</v>
          </cell>
          <cell r="E19">
            <v>48151.855152118267</v>
          </cell>
          <cell r="F19">
            <v>104279.50959419482</v>
          </cell>
          <cell r="G19">
            <v>0.95534763805616463</v>
          </cell>
          <cell r="H19">
            <v>50772.467051576554</v>
          </cell>
          <cell r="I19">
            <v>0.48688824150744786</v>
          </cell>
          <cell r="J19">
            <v>5261117.1479916712</v>
          </cell>
          <cell r="K19">
            <v>1.7945155378333477E-3</v>
          </cell>
        </row>
        <row r="20">
          <cell r="K20">
            <v>9.1060227163458217E-4</v>
          </cell>
        </row>
        <row r="23">
          <cell r="A23" t="str">
            <v>Y54</v>
          </cell>
          <cell r="B23" t="str">
            <v>North of England</v>
          </cell>
          <cell r="C23">
            <v>11821664</v>
          </cell>
          <cell r="D23">
            <v>71366.962320780207</v>
          </cell>
          <cell r="E23">
            <v>67418.147495002282</v>
          </cell>
          <cell r="F23">
            <v>114054.33543432763</v>
          </cell>
          <cell r="G23">
            <v>0.94466886781549153</v>
          </cell>
          <cell r="H23">
            <v>72686.187400521303</v>
          </cell>
          <cell r="I23">
            <v>0.63729438362624924</v>
          </cell>
          <cell r="J23">
            <v>7533880.0723166205</v>
          </cell>
          <cell r="K23">
            <v>1.669430406057463E-3</v>
          </cell>
        </row>
        <row r="24">
          <cell r="A24" t="str">
            <v>Y55</v>
          </cell>
          <cell r="B24" t="str">
            <v>Midlands and East of England</v>
          </cell>
          <cell r="C24">
            <v>12648239</v>
          </cell>
          <cell r="D24">
            <v>73413.660352111692</v>
          </cell>
          <cell r="E24">
            <v>69815.304046327612</v>
          </cell>
          <cell r="F24">
            <v>122529.74745824172</v>
          </cell>
          <cell r="G24">
            <v>0.95098519419239702</v>
          </cell>
          <cell r="H24">
            <v>74821.366337449988</v>
          </cell>
          <cell r="I24">
            <v>0.61063837875736415</v>
          </cell>
          <cell r="J24">
            <v>7723500.1570956651</v>
          </cell>
          <cell r="K24">
            <v>1.55434432572636E-3</v>
          </cell>
        </row>
        <row r="25">
          <cell r="A25" t="str">
            <v>Y56</v>
          </cell>
          <cell r="B25" t="str">
            <v>London</v>
          </cell>
          <cell r="C25">
            <v>6506241</v>
          </cell>
          <cell r="D25">
            <v>32212.504707540444</v>
          </cell>
          <cell r="E25">
            <v>29630.055063825665</v>
          </cell>
          <cell r="F25">
            <v>64197.652919759246</v>
          </cell>
          <cell r="G25">
            <v>0.9198308337969674</v>
          </cell>
          <cell r="H25">
            <v>33497.843267252916</v>
          </cell>
          <cell r="I25">
            <v>0.52179233575909589</v>
          </cell>
          <cell r="J25">
            <v>3394906.6884015957</v>
          </cell>
          <cell r="K25">
            <v>2.9514678683338121E-3</v>
          </cell>
        </row>
        <row r="26">
          <cell r="A26" t="str">
            <v>Y57</v>
          </cell>
          <cell r="B26" t="str">
            <v>South of England</v>
          </cell>
          <cell r="C26">
            <v>10805595</v>
          </cell>
          <cell r="D26">
            <v>57360.015580628024</v>
          </cell>
          <cell r="E26">
            <v>54203.291968919271</v>
          </cell>
          <cell r="F26">
            <v>104279.50959419482</v>
          </cell>
          <cell r="G26">
            <v>0.94496647917970822</v>
          </cell>
          <cell r="H26">
            <v>58182.869601061859</v>
          </cell>
          <cell r="I26">
            <v>0.55795112412286285</v>
          </cell>
          <cell r="J26">
            <v>6028993.8770663859</v>
          </cell>
          <cell r="K26">
            <v>1.8573821945300298E-3</v>
          </cell>
        </row>
        <row r="27">
          <cell r="K27">
            <v>9.318432581016721E-4</v>
          </cell>
        </row>
        <row r="31">
          <cell r="A31" t="str">
            <v>00C</v>
          </cell>
          <cell r="B31" t="str">
            <v>NHS Darlington</v>
          </cell>
          <cell r="C31">
            <v>81008</v>
          </cell>
          <cell r="D31">
            <v>186.90023773494832</v>
          </cell>
          <cell r="E31">
            <v>181.77181582086806</v>
          </cell>
          <cell r="F31">
            <v>774.16269313772898</v>
          </cell>
          <cell r="G31">
            <v>0.97256064531414288</v>
          </cell>
          <cell r="H31">
            <v>187.52794609989647</v>
          </cell>
          <cell r="I31">
            <v>0.24223325117855288</v>
          </cell>
          <cell r="J31">
            <v>19622.83121147221</v>
          </cell>
          <cell r="K31">
            <v>2.3371914972641253E-2</v>
          </cell>
        </row>
        <row r="32">
          <cell r="A32" t="str">
            <v>00D</v>
          </cell>
          <cell r="B32" t="str">
            <v>NHS Durham Dales, Easington and Sedgefield</v>
          </cell>
          <cell r="C32">
            <v>219961</v>
          </cell>
          <cell r="D32">
            <v>501.49821279808856</v>
          </cell>
          <cell r="E32">
            <v>484.94008257284219</v>
          </cell>
          <cell r="F32">
            <v>2089.987040199901</v>
          </cell>
          <cell r="G32">
            <v>0.96698267351171407</v>
          </cell>
          <cell r="H32">
            <v>503.50590401636822</v>
          </cell>
          <cell r="I32">
            <v>0.24091340966794195</v>
          </cell>
          <cell r="J32">
            <v>52991.554503970176</v>
          </cell>
          <cell r="K32">
            <v>1.5580248899476384E-2</v>
          </cell>
        </row>
        <row r="33">
          <cell r="A33" t="str">
            <v>00J</v>
          </cell>
          <cell r="B33" t="str">
            <v>NHS North Durham</v>
          </cell>
          <cell r="C33">
            <v>194311</v>
          </cell>
          <cell r="D33">
            <v>487.73851211937</v>
          </cell>
          <cell r="E33">
            <v>476.20607122106441</v>
          </cell>
          <cell r="F33">
            <v>1876.7499291006691</v>
          </cell>
          <cell r="G33">
            <v>0.97635527929054922</v>
          </cell>
          <cell r="H33">
            <v>488.04487925513081</v>
          </cell>
          <cell r="I33">
            <v>0.26004790072857492</v>
          </cell>
          <cell r="J33">
            <v>50530.16763847012</v>
          </cell>
          <cell r="K33">
            <v>1.3433134687675605E-2</v>
          </cell>
        </row>
        <row r="34">
          <cell r="A34" t="str">
            <v>00K</v>
          </cell>
          <cell r="B34" t="str">
            <v>NHS Hartlepool and Stockton-on-Tees</v>
          </cell>
          <cell r="C34">
            <v>219156</v>
          </cell>
          <cell r="D34">
            <v>576.09989894861224</v>
          </cell>
          <cell r="E34">
            <v>557.25347504989816</v>
          </cell>
          <cell r="F34">
            <v>2098.0816711919429</v>
          </cell>
          <cell r="G34">
            <v>0.96728618780682141</v>
          </cell>
          <cell r="H34">
            <v>576.36871472295684</v>
          </cell>
          <cell r="I34">
            <v>0.27471223958384594</v>
          </cell>
          <cell r="J34">
            <v>60204.83557823734</v>
          </cell>
          <cell r="K34">
            <v>1.4469156597538823E-2</v>
          </cell>
        </row>
        <row r="35">
          <cell r="A35" t="str">
            <v>00L</v>
          </cell>
          <cell r="B35" t="str">
            <v>NHS Northumberland</v>
          </cell>
          <cell r="C35">
            <v>250495</v>
          </cell>
          <cell r="D35">
            <v>640.87874659052875</v>
          </cell>
          <cell r="E35">
            <v>625.0093478979968</v>
          </cell>
          <cell r="F35">
            <v>2378.3985994045961</v>
          </cell>
          <cell r="G35">
            <v>0.97523806371024624</v>
          </cell>
          <cell r="H35">
            <v>642.00244386512293</v>
          </cell>
          <cell r="I35">
            <v>0.2699305507604321</v>
          </cell>
          <cell r="J35">
            <v>67616.253312734436</v>
          </cell>
          <cell r="K35">
            <v>1.1983676789291436E-2</v>
          </cell>
        </row>
        <row r="36">
          <cell r="A36" t="str">
            <v>00M</v>
          </cell>
          <cell r="B36" t="str">
            <v>NHS South Tees</v>
          </cell>
          <cell r="C36">
            <v>215430</v>
          </cell>
          <cell r="D36">
            <v>562.51133413903972</v>
          </cell>
          <cell r="E36">
            <v>548.98793329571811</v>
          </cell>
          <cell r="F36">
            <v>2088.298605141078</v>
          </cell>
          <cell r="G36">
            <v>0.97595888291918587</v>
          </cell>
          <cell r="H36">
            <v>570.04676080707316</v>
          </cell>
          <cell r="I36">
            <v>0.27297186302940751</v>
          </cell>
          <cell r="J36">
            <v>58806.328452425259</v>
          </cell>
          <cell r="K36">
            <v>1.2609168983095751E-2</v>
          </cell>
        </row>
        <row r="37">
          <cell r="A37" t="str">
            <v>00N</v>
          </cell>
          <cell r="B37" t="str">
            <v>NHS South Tyneside</v>
          </cell>
          <cell r="C37">
            <v>118431</v>
          </cell>
          <cell r="D37">
            <v>322.00044445391529</v>
          </cell>
          <cell r="E37">
            <v>320.63364253774398</v>
          </cell>
          <cell r="F37">
            <v>1146.9521097661627</v>
          </cell>
          <cell r="G37">
            <v>0.99575527941121544</v>
          </cell>
          <cell r="H37">
            <v>325.59420423123919</v>
          </cell>
          <cell r="I37">
            <v>0.2838777673966007</v>
          </cell>
          <cell r="J37">
            <v>33619.927870546817</v>
          </cell>
          <cell r="K37">
            <v>7.0781667348997377E-3</v>
          </cell>
        </row>
        <row r="38">
          <cell r="A38" t="str">
            <v>00P</v>
          </cell>
          <cell r="B38" t="str">
            <v>NHS Sunderland</v>
          </cell>
          <cell r="C38">
            <v>213637</v>
          </cell>
          <cell r="D38">
            <v>504.29678983422502</v>
          </cell>
          <cell r="E38">
            <v>493.88994924824516</v>
          </cell>
          <cell r="F38">
            <v>2080.7792781068633</v>
          </cell>
          <cell r="G38">
            <v>0.97936365886960963</v>
          </cell>
          <cell r="H38">
            <v>505.890436891241</v>
          </cell>
          <cell r="I38">
            <v>0.24312546852711392</v>
          </cell>
          <cell r="J38">
            <v>51940.59571972704</v>
          </cell>
          <cell r="K38">
            <v>1.2359983929134019E-2</v>
          </cell>
        </row>
        <row r="39">
          <cell r="A39" t="str">
            <v>00Q</v>
          </cell>
          <cell r="B39" t="str">
            <v>NHS Blackburn with Darwen</v>
          </cell>
          <cell r="C39">
            <v>119110</v>
          </cell>
          <cell r="D39">
            <v>266.13310361393189</v>
          </cell>
          <cell r="E39">
            <v>255.2097287188131</v>
          </cell>
          <cell r="F39">
            <v>1110.630414881738</v>
          </cell>
          <cell r="G39">
            <v>0.95895521922381788</v>
          </cell>
          <cell r="H39">
            <v>267.09296335772279</v>
          </cell>
          <cell r="I39">
            <v>0.24048770840312647</v>
          </cell>
          <cell r="J39">
            <v>28644.490947896393</v>
          </cell>
          <cell r="K39">
            <v>2.3770202651081554E-2</v>
          </cell>
        </row>
        <row r="40">
          <cell r="A40" t="str">
            <v>00R</v>
          </cell>
          <cell r="B40" t="str">
            <v>NHS Blackpool</v>
          </cell>
          <cell r="C40">
            <v>130706</v>
          </cell>
          <cell r="D40">
            <v>361.13970935272357</v>
          </cell>
          <cell r="E40">
            <v>335.21999932715124</v>
          </cell>
          <cell r="F40">
            <v>1241.5361938806091</v>
          </cell>
          <cell r="G40">
            <v>0.92822802545854444</v>
          </cell>
          <cell r="H40">
            <v>361.54562395343885</v>
          </cell>
          <cell r="I40">
            <v>0.29120828352444028</v>
          </cell>
          <cell r="J40">
            <v>38062.669906345494</v>
          </cell>
          <cell r="K40">
            <v>2.6531446072843998E-2</v>
          </cell>
        </row>
        <row r="41">
          <cell r="A41" t="str">
            <v>00T</v>
          </cell>
          <cell r="B41" t="str">
            <v>NHS Bolton</v>
          </cell>
          <cell r="C41">
            <v>215498</v>
          </cell>
          <cell r="D41">
            <v>545.90007269426587</v>
          </cell>
          <cell r="E41">
            <v>507.73773004710227</v>
          </cell>
          <cell r="F41">
            <v>2088.9558604420963</v>
          </cell>
          <cell r="G41">
            <v>0.93009280533923544</v>
          </cell>
          <cell r="H41">
            <v>549.95198042161996</v>
          </cell>
          <cell r="I41">
            <v>0.26326644369844698</v>
          </cell>
          <cell r="J41">
            <v>56733.392084127925</v>
          </cell>
          <cell r="K41">
            <v>2.1307180942269913E-2</v>
          </cell>
        </row>
        <row r="42">
          <cell r="A42" t="str">
            <v>00V</v>
          </cell>
          <cell r="B42" t="str">
            <v>NHS Bury</v>
          </cell>
          <cell r="C42">
            <v>144245</v>
          </cell>
          <cell r="D42">
            <v>334.36363089259942</v>
          </cell>
          <cell r="E42">
            <v>311.36141570992476</v>
          </cell>
          <cell r="F42">
            <v>1395.352854775899</v>
          </cell>
          <cell r="G42">
            <v>0.93120598935575272</v>
          </cell>
          <cell r="H42">
            <v>337.45856629479539</v>
          </cell>
          <cell r="I42">
            <v>0.24184460951204562</v>
          </cell>
          <cell r="J42">
            <v>34884.875699065022</v>
          </cell>
          <cell r="K42">
            <v>2.7040208529843096E-2</v>
          </cell>
        </row>
        <row r="43">
          <cell r="A43" t="str">
            <v>00W</v>
          </cell>
          <cell r="B43" t="str">
            <v>NHS Central Manchester</v>
          </cell>
          <cell r="C43">
            <v>145337</v>
          </cell>
          <cell r="D43">
            <v>372.74170647630916</v>
          </cell>
          <cell r="E43">
            <v>355.6246521628791</v>
          </cell>
          <cell r="F43">
            <v>1517.2956022634762</v>
          </cell>
          <cell r="G43">
            <v>0.95407797406079109</v>
          </cell>
          <cell r="H43">
            <v>377.92427917566232</v>
          </cell>
          <cell r="I43">
            <v>0.24907755523174338</v>
          </cell>
          <cell r="J43">
            <v>36200.18464471589</v>
          </cell>
          <cell r="K43">
            <v>2.1168807524058194E-2</v>
          </cell>
        </row>
        <row r="44">
          <cell r="A44" t="str">
            <v>00X</v>
          </cell>
          <cell r="B44" t="str">
            <v>NHS Chorley and South Ribble</v>
          </cell>
          <cell r="C44">
            <v>133209</v>
          </cell>
          <cell r="D44">
            <v>312.86376597302888</v>
          </cell>
          <cell r="E44">
            <v>301.86815643912433</v>
          </cell>
          <cell r="F44">
            <v>1296.7141777157158</v>
          </cell>
          <cell r="G44">
            <v>0.96485496011432514</v>
          </cell>
          <cell r="H44">
            <v>313.47017103084249</v>
          </cell>
          <cell r="I44">
            <v>0.2417419169296427</v>
          </cell>
          <cell r="J44">
            <v>32202.199012280773</v>
          </cell>
          <cell r="K44">
            <v>2.0338707971090754E-2</v>
          </cell>
        </row>
        <row r="45">
          <cell r="A45" t="str">
            <v>00Y</v>
          </cell>
          <cell r="B45" t="str">
            <v>NHS Oldham</v>
          </cell>
          <cell r="C45">
            <v>171338</v>
          </cell>
          <cell r="D45">
            <v>423.01467822867517</v>
          </cell>
          <cell r="E45">
            <v>405.40324497179319</v>
          </cell>
          <cell r="F45">
            <v>1684.321535338024</v>
          </cell>
          <cell r="G45">
            <v>0.9583668506950449</v>
          </cell>
          <cell r="H45">
            <v>435.28413903542094</v>
          </cell>
          <cell r="I45">
            <v>0.25843292382298277</v>
          </cell>
          <cell r="J45">
            <v>44279.380301982223</v>
          </cell>
          <cell r="K45">
            <v>1.8966983794212348E-2</v>
          </cell>
        </row>
        <row r="46">
          <cell r="A46" t="str">
            <v>01A</v>
          </cell>
          <cell r="B46" t="str">
            <v>NHS East Lancashire</v>
          </cell>
          <cell r="C46">
            <v>272784</v>
          </cell>
          <cell r="D46">
            <v>675.72001743922669</v>
          </cell>
          <cell r="E46">
            <v>652.61684048813743</v>
          </cell>
          <cell r="F46">
            <v>2640.1643860807662</v>
          </cell>
          <cell r="G46">
            <v>0.96580954188889756</v>
          </cell>
          <cell r="H46">
            <v>687.81287472242832</v>
          </cell>
          <cell r="I46">
            <v>0.26051895796665259</v>
          </cell>
          <cell r="J46">
            <v>71065.403429975355</v>
          </cell>
          <cell r="K46">
            <v>1.3646488966131763E-2</v>
          </cell>
        </row>
        <row r="47">
          <cell r="A47" t="str">
            <v>01C</v>
          </cell>
          <cell r="B47" t="str">
            <v>NHS Eastern Cheshire</v>
          </cell>
          <cell r="C47">
            <v>158897</v>
          </cell>
          <cell r="D47">
            <v>377.52204657670728</v>
          </cell>
          <cell r="E47">
            <v>363.84659517406845</v>
          </cell>
          <cell r="F47">
            <v>1504.6789655760276</v>
          </cell>
          <cell r="G47">
            <v>0.96377575421979977</v>
          </cell>
          <cell r="H47">
            <v>379.72174735123639</v>
          </cell>
          <cell r="I47">
            <v>0.25236064040136941</v>
          </cell>
          <cell r="J47">
            <v>40099.348677856397</v>
          </cell>
          <cell r="K47">
            <v>1.8784511349623466E-2</v>
          </cell>
        </row>
        <row r="48">
          <cell r="A48" t="str">
            <v>01D</v>
          </cell>
          <cell r="B48" t="str">
            <v>NHS Heywood, Middleton &amp; Rochdale</v>
          </cell>
          <cell r="C48">
            <v>161548</v>
          </cell>
          <cell r="D48">
            <v>429.36512317378629</v>
          </cell>
          <cell r="E48">
            <v>402.54954198032442</v>
          </cell>
          <cell r="F48">
            <v>1584.7348278461079</v>
          </cell>
          <cell r="G48">
            <v>0.93754597253906857</v>
          </cell>
          <cell r="H48">
            <v>431.79070164222577</v>
          </cell>
          <cell r="I48">
            <v>0.27246873991473641</v>
          </cell>
          <cell r="J48">
            <v>44016.779995745841</v>
          </cell>
          <cell r="K48">
            <v>2.2803519721748249E-2</v>
          </cell>
        </row>
        <row r="49">
          <cell r="A49" t="str">
            <v>01E</v>
          </cell>
          <cell r="B49" t="str">
            <v>NHS Greater Preston</v>
          </cell>
          <cell r="C49">
            <v>153479</v>
          </cell>
          <cell r="D49">
            <v>351.07827163237647</v>
          </cell>
          <cell r="E49">
            <v>342.07135887149462</v>
          </cell>
          <cell r="F49">
            <v>1508.6255988396128</v>
          </cell>
          <cell r="G49">
            <v>0.97434500084837716</v>
          </cell>
          <cell r="H49">
            <v>354.17868596953406</v>
          </cell>
          <cell r="I49">
            <v>0.23476910788333244</v>
          </cell>
          <cell r="J49">
            <v>36032.127908825976</v>
          </cell>
          <cell r="K49">
            <v>1.6481462943035166E-2</v>
          </cell>
        </row>
        <row r="50">
          <cell r="A50" t="str">
            <v>01F</v>
          </cell>
          <cell r="B50" t="str">
            <v>NHS Halton</v>
          </cell>
          <cell r="C50">
            <v>96423</v>
          </cell>
          <cell r="D50">
            <v>237.57759703500997</v>
          </cell>
          <cell r="E50">
            <v>230.00304558518482</v>
          </cell>
          <cell r="F50">
            <v>934.94336710464245</v>
          </cell>
          <cell r="G50">
            <v>0.96811756855715247</v>
          </cell>
          <cell r="H50">
            <v>237.57759703500997</v>
          </cell>
          <cell r="I50">
            <v>0.25410907804046634</v>
          </cell>
          <cell r="J50">
            <v>24501.959631895887</v>
          </cell>
          <cell r="K50">
            <v>2.2279328722410497E-2</v>
          </cell>
        </row>
        <row r="51">
          <cell r="A51" t="str">
            <v>01G</v>
          </cell>
          <cell r="B51" t="str">
            <v>NHS Salford</v>
          </cell>
          <cell r="C51">
            <v>182260</v>
          </cell>
          <cell r="D51">
            <v>438.52903750839164</v>
          </cell>
          <cell r="E51">
            <v>395.12192701005239</v>
          </cell>
          <cell r="F51">
            <v>1786.1469926104041</v>
          </cell>
          <cell r="G51">
            <v>0.90101656495777971</v>
          </cell>
          <cell r="H51">
            <v>441.39300092183169</v>
          </cell>
          <cell r="I51">
            <v>0.24712019937214019</v>
          </cell>
          <cell r="J51">
            <v>45040.127537566274</v>
          </cell>
          <cell r="K51">
            <v>2.7847134116889993E-2</v>
          </cell>
        </row>
        <row r="52">
          <cell r="A52" t="str">
            <v>01H</v>
          </cell>
          <cell r="B52" t="str">
            <v>NHS Cumbria</v>
          </cell>
          <cell r="C52">
            <v>404866</v>
          </cell>
          <cell r="D52">
            <v>903.12955022784536</v>
          </cell>
          <cell r="E52">
            <v>841.39766936997569</v>
          </cell>
          <cell r="F52">
            <v>3850.0324423570032</v>
          </cell>
          <cell r="G52">
            <v>0.93164670468118815</v>
          </cell>
          <cell r="H52">
            <v>906.91326823971644</v>
          </cell>
          <cell r="I52">
            <v>0.23555990288863671</v>
          </cell>
          <cell r="J52">
            <v>95370.195642910796</v>
          </cell>
          <cell r="K52">
            <v>1.6389402661141202E-2</v>
          </cell>
        </row>
        <row r="53">
          <cell r="A53" t="str">
            <v>01J</v>
          </cell>
          <cell r="B53" t="str">
            <v>NHS Knowsley</v>
          </cell>
          <cell r="C53">
            <v>116844</v>
          </cell>
          <cell r="D53">
            <v>272.41977739165844</v>
          </cell>
          <cell r="E53">
            <v>260.52430664963327</v>
          </cell>
          <cell r="F53">
            <v>1149.0704887872055</v>
          </cell>
          <cell r="G53">
            <v>0.95633404132430877</v>
          </cell>
          <cell r="H53">
            <v>272.75593712473574</v>
          </cell>
          <cell r="I53">
            <v>0.23737093571397688</v>
          </cell>
          <cell r="J53">
            <v>27735.369612563914</v>
          </cell>
          <cell r="K53">
            <v>2.4192239644181983E-2</v>
          </cell>
        </row>
        <row r="54">
          <cell r="A54" t="str">
            <v>01K</v>
          </cell>
          <cell r="B54" t="str">
            <v>NHS Lancashire North</v>
          </cell>
          <cell r="C54">
            <v>121998</v>
          </cell>
          <cell r="D54">
            <v>308.68573014979467</v>
          </cell>
          <cell r="E54">
            <v>260.02074370548888</v>
          </cell>
          <cell r="F54">
            <v>1193.3885818808183</v>
          </cell>
          <cell r="G54">
            <v>0.84234779359353495</v>
          </cell>
          <cell r="H54">
            <v>308.68573014979467</v>
          </cell>
          <cell r="I54">
            <v>0.25866321735984449</v>
          </cell>
          <cell r="J54">
            <v>31556.395191466308</v>
          </cell>
          <cell r="K54">
            <v>4.0520092116408772E-2</v>
          </cell>
        </row>
        <row r="55">
          <cell r="A55" t="str">
            <v>01M</v>
          </cell>
          <cell r="B55" t="str">
            <v>NHS North Manchester</v>
          </cell>
          <cell r="C55">
            <v>135388</v>
          </cell>
          <cell r="D55">
            <v>301.02569603181269</v>
          </cell>
          <cell r="E55">
            <v>274.58064572697509</v>
          </cell>
          <cell r="F55">
            <v>1336.7052336965312</v>
          </cell>
          <cell r="G55">
            <v>0.91215018965675654</v>
          </cell>
          <cell r="H55">
            <v>307.06559409370436</v>
          </cell>
          <cell r="I55">
            <v>0.22971825526899725</v>
          </cell>
          <cell r="J55">
            <v>31101.095144358998</v>
          </cell>
          <cell r="K55">
            <v>3.1876851916799412E-2</v>
          </cell>
        </row>
        <row r="56">
          <cell r="A56" t="str">
            <v>01N</v>
          </cell>
          <cell r="B56" t="str">
            <v>NHS South Manchester</v>
          </cell>
          <cell r="C56">
            <v>123746</v>
          </cell>
          <cell r="D56">
            <v>305.25932024898526</v>
          </cell>
          <cell r="E56">
            <v>267.00500815173569</v>
          </cell>
          <cell r="F56">
            <v>1167.0787111835755</v>
          </cell>
          <cell r="G56">
            <v>0.87468257458593768</v>
          </cell>
          <cell r="H56">
            <v>307.31707166790335</v>
          </cell>
          <cell r="I56">
            <v>0.26332163265684311</v>
          </cell>
          <cell r="J56">
            <v>32584.998754753706</v>
          </cell>
          <cell r="K56">
            <v>3.702780050791931E-2</v>
          </cell>
        </row>
        <row r="57">
          <cell r="A57" t="str">
            <v>01R</v>
          </cell>
          <cell r="B57" t="str">
            <v>NHS South Cheshire</v>
          </cell>
          <cell r="C57">
            <v>136163</v>
          </cell>
          <cell r="D57">
            <v>299.6300222858444</v>
          </cell>
          <cell r="E57">
            <v>290.49147143839167</v>
          </cell>
          <cell r="F57">
            <v>1310.0541704134116</v>
          </cell>
          <cell r="G57">
            <v>0.96950055011932468</v>
          </cell>
          <cell r="H57">
            <v>304.44534726744121</v>
          </cell>
          <cell r="I57">
            <v>0.23239141872382874</v>
          </cell>
          <cell r="J57">
            <v>31643.112747692692</v>
          </cell>
          <cell r="K57">
            <v>1.94111050438594E-2</v>
          </cell>
        </row>
        <row r="58">
          <cell r="A58" t="str">
            <v>01T</v>
          </cell>
          <cell r="B58" t="str">
            <v>NHS South Sefton</v>
          </cell>
          <cell r="C58">
            <v>116117</v>
          </cell>
          <cell r="D58">
            <v>286.57168290261478</v>
          </cell>
          <cell r="E58">
            <v>274.89753775160523</v>
          </cell>
          <cell r="F58">
            <v>1137.1277721660961</v>
          </cell>
          <cell r="G58">
            <v>0.95926274001406919</v>
          </cell>
          <cell r="H58">
            <v>287.04080055105783</v>
          </cell>
          <cell r="I58">
            <v>0.25242616316043226</v>
          </cell>
          <cell r="J58">
            <v>29310.968787699912</v>
          </cell>
          <cell r="K58">
            <v>2.281587463353767E-2</v>
          </cell>
        </row>
        <row r="59">
          <cell r="A59" t="str">
            <v>01V</v>
          </cell>
          <cell r="B59" t="str">
            <v>NHS Southport and Formby</v>
          </cell>
          <cell r="C59">
            <v>93921</v>
          </cell>
          <cell r="D59">
            <v>295.72004802229452</v>
          </cell>
          <cell r="E59">
            <v>288.0366166713053</v>
          </cell>
          <cell r="F59">
            <v>924.44650379452582</v>
          </cell>
          <cell r="G59">
            <v>0.97401788819400581</v>
          </cell>
          <cell r="H59">
            <v>296.62674755986768</v>
          </cell>
          <cell r="I59">
            <v>0.32086956502330838</v>
          </cell>
          <cell r="J59">
            <v>30136.390416554146</v>
          </cell>
          <cell r="K59">
            <v>1.8073314181950559E-2</v>
          </cell>
        </row>
        <row r="60">
          <cell r="A60" t="str">
            <v>01W</v>
          </cell>
          <cell r="B60" t="str">
            <v>NHS Stockport</v>
          </cell>
          <cell r="C60">
            <v>225834</v>
          </cell>
          <cell r="D60">
            <v>638.6258745656304</v>
          </cell>
          <cell r="E60">
            <v>602.49887611807969</v>
          </cell>
          <cell r="F60">
            <v>2188.1215729339451</v>
          </cell>
          <cell r="G60">
            <v>0.94343010534591487</v>
          </cell>
          <cell r="H60">
            <v>641.54166552390188</v>
          </cell>
          <cell r="I60">
            <v>0.29319287989272463</v>
          </cell>
          <cell r="J60">
            <v>66212.920837693571</v>
          </cell>
          <cell r="K60">
            <v>1.7845116064672713E-2</v>
          </cell>
        </row>
        <row r="61">
          <cell r="A61" t="str">
            <v>01X</v>
          </cell>
          <cell r="B61" t="str">
            <v>NHS St Helens</v>
          </cell>
          <cell r="C61">
            <v>146357</v>
          </cell>
          <cell r="D61">
            <v>351.63894845463517</v>
          </cell>
          <cell r="E61">
            <v>347.09948605385341</v>
          </cell>
          <cell r="F61">
            <v>1409.7904937598726</v>
          </cell>
          <cell r="G61">
            <v>0.98709055859502604</v>
          </cell>
          <cell r="H61">
            <v>353.58637678023445</v>
          </cell>
          <cell r="I61">
            <v>0.25080774650226878</v>
          </cell>
          <cell r="J61">
            <v>36707.469354832552</v>
          </cell>
          <cell r="K61">
            <v>1.1759096265190882E-2</v>
          </cell>
        </row>
        <row r="62">
          <cell r="A62" t="str">
            <v>01Y</v>
          </cell>
          <cell r="B62" t="str">
            <v>NHS Tameside and Glossop</v>
          </cell>
          <cell r="C62">
            <v>178935</v>
          </cell>
          <cell r="D62">
            <v>435.52855151536005</v>
          </cell>
          <cell r="E62">
            <v>396.69391310029704</v>
          </cell>
          <cell r="F62">
            <v>1748.1552067235039</v>
          </cell>
          <cell r="G62">
            <v>0.91083331212168894</v>
          </cell>
          <cell r="H62">
            <v>440.47396835343466</v>
          </cell>
          <cell r="I62">
            <v>0.25196502384876746</v>
          </cell>
          <cell r="J62">
            <v>45085.361542379207</v>
          </cell>
          <cell r="K62">
            <v>2.6666415409650396E-2</v>
          </cell>
        </row>
        <row r="63">
          <cell r="A63" t="str">
            <v>02A</v>
          </cell>
          <cell r="B63" t="str">
            <v>NHS Trafford</v>
          </cell>
          <cell r="C63">
            <v>174684</v>
          </cell>
          <cell r="D63">
            <v>445.3431923814087</v>
          </cell>
          <cell r="E63">
            <v>426.19522291292139</v>
          </cell>
          <cell r="F63">
            <v>1695.2092918577439</v>
          </cell>
          <cell r="G63">
            <v>0.95700401444087135</v>
          </cell>
          <cell r="H63">
            <v>447.41574231607404</v>
          </cell>
          <cell r="I63">
            <v>0.26392950089706069</v>
          </cell>
          <cell r="J63">
            <v>46104.26093470215</v>
          </cell>
          <cell r="K63">
            <v>1.8770015192457839E-2</v>
          </cell>
        </row>
        <row r="64">
          <cell r="A64" t="str">
            <v>02D</v>
          </cell>
          <cell r="B64" t="str">
            <v>NHS Vale Royal</v>
          </cell>
          <cell r="C64">
            <v>77801</v>
          </cell>
          <cell r="D64">
            <v>188.26921548817052</v>
          </cell>
          <cell r="E64">
            <v>186.05124259776028</v>
          </cell>
          <cell r="F64">
            <v>750.3389337840747</v>
          </cell>
          <cell r="G64">
            <v>0.98821914201607963</v>
          </cell>
          <cell r="H64">
            <v>188.59696950534746</v>
          </cell>
          <cell r="I64">
            <v>0.25134903843283718</v>
          </cell>
          <cell r="J64">
            <v>19555.206539113165</v>
          </cell>
          <cell r="K64">
            <v>1.5379716911163939E-2</v>
          </cell>
        </row>
        <row r="65">
          <cell r="A65" t="str">
            <v>02E</v>
          </cell>
          <cell r="B65" t="str">
            <v>NHS Warrington</v>
          </cell>
          <cell r="C65">
            <v>159483</v>
          </cell>
          <cell r="D65">
            <v>466.83248119653234</v>
          </cell>
          <cell r="E65">
            <v>447.10830148558563</v>
          </cell>
          <cell r="F65">
            <v>1544.0574614873055</v>
          </cell>
          <cell r="G65">
            <v>0.95774891314247901</v>
          </cell>
          <cell r="H65">
            <v>466.83248119653234</v>
          </cell>
          <cell r="I65">
            <v>0.30234139132805221</v>
          </cell>
          <cell r="J65">
            <v>48218.312113171749</v>
          </cell>
          <cell r="K65">
            <v>1.8179330379759287E-2</v>
          </cell>
        </row>
        <row r="66">
          <cell r="A66" t="str">
            <v>02F</v>
          </cell>
          <cell r="B66" t="str">
            <v>NHS West Cheshire</v>
          </cell>
          <cell r="C66">
            <v>194237</v>
          </cell>
          <cell r="D66">
            <v>482.92348419360559</v>
          </cell>
          <cell r="E66">
            <v>481.19711132978716</v>
          </cell>
          <cell r="F66">
            <v>1879.471867449502</v>
          </cell>
          <cell r="G66">
            <v>0.99642516274249704</v>
          </cell>
          <cell r="H66">
            <v>484.68346037480751</v>
          </cell>
          <cell r="I66">
            <v>0.25788279610300158</v>
          </cell>
          <cell r="J66">
            <v>50090.380666658719</v>
          </cell>
          <cell r="K66">
            <v>5.3029576574067485E-3</v>
          </cell>
        </row>
        <row r="67">
          <cell r="A67" t="str">
            <v>02G</v>
          </cell>
          <cell r="B67" t="str">
            <v>NHS West Lancashire</v>
          </cell>
          <cell r="C67">
            <v>83327</v>
          </cell>
          <cell r="D67">
            <v>219.33132226821846</v>
          </cell>
          <cell r="E67">
            <v>203.80935546021786</v>
          </cell>
          <cell r="F67">
            <v>830.44787679081935</v>
          </cell>
          <cell r="G67">
            <v>0.92923050548603858</v>
          </cell>
          <cell r="H67">
            <v>219.33132226821846</v>
          </cell>
          <cell r="I67">
            <v>0.26411208746273379</v>
          </cell>
          <cell r="J67">
            <v>22007.667912007219</v>
          </cell>
          <cell r="K67">
            <v>3.3846808008904258E-2</v>
          </cell>
        </row>
        <row r="68">
          <cell r="A68" t="str">
            <v>02H</v>
          </cell>
          <cell r="B68" t="str">
            <v>NHS Wigan Borough</v>
          </cell>
          <cell r="C68">
            <v>238975</v>
          </cell>
          <cell r="D68">
            <v>642.23667131870934</v>
          </cell>
          <cell r="E68">
            <v>624.09882775406209</v>
          </cell>
          <cell r="F68">
            <v>2293.2169658101011</v>
          </cell>
          <cell r="G68">
            <v>0.97175831842892946</v>
          </cell>
          <cell r="H68">
            <v>646.77702964993671</v>
          </cell>
          <cell r="I68">
            <v>0.2820391787139323</v>
          </cell>
          <cell r="J68">
            <v>67400.312733161976</v>
          </cell>
          <cell r="K68">
            <v>1.2761316421374342E-2</v>
          </cell>
        </row>
        <row r="69">
          <cell r="A69" t="str">
            <v>02M</v>
          </cell>
          <cell r="B69" t="str">
            <v>NHS Fylde &amp; Wyre</v>
          </cell>
          <cell r="C69">
            <v>115607</v>
          </cell>
          <cell r="D69">
            <v>366.10638628989034</v>
          </cell>
          <cell r="E69">
            <v>351.92395255819685</v>
          </cell>
          <cell r="F69">
            <v>1118.5277650935586</v>
          </cell>
          <cell r="G69">
            <v>0.9612614413110413</v>
          </cell>
          <cell r="H69">
            <v>371.93467734513428</v>
          </cell>
          <cell r="I69">
            <v>0.33252163151624942</v>
          </cell>
          <cell r="J69">
            <v>38441.828254699045</v>
          </cell>
          <cell r="K69">
            <v>1.9700014751386677E-2</v>
          </cell>
        </row>
        <row r="70">
          <cell r="A70" t="str">
            <v>02N</v>
          </cell>
          <cell r="B70" t="str">
            <v>NHS Airedale, Wharfedale and Craven</v>
          </cell>
          <cell r="C70">
            <v>118850</v>
          </cell>
          <cell r="D70">
            <v>279.9421069771455</v>
          </cell>
          <cell r="E70">
            <v>274.41636664455984</v>
          </cell>
          <cell r="F70">
            <v>1128.4504850219059</v>
          </cell>
          <cell r="G70">
            <v>0.98026113187382424</v>
          </cell>
          <cell r="H70">
            <v>280.62139825718765</v>
          </cell>
          <cell r="I70">
            <v>0.24867852154960979</v>
          </cell>
          <cell r="J70">
            <v>29555.442286171125</v>
          </cell>
          <cell r="K70">
            <v>1.6246949285498691E-2</v>
          </cell>
        </row>
        <row r="71">
          <cell r="A71" t="str">
            <v>02P</v>
          </cell>
          <cell r="B71" t="str">
            <v>NHS Barnsley</v>
          </cell>
          <cell r="C71">
            <v>185190</v>
          </cell>
          <cell r="D71">
            <v>519.37509067073324</v>
          </cell>
          <cell r="E71">
            <v>506.73031810821919</v>
          </cell>
          <cell r="F71">
            <v>1808.5454050604085</v>
          </cell>
          <cell r="G71">
            <v>0.9756538717592631</v>
          </cell>
          <cell r="H71">
            <v>522.40615851822747</v>
          </cell>
          <cell r="I71">
            <v>0.28885432295838775</v>
          </cell>
          <cell r="J71">
            <v>53492.932068663831</v>
          </cell>
          <cell r="K71">
            <v>1.3203293376303998E-2</v>
          </cell>
        </row>
        <row r="72">
          <cell r="A72" t="str">
            <v>02Q</v>
          </cell>
          <cell r="B72" t="str">
            <v>NHS Bassetlaw</v>
          </cell>
          <cell r="C72">
            <v>86595</v>
          </cell>
          <cell r="D72">
            <v>245.99534475351729</v>
          </cell>
          <cell r="E72">
            <v>245.5430592588765</v>
          </cell>
          <cell r="F72">
            <v>809.38401079541643</v>
          </cell>
          <cell r="G72">
            <v>0.99816140628557837</v>
          </cell>
          <cell r="H72">
            <v>245.99534475351729</v>
          </cell>
          <cell r="I72">
            <v>0.30392908863095419</v>
          </cell>
          <cell r="J72">
            <v>26318.739429997477</v>
          </cell>
          <cell r="K72">
            <v>5.3393637337493926E-3</v>
          </cell>
        </row>
        <row r="73">
          <cell r="A73" t="str">
            <v>02R</v>
          </cell>
          <cell r="B73" t="str">
            <v>NHS Bradford Districts</v>
          </cell>
          <cell r="C73">
            <v>240831</v>
          </cell>
          <cell r="D73">
            <v>615.44654505710548</v>
          </cell>
          <cell r="E73">
            <v>560.2891144993124</v>
          </cell>
          <cell r="F73">
            <v>2291.3526510972738</v>
          </cell>
          <cell r="G73">
            <v>0.91037819449831314</v>
          </cell>
          <cell r="H73">
            <v>624.870939753622</v>
          </cell>
          <cell r="I73">
            <v>0.27270832338024714</v>
          </cell>
          <cell r="J73">
            <v>65676.618227988292</v>
          </cell>
          <cell r="K73">
            <v>2.2479706734457872E-2</v>
          </cell>
        </row>
        <row r="74">
          <cell r="A74" t="str">
            <v>02T</v>
          </cell>
          <cell r="B74" t="str">
            <v>NHS Calderdale</v>
          </cell>
          <cell r="C74">
            <v>160817</v>
          </cell>
          <cell r="D74">
            <v>419.35385722536967</v>
          </cell>
          <cell r="E74">
            <v>408.09563719216487</v>
          </cell>
          <cell r="F74">
            <v>1542.2940606044817</v>
          </cell>
          <cell r="G74">
            <v>0.97315341247200127</v>
          </cell>
          <cell r="H74">
            <v>423.0309721099523</v>
          </cell>
          <cell r="I74">
            <v>0.2742868451066659</v>
          </cell>
          <cell r="J74">
            <v>44109.987569518693</v>
          </cell>
          <cell r="K74">
            <v>1.5415230035334224E-2</v>
          </cell>
        </row>
        <row r="75">
          <cell r="A75" t="str">
            <v>02V</v>
          </cell>
          <cell r="B75" t="str">
            <v>NHS Leeds North</v>
          </cell>
          <cell r="C75">
            <v>154205</v>
          </cell>
          <cell r="D75">
            <v>369.80004224147501</v>
          </cell>
          <cell r="E75">
            <v>353.16164875660036</v>
          </cell>
          <cell r="F75">
            <v>1438.3097605163928</v>
          </cell>
          <cell r="G75">
            <v>0.95500705358489391</v>
          </cell>
          <cell r="H75">
            <v>375.43189213013238</v>
          </cell>
          <cell r="I75">
            <v>0.26102297463054275</v>
          </cell>
          <cell r="J75">
            <v>40251.047802902845</v>
          </cell>
          <cell r="K75">
            <v>2.1058976776145724E-2</v>
          </cell>
        </row>
        <row r="76">
          <cell r="A76" t="str">
            <v>02W</v>
          </cell>
          <cell r="B76" t="str">
            <v>NHS Bradford City</v>
          </cell>
          <cell r="C76">
            <v>74999</v>
          </cell>
          <cell r="D76">
            <v>151.2148344824042</v>
          </cell>
          <cell r="E76">
            <v>112.4479411242436</v>
          </cell>
          <cell r="F76">
            <v>743.6573595170189</v>
          </cell>
          <cell r="G76">
            <v>0.743630355508066</v>
          </cell>
          <cell r="H76">
            <v>155.187014827463</v>
          </cell>
          <cell r="I76">
            <v>0.2086808028474994</v>
          </cell>
          <cell r="J76">
            <v>15650.851532759607</v>
          </cell>
          <cell r="K76">
            <v>6.9489176246997755E-2</v>
          </cell>
        </row>
        <row r="77">
          <cell r="A77" t="str">
            <v>02X</v>
          </cell>
          <cell r="B77" t="str">
            <v>NHS Doncaster</v>
          </cell>
          <cell r="C77">
            <v>231858</v>
          </cell>
          <cell r="D77">
            <v>665.75891811349936</v>
          </cell>
          <cell r="E77">
            <v>640.57635453226578</v>
          </cell>
          <cell r="F77">
            <v>2234.7112343350327</v>
          </cell>
          <cell r="G77">
            <v>0.96217465076909348</v>
          </cell>
          <cell r="H77">
            <v>665.75891811349936</v>
          </cell>
          <cell r="I77">
            <v>0.29791720195634341</v>
          </cell>
          <cell r="J77">
            <v>69074.486611193875</v>
          </cell>
          <cell r="K77">
            <v>1.4432530410860803E-2</v>
          </cell>
        </row>
        <row r="78">
          <cell r="A78" t="str">
            <v>02Y</v>
          </cell>
          <cell r="B78" t="str">
            <v>NHS East Riding of Yorkshire</v>
          </cell>
          <cell r="C78">
            <v>234435</v>
          </cell>
          <cell r="D78">
            <v>543.60364429833817</v>
          </cell>
          <cell r="E78">
            <v>529.91123398244679</v>
          </cell>
          <cell r="F78">
            <v>2225.9502528683224</v>
          </cell>
          <cell r="G78">
            <v>0.97481177608077851</v>
          </cell>
          <cell r="H78">
            <v>544.1301426972999</v>
          </cell>
          <cell r="I78">
            <v>0.2444484740825375</v>
          </cell>
          <cell r="J78">
            <v>57307.278021539678</v>
          </cell>
          <cell r="K78">
            <v>1.3122241410910798E-2</v>
          </cell>
        </row>
        <row r="79">
          <cell r="A79" t="str">
            <v>03A</v>
          </cell>
          <cell r="B79" t="str">
            <v>NHS Greater Huddersfield</v>
          </cell>
          <cell r="C79">
            <v>178235</v>
          </cell>
          <cell r="D79">
            <v>482.65551349144221</v>
          </cell>
          <cell r="E79">
            <v>453.93721074033408</v>
          </cell>
          <cell r="F79">
            <v>1713.0879395593831</v>
          </cell>
          <cell r="G79">
            <v>0.94049937906362002</v>
          </cell>
          <cell r="H79">
            <v>491.49623320215528</v>
          </cell>
          <cell r="I79">
            <v>0.28690659822669184</v>
          </cell>
          <cell r="J79">
            <v>51136.79753493442</v>
          </cell>
          <cell r="K79">
            <v>2.1026780150101149E-2</v>
          </cell>
        </row>
        <row r="80">
          <cell r="A80" t="str">
            <v>03C</v>
          </cell>
          <cell r="B80" t="str">
            <v>NHS Leeds West</v>
          </cell>
          <cell r="C80">
            <v>279503</v>
          </cell>
          <cell r="D80">
            <v>776.05919943162689</v>
          </cell>
          <cell r="E80">
            <v>731.15482562613147</v>
          </cell>
          <cell r="F80">
            <v>2622.8308091591775</v>
          </cell>
          <cell r="G80">
            <v>0.94213795308607562</v>
          </cell>
          <cell r="H80">
            <v>777.4946213914593</v>
          </cell>
          <cell r="I80">
            <v>0.29643338742109221</v>
          </cell>
          <cell r="J80">
            <v>82854.021084357533</v>
          </cell>
          <cell r="K80">
            <v>1.6360700228717374E-2</v>
          </cell>
        </row>
        <row r="81">
          <cell r="A81" t="str">
            <v>03D</v>
          </cell>
          <cell r="B81" t="str">
            <v>NHS Hambleton, Richmondshire and Whitby</v>
          </cell>
          <cell r="C81">
            <v>111081</v>
          </cell>
          <cell r="D81">
            <v>264.65503148570269</v>
          </cell>
          <cell r="E81">
            <v>253.93848665759023</v>
          </cell>
          <cell r="F81">
            <v>1036.1982496846611</v>
          </cell>
          <cell r="G81">
            <v>0.95950749635118349</v>
          </cell>
          <cell r="H81">
            <v>265.0174312362148</v>
          </cell>
          <cell r="I81">
            <v>0.25575938901350748</v>
          </cell>
          <cell r="J81">
            <v>28410.008691009425</v>
          </cell>
          <cell r="K81">
            <v>2.3682353304376388E-2</v>
          </cell>
        </row>
        <row r="82">
          <cell r="A82" t="str">
            <v>03E</v>
          </cell>
          <cell r="B82" t="str">
            <v>NHS Harrogate and Rural District</v>
          </cell>
          <cell r="C82">
            <v>120628</v>
          </cell>
          <cell r="D82">
            <v>264.12918515299344</v>
          </cell>
          <cell r="E82">
            <v>252.96842001833144</v>
          </cell>
          <cell r="F82">
            <v>1151.6378617621331</v>
          </cell>
          <cell r="G82">
            <v>0.95774505142929478</v>
          </cell>
          <cell r="H82">
            <v>264.12918515299344</v>
          </cell>
          <cell r="I82">
            <v>0.22935090441438477</v>
          </cell>
          <cell r="J82">
            <v>27666.140897698406</v>
          </cell>
          <cell r="K82">
            <v>2.4191349095400848E-2</v>
          </cell>
        </row>
        <row r="83">
          <cell r="A83" t="str">
            <v>03F</v>
          </cell>
          <cell r="B83" t="str">
            <v>NHS Hull</v>
          </cell>
          <cell r="C83">
            <v>210246</v>
          </cell>
          <cell r="D83">
            <v>527.57648114091785</v>
          </cell>
          <cell r="E83">
            <v>512.48753348445462</v>
          </cell>
          <cell r="F83">
            <v>2064.136025347856</v>
          </cell>
          <cell r="G83">
            <v>0.97139950661971808</v>
          </cell>
          <cell r="H83">
            <v>534.26797691837396</v>
          </cell>
          <cell r="I83">
            <v>0.25883370589800986</v>
          </cell>
          <cell r="J83">
            <v>54418.751330232983</v>
          </cell>
          <cell r="K83">
            <v>1.4167707240041488E-2</v>
          </cell>
        </row>
        <row r="84">
          <cell r="A84" t="str">
            <v>03G</v>
          </cell>
          <cell r="B84" t="str">
            <v>NHS Leeds South and East</v>
          </cell>
          <cell r="C84">
            <v>194542</v>
          </cell>
          <cell r="D84">
            <v>473.85031922183254</v>
          </cell>
          <cell r="E84">
            <v>442.72337577345235</v>
          </cell>
          <cell r="F84">
            <v>1870.7999739566274</v>
          </cell>
          <cell r="G84">
            <v>0.93431059939033589</v>
          </cell>
          <cell r="H84">
            <v>476.16757882543158</v>
          </cell>
          <cell r="I84">
            <v>0.25452618422821888</v>
          </cell>
          <cell r="J84">
            <v>49516.03293212616</v>
          </cell>
          <cell r="K84">
            <v>2.2223060800987422E-2</v>
          </cell>
        </row>
        <row r="85">
          <cell r="A85" t="str">
            <v>03H</v>
          </cell>
          <cell r="B85" t="str">
            <v>NHS North East Lincolnshire</v>
          </cell>
          <cell r="C85">
            <v>125426</v>
          </cell>
          <cell r="D85">
            <v>281.99371919742515</v>
          </cell>
          <cell r="E85">
            <v>264.10115007870883</v>
          </cell>
          <cell r="F85">
            <v>1210.9382733997134</v>
          </cell>
          <cell r="G85">
            <v>0.93654976015196401</v>
          </cell>
          <cell r="H85">
            <v>282.87747747608159</v>
          </cell>
          <cell r="I85">
            <v>0.23360189671922921</v>
          </cell>
          <cell r="J85">
            <v>29299.751497906043</v>
          </cell>
          <cell r="K85">
            <v>2.8365941053165623E-2</v>
          </cell>
        </row>
        <row r="86">
          <cell r="A86" t="str">
            <v>03J</v>
          </cell>
          <cell r="B86" t="str">
            <v>NHS North Kirklees</v>
          </cell>
          <cell r="C86">
            <v>133188</v>
          </cell>
          <cell r="D86">
            <v>342.61215669406556</v>
          </cell>
          <cell r="E86">
            <v>321.70185092246362</v>
          </cell>
          <cell r="F86">
            <v>1286.1570065850935</v>
          </cell>
          <cell r="G86">
            <v>0.93896799817796972</v>
          </cell>
          <cell r="H86">
            <v>349.96577461874404</v>
          </cell>
          <cell r="I86">
            <v>0.27210190733085271</v>
          </cell>
          <cell r="J86">
            <v>36240.708833581608</v>
          </cell>
          <cell r="K86">
            <v>2.526602823957582E-2</v>
          </cell>
        </row>
        <row r="87">
          <cell r="A87" t="str">
            <v>03K</v>
          </cell>
          <cell r="B87" t="str">
            <v>NHS North Lincolnshire</v>
          </cell>
          <cell r="C87">
            <v>127279</v>
          </cell>
          <cell r="D87">
            <v>265.65586496788455</v>
          </cell>
          <cell r="E87">
            <v>254.39825652241785</v>
          </cell>
          <cell r="F87">
            <v>1196.213397019787</v>
          </cell>
          <cell r="G87">
            <v>0.95762333932726218</v>
          </cell>
          <cell r="H87">
            <v>265.65586496788455</v>
          </cell>
          <cell r="I87">
            <v>0.22208066355863615</v>
          </cell>
          <cell r="J87">
            <v>28266.204777079649</v>
          </cell>
          <cell r="K87">
            <v>2.4156457214910713E-2</v>
          </cell>
        </row>
        <row r="88">
          <cell r="A88" t="str">
            <v>03L</v>
          </cell>
          <cell r="B88" t="str">
            <v>NHS Rotherham</v>
          </cell>
          <cell r="C88">
            <v>192637</v>
          </cell>
          <cell r="D88">
            <v>537.11890251637305</v>
          </cell>
          <cell r="E88">
            <v>528.22278604339078</v>
          </cell>
          <cell r="F88">
            <v>1849.4554196376992</v>
          </cell>
          <cell r="G88">
            <v>0.98343734239978442</v>
          </cell>
          <cell r="H88">
            <v>539.79117093543493</v>
          </cell>
          <cell r="I88">
            <v>0.29186492694221189</v>
          </cell>
          <cell r="J88">
            <v>56223.983931366871</v>
          </cell>
          <cell r="K88">
            <v>1.0751852797048678E-2</v>
          </cell>
        </row>
        <row r="89">
          <cell r="A89" t="str">
            <v>03M</v>
          </cell>
          <cell r="B89" t="str">
            <v>NHS Scarborough and Ryedale</v>
          </cell>
          <cell r="C89">
            <v>91756</v>
          </cell>
          <cell r="D89">
            <v>225.64385140237596</v>
          </cell>
          <cell r="E89">
            <v>205.49951720913216</v>
          </cell>
          <cell r="F89">
            <v>856.03811684265565</v>
          </cell>
          <cell r="G89">
            <v>0.91072509147469871</v>
          </cell>
          <cell r="H89">
            <v>225.64385140237596</v>
          </cell>
          <cell r="I89">
            <v>0.26359089269835689</v>
          </cell>
          <cell r="J89">
            <v>24186.045950430434</v>
          </cell>
          <cell r="K89">
            <v>3.711425555003952E-2</v>
          </cell>
        </row>
        <row r="90">
          <cell r="A90" t="str">
            <v>03N</v>
          </cell>
          <cell r="B90" t="str">
            <v>NHS Sheffield</v>
          </cell>
          <cell r="C90">
            <v>429178</v>
          </cell>
          <cell r="D90">
            <v>1244.8759945628626</v>
          </cell>
          <cell r="E90">
            <v>1194.7587610876351</v>
          </cell>
          <cell r="F90">
            <v>4199.6973413859669</v>
          </cell>
          <cell r="G90">
            <v>0.95974118410659359</v>
          </cell>
          <cell r="H90">
            <v>1253.0745322298612</v>
          </cell>
          <cell r="I90">
            <v>0.29837258030035246</v>
          </cell>
          <cell r="J90">
            <v>128054.94726814466</v>
          </cell>
          <cell r="K90">
            <v>1.0870649188634125E-2</v>
          </cell>
        </row>
        <row r="91">
          <cell r="A91" t="str">
            <v>03Q</v>
          </cell>
          <cell r="B91" t="str">
            <v>NHS Vale of York</v>
          </cell>
          <cell r="C91">
            <v>258841</v>
          </cell>
          <cell r="D91">
            <v>644.7481991891774</v>
          </cell>
          <cell r="E91">
            <v>585.10478747647835</v>
          </cell>
          <cell r="F91">
            <v>2436.9408721816626</v>
          </cell>
          <cell r="G91">
            <v>0.90749348072983305</v>
          </cell>
          <cell r="H91">
            <v>649.86309910449017</v>
          </cell>
          <cell r="I91">
            <v>0.26667167288416915</v>
          </cell>
          <cell r="J91">
            <v>69025.562481011235</v>
          </cell>
          <cell r="K91">
            <v>2.2277748027286048E-2</v>
          </cell>
        </row>
        <row r="92">
          <cell r="A92" t="str">
            <v>03R</v>
          </cell>
          <cell r="B92" t="str">
            <v xml:space="preserve">NHS Wakefield </v>
          </cell>
          <cell r="C92">
            <v>272978</v>
          </cell>
          <cell r="D92">
            <v>690.95313876666387</v>
          </cell>
          <cell r="E92">
            <v>668.58162474104927</v>
          </cell>
          <cell r="F92">
            <v>2561.9002426215911</v>
          </cell>
          <cell r="G92">
            <v>0.96762224126292085</v>
          </cell>
          <cell r="H92">
            <v>693.54478913765422</v>
          </cell>
          <cell r="I92">
            <v>0.27071498632122781</v>
          </cell>
          <cell r="J92">
            <v>73899.235535996122</v>
          </cell>
          <cell r="K92">
            <v>1.3145758838506532E-2</v>
          </cell>
        </row>
        <row r="93">
          <cell r="A93" t="str">
            <v>03T</v>
          </cell>
          <cell r="B93" t="str">
            <v>NHS Lincolnshire East</v>
          </cell>
          <cell r="C93">
            <v>189463</v>
          </cell>
          <cell r="D93">
            <v>477.14402449173082</v>
          </cell>
          <cell r="E93">
            <v>458.04320573849401</v>
          </cell>
          <cell r="F93">
            <v>1801.5258828006408</v>
          </cell>
          <cell r="G93">
            <v>0.95996844186913244</v>
          </cell>
          <cell r="H93">
            <v>477.60386801312029</v>
          </cell>
          <cell r="I93">
            <v>0.26511074449324051</v>
          </cell>
          <cell r="J93">
            <v>50228.676983922829</v>
          </cell>
          <cell r="K93">
            <v>1.7524608094431807E-2</v>
          </cell>
        </row>
        <row r="94">
          <cell r="A94" t="str">
            <v>03V</v>
          </cell>
          <cell r="B94" t="str">
            <v>NHS Corby</v>
          </cell>
          <cell r="C94">
            <v>54096</v>
          </cell>
          <cell r="D94">
            <v>163.64212853373957</v>
          </cell>
          <cell r="E94">
            <v>150.21348012787445</v>
          </cell>
          <cell r="F94">
            <v>519.22432419233485</v>
          </cell>
          <cell r="G94">
            <v>0.91793892852538639</v>
          </cell>
          <cell r="H94">
            <v>163.64212853373957</v>
          </cell>
          <cell r="I94">
            <v>0.31516652997389633</v>
          </cell>
          <cell r="J94">
            <v>17049.248605467896</v>
          </cell>
          <cell r="K94">
            <v>4.1979134399621483E-2</v>
          </cell>
        </row>
        <row r="95">
          <cell r="A95" t="str">
            <v>03W</v>
          </cell>
          <cell r="B95" t="str">
            <v>NHS East Leicestershire and Rutland</v>
          </cell>
          <cell r="C95">
            <v>244103</v>
          </cell>
          <cell r="D95">
            <v>547.75522468580402</v>
          </cell>
          <cell r="E95">
            <v>520.58641871956968</v>
          </cell>
          <cell r="F95">
            <v>2338.3967804458393</v>
          </cell>
          <cell r="G95">
            <v>0.95039973195724692</v>
          </cell>
          <cell r="H95">
            <v>553.31236431020886</v>
          </cell>
          <cell r="I95">
            <v>0.23662039262845469</v>
          </cell>
          <cell r="J95">
            <v>57759.747701783672</v>
          </cell>
          <cell r="K95">
            <v>1.8112959537887992E-2</v>
          </cell>
        </row>
        <row r="96">
          <cell r="A96" t="str">
            <v>03X</v>
          </cell>
          <cell r="B96" t="str">
            <v>NHS Erewash</v>
          </cell>
          <cell r="C96">
            <v>74492</v>
          </cell>
          <cell r="D96">
            <v>192.87186705208245</v>
          </cell>
          <cell r="E96">
            <v>190.01529971659815</v>
          </cell>
          <cell r="F96">
            <v>717.67311483718731</v>
          </cell>
          <cell r="G96">
            <v>0.98518930013409922</v>
          </cell>
          <cell r="H96">
            <v>192.87186705208245</v>
          </cell>
          <cell r="I96">
            <v>0.26874612280249305</v>
          </cell>
          <cell r="J96">
            <v>20019.436179803313</v>
          </cell>
          <cell r="K96">
            <v>1.701009393898192E-2</v>
          </cell>
        </row>
        <row r="97">
          <cell r="A97" t="str">
            <v>03Y</v>
          </cell>
          <cell r="B97" t="str">
            <v>NHS Hardwick</v>
          </cell>
          <cell r="C97">
            <v>77729</v>
          </cell>
          <cell r="D97">
            <v>179.68076936375766</v>
          </cell>
          <cell r="E97">
            <v>174.85534740385896</v>
          </cell>
          <cell r="F97">
            <v>720.84317445288821</v>
          </cell>
          <cell r="G97">
            <v>0.97314447184868291</v>
          </cell>
          <cell r="H97">
            <v>179.68076936375766</v>
          </cell>
          <cell r="I97">
            <v>0.2492647162819199</v>
          </cell>
          <cell r="J97">
            <v>19375.097131877352</v>
          </cell>
          <cell r="K97">
            <v>2.3594496024162387E-2</v>
          </cell>
        </row>
        <row r="98">
          <cell r="A98" t="str">
            <v>04C</v>
          </cell>
          <cell r="B98" t="str">
            <v>NHS Leicester City</v>
          </cell>
          <cell r="C98">
            <v>262402</v>
          </cell>
          <cell r="D98">
            <v>523.92183123188636</v>
          </cell>
          <cell r="E98">
            <v>480.16704348579822</v>
          </cell>
          <cell r="F98">
            <v>2574.9624170722645</v>
          </cell>
          <cell r="G98">
            <v>0.91648603830230091</v>
          </cell>
          <cell r="H98">
            <v>533.67583031955235</v>
          </cell>
          <cell r="I98">
            <v>0.20725577460130173</v>
          </cell>
          <cell r="J98">
            <v>54384.329766930779</v>
          </cell>
          <cell r="K98">
            <v>2.3598373799543999E-2</v>
          </cell>
        </row>
        <row r="99">
          <cell r="A99" t="str">
            <v>04D</v>
          </cell>
          <cell r="B99" t="str">
            <v>NHS Lincolnshire West</v>
          </cell>
          <cell r="C99">
            <v>172563</v>
          </cell>
          <cell r="D99">
            <v>349.26840804320915</v>
          </cell>
          <cell r="E99">
            <v>330.07794670349881</v>
          </cell>
          <cell r="F99">
            <v>1575.6738792563017</v>
          </cell>
          <cell r="G99">
            <v>0.94505526151871078</v>
          </cell>
          <cell r="H99">
            <v>349.26840804320915</v>
          </cell>
          <cell r="I99">
            <v>0.22166287874751053</v>
          </cell>
          <cell r="J99">
            <v>38250.811345306662</v>
          </cell>
          <cell r="K99">
            <v>2.3823440706641982E-2</v>
          </cell>
        </row>
        <row r="100">
          <cell r="A100" t="str">
            <v>04E</v>
          </cell>
          <cell r="B100" t="str">
            <v>NHS Mansfield &amp; Ashfield</v>
          </cell>
          <cell r="C100">
            <v>140670</v>
          </cell>
          <cell r="D100">
            <v>339.22024609198007</v>
          </cell>
          <cell r="E100">
            <v>331.85648282053455</v>
          </cell>
          <cell r="F100">
            <v>1374.6904120358611</v>
          </cell>
          <cell r="G100">
            <v>0.97829208793908828</v>
          </cell>
          <cell r="H100">
            <v>340.16075170572753</v>
          </cell>
          <cell r="I100">
            <v>0.24744535113325128</v>
          </cell>
          <cell r="J100">
            <v>34808.137543914454</v>
          </cell>
          <cell r="K100">
            <v>1.5455363876137929E-2</v>
          </cell>
        </row>
        <row r="101">
          <cell r="A101" t="str">
            <v>04F</v>
          </cell>
          <cell r="B101" t="str">
            <v>NHS Milton Keynes</v>
          </cell>
          <cell r="C101">
            <v>196584</v>
          </cell>
          <cell r="D101">
            <v>354.62820131469073</v>
          </cell>
          <cell r="E101">
            <v>323.28785449814461</v>
          </cell>
          <cell r="F101">
            <v>1925.8210966165193</v>
          </cell>
          <cell r="G101">
            <v>0.91162477575003897</v>
          </cell>
          <cell r="H101">
            <v>359.18370996893191</v>
          </cell>
          <cell r="I101">
            <v>0.18650938584065924</v>
          </cell>
          <cell r="J101">
            <v>36664.761106100159</v>
          </cell>
          <cell r="K101">
            <v>2.9440918948879412E-2</v>
          </cell>
        </row>
        <row r="102">
          <cell r="A102" t="str">
            <v>04G</v>
          </cell>
          <cell r="B102" t="str">
            <v>NHS Nene</v>
          </cell>
          <cell r="C102">
            <v>480904</v>
          </cell>
          <cell r="D102">
            <v>1157.5683697493907</v>
          </cell>
          <cell r="E102">
            <v>1103.8148506932846</v>
          </cell>
          <cell r="F102">
            <v>4699.3720680139677</v>
          </cell>
          <cell r="G102">
            <v>0.95356341753900586</v>
          </cell>
          <cell r="H102">
            <v>1169.4668939186708</v>
          </cell>
          <cell r="I102">
            <v>0.2488559911820106</v>
          </cell>
          <cell r="J102">
            <v>119675.84158339363</v>
          </cell>
          <cell r="K102">
            <v>1.2068868591896766E-2</v>
          </cell>
        </row>
        <row r="103">
          <cell r="A103" t="str">
            <v>04H</v>
          </cell>
          <cell r="B103" t="str">
            <v>NHS Newark &amp; Sherwood</v>
          </cell>
          <cell r="C103">
            <v>99098</v>
          </cell>
          <cell r="D103">
            <v>226.19901126127772</v>
          </cell>
          <cell r="E103">
            <v>220.2464567440243</v>
          </cell>
          <cell r="F103">
            <v>951.3593441148621</v>
          </cell>
          <cell r="G103">
            <v>0.97368443617829192</v>
          </cell>
          <cell r="H103">
            <v>226.19901126127772</v>
          </cell>
          <cell r="I103">
            <v>0.23776400858471797</v>
          </cell>
          <cell r="J103">
            <v>23561.93772272838</v>
          </cell>
          <cell r="K103">
            <v>2.0806679449278626E-2</v>
          </cell>
        </row>
        <row r="104">
          <cell r="A104" t="str">
            <v>04J</v>
          </cell>
          <cell r="B104" t="str">
            <v>NHS North Derbyshire</v>
          </cell>
          <cell r="C104">
            <v>225824</v>
          </cell>
          <cell r="D104">
            <v>564.23185408703694</v>
          </cell>
          <cell r="E104">
            <v>538.07640701208686</v>
          </cell>
          <cell r="F104">
            <v>1990.5168814739034</v>
          </cell>
          <cell r="G104">
            <v>0.9536441502097196</v>
          </cell>
          <cell r="H104">
            <v>567.72861141925296</v>
          </cell>
          <cell r="I104">
            <v>0.28521667748874913</v>
          </cell>
          <cell r="J104">
            <v>64408.770977219283</v>
          </cell>
          <cell r="K104">
            <v>1.7288235045175779E-2</v>
          </cell>
        </row>
        <row r="105">
          <cell r="A105" t="str">
            <v>04K</v>
          </cell>
          <cell r="B105" t="str">
            <v>NHS Nottingham City</v>
          </cell>
          <cell r="C105">
            <v>253811</v>
          </cell>
          <cell r="D105">
            <v>552.70868062504246</v>
          </cell>
          <cell r="E105">
            <v>529.27035905423247</v>
          </cell>
          <cell r="F105">
            <v>2506.1228972744107</v>
          </cell>
          <cell r="G105">
            <v>0.95759371547357597</v>
          </cell>
          <cell r="H105">
            <v>563.42246052077337</v>
          </cell>
          <cell r="I105">
            <v>0.22481836829851237</v>
          </cell>
          <cell r="J105">
            <v>57061.374876213726</v>
          </cell>
          <cell r="K105">
            <v>1.6733898706661605E-2</v>
          </cell>
        </row>
        <row r="106">
          <cell r="A106" t="str">
            <v>04L</v>
          </cell>
          <cell r="B106" t="str">
            <v>NHS Nottingham North &amp; East</v>
          </cell>
          <cell r="C106">
            <v>113162</v>
          </cell>
          <cell r="D106">
            <v>300.71330080666058</v>
          </cell>
          <cell r="E106">
            <v>286.02947419467085</v>
          </cell>
          <cell r="F106">
            <v>1097.5777586464485</v>
          </cell>
          <cell r="G106">
            <v>0.95117001285742764</v>
          </cell>
          <cell r="H106">
            <v>302.28266137890319</v>
          </cell>
          <cell r="I106">
            <v>0.27540888014320125</v>
          </cell>
          <cell r="J106">
            <v>31165.819694764941</v>
          </cell>
          <cell r="K106">
            <v>2.4281584474517393E-2</v>
          </cell>
        </row>
        <row r="107">
          <cell r="A107" t="str">
            <v>04M</v>
          </cell>
          <cell r="B107" t="str">
            <v>NHS Nottingham West</v>
          </cell>
          <cell r="C107">
            <v>71730</v>
          </cell>
          <cell r="D107">
            <v>185.51584205661177</v>
          </cell>
          <cell r="E107">
            <v>177.81518082450464</v>
          </cell>
          <cell r="F107">
            <v>697.63041743586393</v>
          </cell>
          <cell r="G107">
            <v>0.95849054643130038</v>
          </cell>
          <cell r="H107">
            <v>185.51584205661177</v>
          </cell>
          <cell r="I107">
            <v>0.26592281159195158</v>
          </cell>
          <cell r="J107">
            <v>19074.643275490685</v>
          </cell>
          <cell r="K107">
            <v>2.8641501849456831E-2</v>
          </cell>
        </row>
        <row r="108">
          <cell r="A108" t="str">
            <v>04N</v>
          </cell>
          <cell r="B108" t="str">
            <v>NHS Rushcliffe</v>
          </cell>
          <cell r="C108">
            <v>82616</v>
          </cell>
          <cell r="D108">
            <v>228.06174651297795</v>
          </cell>
          <cell r="E108">
            <v>224.94304083795771</v>
          </cell>
          <cell r="F108">
            <v>898.83943636365575</v>
          </cell>
          <cell r="G108">
            <v>0.98632516972835349</v>
          </cell>
          <cell r="H108">
            <v>228.06174651297795</v>
          </cell>
          <cell r="I108">
            <v>0.25372912812506804</v>
          </cell>
          <cell r="J108">
            <v>20962.085649180623</v>
          </cell>
          <cell r="K108">
            <v>1.5024153974196356E-2</v>
          </cell>
        </row>
        <row r="109">
          <cell r="A109" t="str">
            <v>04Q</v>
          </cell>
          <cell r="B109" t="str">
            <v xml:space="preserve">NHS South West Lincolnshire </v>
          </cell>
          <cell r="C109">
            <v>97500</v>
          </cell>
          <cell r="D109">
            <v>226.43331894930969</v>
          </cell>
          <cell r="E109">
            <v>216.46812721706604</v>
          </cell>
          <cell r="F109">
            <v>965.74642993198427</v>
          </cell>
          <cell r="G109">
            <v>0.95599061225404502</v>
          </cell>
          <cell r="H109">
            <v>226.43331894930969</v>
          </cell>
          <cell r="I109">
            <v>0.23446456743853247</v>
          </cell>
          <cell r="J109">
            <v>22860.295325256917</v>
          </cell>
          <cell r="K109">
            <v>2.6643692250812152E-2</v>
          </cell>
        </row>
        <row r="110">
          <cell r="A110" t="str">
            <v>04R</v>
          </cell>
          <cell r="B110" t="str">
            <v>NHS Southern Derbyshire</v>
          </cell>
          <cell r="C110">
            <v>404276</v>
          </cell>
          <cell r="D110">
            <v>983.52266327222173</v>
          </cell>
          <cell r="E110">
            <v>926.83067198859533</v>
          </cell>
          <cell r="F110">
            <v>3919.1254238391662</v>
          </cell>
          <cell r="G110">
            <v>0.94235822579318129</v>
          </cell>
          <cell r="H110">
            <v>996.56648765394459</v>
          </cell>
          <cell r="I110">
            <v>0.25428287688678008</v>
          </cell>
          <cell r="J110">
            <v>102800.46433627991</v>
          </cell>
          <cell r="K110">
            <v>1.4503608355491674E-2</v>
          </cell>
        </row>
        <row r="111">
          <cell r="A111" t="str">
            <v>04V</v>
          </cell>
          <cell r="B111" t="str">
            <v>NHS West Leicestershire</v>
          </cell>
          <cell r="C111">
            <v>282635</v>
          </cell>
          <cell r="D111">
            <v>688.77062235802987</v>
          </cell>
          <cell r="E111">
            <v>660.32228808193497</v>
          </cell>
          <cell r="F111">
            <v>2754.1783142174995</v>
          </cell>
          <cell r="G111">
            <v>0.95869694009494622</v>
          </cell>
          <cell r="H111">
            <v>689.17262404837356</v>
          </cell>
          <cell r="I111">
            <v>0.2502280337081868</v>
          </cell>
          <cell r="J111">
            <v>70723.20030711338</v>
          </cell>
          <cell r="K111">
            <v>1.4799394978062808E-2</v>
          </cell>
        </row>
        <row r="112">
          <cell r="A112" t="str">
            <v>04X</v>
          </cell>
          <cell r="B112" t="str">
            <v>NHS Birmingham South and Central</v>
          </cell>
          <cell r="C112">
            <v>172927</v>
          </cell>
          <cell r="D112">
            <v>438.20878930341655</v>
          </cell>
          <cell r="E112">
            <v>410.27939940926774</v>
          </cell>
          <cell r="F112">
            <v>1960.3597205083031</v>
          </cell>
          <cell r="G112">
            <v>0.93626465151795379</v>
          </cell>
          <cell r="H112">
            <v>443.13815236030888</v>
          </cell>
          <cell r="I112">
            <v>0.22604940701669143</v>
          </cell>
          <cell r="J112">
            <v>39090.045807175396</v>
          </cell>
          <cell r="K112">
            <v>2.2769770872126935E-2</v>
          </cell>
        </row>
        <row r="113">
          <cell r="A113" t="str">
            <v>04Y</v>
          </cell>
          <cell r="B113" t="str">
            <v>NHS Cannock Chase</v>
          </cell>
          <cell r="C113">
            <v>99937</v>
          </cell>
          <cell r="D113">
            <v>224.14720690481539</v>
          </cell>
          <cell r="E113">
            <v>218.22059883709744</v>
          </cell>
          <cell r="F113">
            <v>957.63457919892539</v>
          </cell>
          <cell r="G113">
            <v>0.97355930439840499</v>
          </cell>
          <cell r="H113">
            <v>224.69450845562321</v>
          </cell>
          <cell r="I113">
            <v>0.23463491538033565</v>
          </cell>
          <cell r="J113">
            <v>23448.709538364605</v>
          </cell>
          <cell r="K113">
            <v>2.0950845018531439E-2</v>
          </cell>
        </row>
        <row r="114">
          <cell r="A114" t="str">
            <v>05A</v>
          </cell>
          <cell r="B114" t="str">
            <v>NHS Coventry and Rugby</v>
          </cell>
          <cell r="C114">
            <v>339918</v>
          </cell>
          <cell r="D114">
            <v>671.1816442844472</v>
          </cell>
          <cell r="E114">
            <v>647.7647397678561</v>
          </cell>
          <cell r="F114">
            <v>3283.5625530814536</v>
          </cell>
          <cell r="G114">
            <v>0.96511092829191403</v>
          </cell>
          <cell r="H114">
            <v>675.79541682604224</v>
          </cell>
          <cell r="I114">
            <v>0.20581164692350484</v>
          </cell>
          <cell r="J114">
            <v>69959.083398943912</v>
          </cell>
          <cell r="K114">
            <v>1.3826201576598291E-2</v>
          </cell>
        </row>
        <row r="115">
          <cell r="A115" t="str">
            <v>05C</v>
          </cell>
          <cell r="B115" t="str">
            <v>NHS Dudley</v>
          </cell>
          <cell r="C115">
            <v>234976</v>
          </cell>
          <cell r="D115">
            <v>571.46667117420634</v>
          </cell>
          <cell r="E115">
            <v>565.22830514697387</v>
          </cell>
          <cell r="F115">
            <v>2278.6953549951954</v>
          </cell>
          <cell r="G115">
            <v>0.98908358729930068</v>
          </cell>
          <cell r="H115">
            <v>574.4142654708894</v>
          </cell>
          <cell r="I115">
            <v>0.25208032491561405</v>
          </cell>
          <cell r="J115">
            <v>59232.826427371328</v>
          </cell>
          <cell r="K115">
            <v>8.4858608197338516E-3</v>
          </cell>
        </row>
        <row r="116">
          <cell r="A116" t="str">
            <v>05D</v>
          </cell>
          <cell r="B116" t="str">
            <v>NHS East Staffordshire</v>
          </cell>
          <cell r="C116">
            <v>100748</v>
          </cell>
          <cell r="D116">
            <v>197.83849011688704</v>
          </cell>
          <cell r="E116">
            <v>186.84000848463077</v>
          </cell>
          <cell r="F116">
            <v>979.25472655948931</v>
          </cell>
          <cell r="G116">
            <v>0.94440676520651701</v>
          </cell>
          <cell r="H116">
            <v>197.83849011688704</v>
          </cell>
          <cell r="I116">
            <v>0.20202965045874449</v>
          </cell>
          <cell r="J116">
            <v>20354.083224417591</v>
          </cell>
          <cell r="K116">
            <v>3.1855269473592164E-2</v>
          </cell>
        </row>
        <row r="117">
          <cell r="A117" t="str">
            <v>05F</v>
          </cell>
          <cell r="B117" t="str">
            <v>NHS Herefordshire</v>
          </cell>
          <cell r="C117">
            <v>140991</v>
          </cell>
          <cell r="D117">
            <v>312.81909145465397</v>
          </cell>
          <cell r="E117">
            <v>299.26314296681312</v>
          </cell>
          <cell r="F117">
            <v>1357.5227765595484</v>
          </cell>
          <cell r="G117">
            <v>0.95666521367093127</v>
          </cell>
          <cell r="H117">
            <v>320.19164651947489</v>
          </cell>
          <cell r="I117">
            <v>0.23586465880959714</v>
          </cell>
          <cell r="J117">
            <v>33254.794110223913</v>
          </cell>
          <cell r="K117">
            <v>2.2493511356698619E-2</v>
          </cell>
        </row>
        <row r="118">
          <cell r="A118" t="str">
            <v>05G</v>
          </cell>
          <cell r="B118" t="str">
            <v>NHS North Staffordshire</v>
          </cell>
          <cell r="C118">
            <v>165994</v>
          </cell>
          <cell r="D118">
            <v>441.66603232226828</v>
          </cell>
          <cell r="E118">
            <v>432.80677454475818</v>
          </cell>
          <cell r="F118">
            <v>1566.6744115411943</v>
          </cell>
          <cell r="G118">
            <v>0.97994127433588596</v>
          </cell>
          <cell r="H118">
            <v>442.38638698444203</v>
          </cell>
          <cell r="I118">
            <v>0.28237289364370899</v>
          </cell>
          <cell r="J118">
            <v>46872.206107493832</v>
          </cell>
          <cell r="K118">
            <v>1.3028720916511541E-2</v>
          </cell>
        </row>
        <row r="119">
          <cell r="A119" t="str">
            <v>05H</v>
          </cell>
          <cell r="B119" t="str">
            <v>NHS Warwickshire North</v>
          </cell>
          <cell r="C119">
            <v>138922</v>
          </cell>
          <cell r="D119">
            <v>390.83826725137561</v>
          </cell>
          <cell r="E119">
            <v>381.65218018878875</v>
          </cell>
          <cell r="F119">
            <v>1329.2624215265109</v>
          </cell>
          <cell r="G119">
            <v>0.97649644921622103</v>
          </cell>
          <cell r="H119">
            <v>395.78441519468879</v>
          </cell>
          <cell r="I119">
            <v>0.29774738891676045</v>
          </cell>
          <cell r="J119">
            <v>41363.662763094195</v>
          </cell>
          <cell r="K119">
            <v>1.4967856736470749E-2</v>
          </cell>
        </row>
        <row r="120">
          <cell r="A120" t="str">
            <v>05J</v>
          </cell>
          <cell r="B120" t="str">
            <v>NHS Redditch and Bromsgrove</v>
          </cell>
          <cell r="C120">
            <v>129828</v>
          </cell>
          <cell r="D120">
            <v>358.87703116015581</v>
          </cell>
          <cell r="E120">
            <v>344.78632686961089</v>
          </cell>
          <cell r="F120">
            <v>1266.865343641565</v>
          </cell>
          <cell r="G120">
            <v>0.96073667839651555</v>
          </cell>
          <cell r="H120">
            <v>360.23835474259397</v>
          </cell>
          <cell r="I120">
            <v>0.28435410010277812</v>
          </cell>
          <cell r="J120">
            <v>36917.124108143478</v>
          </cell>
          <cell r="K120">
            <v>2.0024860338990036E-2</v>
          </cell>
        </row>
        <row r="121">
          <cell r="A121" t="str">
            <v>05L</v>
          </cell>
          <cell r="B121" t="str">
            <v>NHS Sandwell and West Birmingham</v>
          </cell>
          <cell r="C121">
            <v>375234</v>
          </cell>
          <cell r="D121">
            <v>751.89935508785766</v>
          </cell>
          <cell r="E121">
            <v>717.97724273766391</v>
          </cell>
          <cell r="F121">
            <v>3777.3009148287929</v>
          </cell>
          <cell r="G121">
            <v>0.95488476998862426</v>
          </cell>
          <cell r="H121">
            <v>779.88394080607338</v>
          </cell>
          <cell r="I121">
            <v>0.20646592855348986</v>
          </cell>
          <cell r="J121">
            <v>77473.036234840212</v>
          </cell>
          <cell r="K121">
            <v>1.4773633002458096E-2</v>
          </cell>
        </row>
        <row r="122">
          <cell r="A122" t="str">
            <v>05N</v>
          </cell>
          <cell r="B122" t="str">
            <v>NHS Shropshire</v>
          </cell>
          <cell r="C122">
            <v>232068</v>
          </cell>
          <cell r="D122">
            <v>519.40531691086335</v>
          </cell>
          <cell r="E122">
            <v>495.61900017140107</v>
          </cell>
          <cell r="F122">
            <v>2248.6858812255</v>
          </cell>
          <cell r="G122">
            <v>0.95420471072392909</v>
          </cell>
          <cell r="H122">
            <v>522.31393261829032</v>
          </cell>
          <cell r="I122">
            <v>0.23227518657858834</v>
          </cell>
          <cell r="J122">
            <v>53903.637998919839</v>
          </cell>
          <cell r="K122">
            <v>1.7908286001167516E-2</v>
          </cell>
        </row>
        <row r="123">
          <cell r="A123" t="str">
            <v>05P</v>
          </cell>
          <cell r="B123" t="str">
            <v>NHS Solihull</v>
          </cell>
          <cell r="C123">
            <v>175984</v>
          </cell>
          <cell r="D123">
            <v>447.92739940347479</v>
          </cell>
          <cell r="E123">
            <v>434.64644089432625</v>
          </cell>
          <cell r="F123">
            <v>1674.3390922994008</v>
          </cell>
          <cell r="G123">
            <v>0.97035019843207759</v>
          </cell>
          <cell r="H123">
            <v>448.53571110305148</v>
          </cell>
          <cell r="I123">
            <v>0.26788821521635087</v>
          </cell>
          <cell r="J123">
            <v>47144.039666634293</v>
          </cell>
          <cell r="K123">
            <v>1.5651079512606331E-2</v>
          </cell>
        </row>
        <row r="124">
          <cell r="A124" t="str">
            <v>05Q</v>
          </cell>
          <cell r="B124" t="str">
            <v>NHS South East Staffs and Seisdon and Peninsular</v>
          </cell>
          <cell r="C124">
            <v>161348</v>
          </cell>
          <cell r="D124">
            <v>404.79797191566138</v>
          </cell>
          <cell r="E124">
            <v>400.63984054282912</v>
          </cell>
          <cell r="F124">
            <v>1580.425275984064</v>
          </cell>
          <cell r="G124">
            <v>0.98972788486771723</v>
          </cell>
          <cell r="H124">
            <v>404.79797191566138</v>
          </cell>
          <cell r="I124">
            <v>0.25613230695998002</v>
          </cell>
          <cell r="J124">
            <v>41326.435463378853</v>
          </cell>
          <cell r="K124">
            <v>9.7865502343195791E-3</v>
          </cell>
        </row>
        <row r="125">
          <cell r="A125" t="str">
            <v>05R</v>
          </cell>
          <cell r="B125" t="str">
            <v>NHS South Warwickshire</v>
          </cell>
          <cell r="C125">
            <v>210052</v>
          </cell>
          <cell r="D125">
            <v>542.56990824036893</v>
          </cell>
          <cell r="E125">
            <v>520.66950598053484</v>
          </cell>
          <cell r="F125">
            <v>2044.0706645768066</v>
          </cell>
          <cell r="G125">
            <v>0.95963579636979834</v>
          </cell>
          <cell r="H125">
            <v>542.56990824036893</v>
          </cell>
          <cell r="I125">
            <v>0.26543598401119839</v>
          </cell>
          <cell r="J125">
            <v>55755.359313520246</v>
          </cell>
          <cell r="K125">
            <v>1.6495316479267743E-2</v>
          </cell>
        </row>
        <row r="126">
          <cell r="A126" t="str">
            <v>05T</v>
          </cell>
          <cell r="B126" t="str">
            <v>NHS South Worcestershire</v>
          </cell>
          <cell r="C126">
            <v>227051</v>
          </cell>
          <cell r="D126">
            <v>487.50385481337975</v>
          </cell>
          <cell r="E126">
            <v>472.76312800929747</v>
          </cell>
          <cell r="F126">
            <v>2192.1382971943231</v>
          </cell>
          <cell r="G126">
            <v>0.96976285077843105</v>
          </cell>
          <cell r="H126">
            <v>491.17402011405898</v>
          </cell>
          <cell r="I126">
            <v>0.22406160265650368</v>
          </cell>
          <cell r="J126">
            <v>50873.410944761818</v>
          </cell>
          <cell r="K126">
            <v>1.514361299455552E-2</v>
          </cell>
        </row>
        <row r="127">
          <cell r="A127" t="str">
            <v>05V</v>
          </cell>
          <cell r="B127" t="str">
            <v>NHS Stafford and Surrounds</v>
          </cell>
          <cell r="C127">
            <v>114223</v>
          </cell>
          <cell r="D127">
            <v>287.96943039997626</v>
          </cell>
          <cell r="E127">
            <v>284.2668214416064</v>
          </cell>
          <cell r="F127">
            <v>1108.6620765440132</v>
          </cell>
          <cell r="G127">
            <v>0.9871423541268699</v>
          </cell>
          <cell r="H127">
            <v>287.96943039997626</v>
          </cell>
          <cell r="I127">
            <v>0.25974499939391049</v>
          </cell>
          <cell r="J127">
            <v>29668.85306577064</v>
          </cell>
          <cell r="K127">
            <v>1.2971740245050998E-2</v>
          </cell>
        </row>
        <row r="128">
          <cell r="A128" t="str">
            <v>05W</v>
          </cell>
          <cell r="B128" t="str">
            <v>NHS Stoke on Trent</v>
          </cell>
          <cell r="C128">
            <v>206954</v>
          </cell>
          <cell r="D128">
            <v>455.04566786961686</v>
          </cell>
          <cell r="E128">
            <v>444.91370707151538</v>
          </cell>
          <cell r="F128">
            <v>2019.3528658121288</v>
          </cell>
          <cell r="G128">
            <v>0.97773418908582033</v>
          </cell>
          <cell r="H128">
            <v>465.5505751429975</v>
          </cell>
          <cell r="I128">
            <v>0.2305444397682154</v>
          </cell>
          <cell r="J128">
            <v>47712.093987791246</v>
          </cell>
          <cell r="K128">
            <v>1.3507020872711668E-2</v>
          </cell>
        </row>
        <row r="129">
          <cell r="A129" t="str">
            <v>05X</v>
          </cell>
          <cell r="B129" t="str">
            <v>NHS Telford &amp; Wrekin</v>
          </cell>
          <cell r="C129">
            <v>129234</v>
          </cell>
          <cell r="D129">
            <v>375.21220161791126</v>
          </cell>
          <cell r="E129">
            <v>350.14959374997852</v>
          </cell>
          <cell r="F129">
            <v>1254.1515265465441</v>
          </cell>
          <cell r="G129">
            <v>0.93320417683683254</v>
          </cell>
          <cell r="H129">
            <v>379.18118812751663</v>
          </cell>
          <cell r="I129">
            <v>0.30234080978367683</v>
          </cell>
          <cell r="J129">
            <v>39072.71221158369</v>
          </cell>
          <cell r="K129">
            <v>2.5175048867503883E-2</v>
          </cell>
        </row>
        <row r="130">
          <cell r="A130" t="str">
            <v>05Y</v>
          </cell>
          <cell r="B130" t="str">
            <v>NHS Walsall</v>
          </cell>
          <cell r="C130">
            <v>192547</v>
          </cell>
          <cell r="D130">
            <v>420.13029407215208</v>
          </cell>
          <cell r="E130">
            <v>402.61241769911368</v>
          </cell>
          <cell r="F130">
            <v>1928.2500199255087</v>
          </cell>
          <cell r="G130">
            <v>0.95830370573079904</v>
          </cell>
          <cell r="H130">
            <v>423.422928065115</v>
          </cell>
          <cell r="I130">
            <v>0.21958922530257383</v>
          </cell>
          <cell r="J130">
            <v>42281.24656433468</v>
          </cell>
          <cell r="K130">
            <v>1.9042260651222387E-2</v>
          </cell>
        </row>
        <row r="131">
          <cell r="A131" t="str">
            <v>06A</v>
          </cell>
          <cell r="B131" t="str">
            <v>NHS Wolverhampton</v>
          </cell>
          <cell r="C131">
            <v>185961</v>
          </cell>
          <cell r="D131">
            <v>438.30634191861373</v>
          </cell>
          <cell r="E131">
            <v>427.55420060083708</v>
          </cell>
          <cell r="F131">
            <v>1876.7273175767866</v>
          </cell>
          <cell r="G131">
            <v>0.97546888947417254</v>
          </cell>
          <cell r="H131">
            <v>443.56979309346019</v>
          </cell>
          <cell r="I131">
            <v>0.23635281958073351</v>
          </cell>
          <cell r="J131">
            <v>43952.406682052781</v>
          </cell>
          <cell r="K131">
            <v>1.4426371589130019E-2</v>
          </cell>
        </row>
        <row r="132">
          <cell r="A132" t="str">
            <v>06D</v>
          </cell>
          <cell r="B132" t="str">
            <v>NHS Wyre Forest</v>
          </cell>
          <cell r="C132">
            <v>87870</v>
          </cell>
          <cell r="D132">
            <v>181.12965413854681</v>
          </cell>
          <cell r="E132">
            <v>169.30512226922608</v>
          </cell>
          <cell r="F132">
            <v>846.74356824383449</v>
          </cell>
          <cell r="G132">
            <v>0.93471785762768533</v>
          </cell>
          <cell r="H132">
            <v>181.12965413854681</v>
          </cell>
          <cell r="I132">
            <v>0.21391323292152528</v>
          </cell>
          <cell r="J132">
            <v>18796.555776814428</v>
          </cell>
          <cell r="K132">
            <v>3.5901272139677955E-2</v>
          </cell>
        </row>
        <row r="133">
          <cell r="A133" t="str">
            <v>06F</v>
          </cell>
          <cell r="B133" t="str">
            <v>NHS Bedfordshire</v>
          </cell>
          <cell r="C133">
            <v>334459</v>
          </cell>
          <cell r="D133">
            <v>811.67339486791502</v>
          </cell>
          <cell r="E133">
            <v>770.7512746266533</v>
          </cell>
          <cell r="F133">
            <v>3257.1489580971829</v>
          </cell>
          <cell r="G133">
            <v>0.94958302132359407</v>
          </cell>
          <cell r="H133">
            <v>814.13491475145588</v>
          </cell>
          <cell r="I133">
            <v>0.24995323370997166</v>
          </cell>
          <cell r="J133">
            <v>83599.108593403405</v>
          </cell>
          <cell r="K133">
            <v>1.4988976473953679E-2</v>
          </cell>
        </row>
        <row r="134">
          <cell r="A134" t="str">
            <v>06H</v>
          </cell>
          <cell r="B134" t="str">
            <v>NHS Cambridgeshire and Peterborough</v>
          </cell>
          <cell r="C134">
            <v>672443</v>
          </cell>
          <cell r="D134">
            <v>1507.0433078932938</v>
          </cell>
          <cell r="E134">
            <v>1417.0336937141612</v>
          </cell>
          <cell r="F134">
            <v>6569.898811885445</v>
          </cell>
          <cell r="G134">
            <v>0.94027403611581828</v>
          </cell>
          <cell r="H134">
            <v>1516.4513701031897</v>
          </cell>
          <cell r="I134">
            <v>0.23081807095107981</v>
          </cell>
          <cell r="J134">
            <v>155211.99608455697</v>
          </cell>
          <cell r="K134">
            <v>1.1910468218918641E-2</v>
          </cell>
        </row>
        <row r="135">
          <cell r="A135" t="str">
            <v>06K</v>
          </cell>
          <cell r="B135" t="str">
            <v>NHS East and North Hertfordshire</v>
          </cell>
          <cell r="C135">
            <v>431851</v>
          </cell>
          <cell r="D135">
            <v>1005.0940492735951</v>
          </cell>
          <cell r="E135">
            <v>974.09880864517686</v>
          </cell>
          <cell r="F135">
            <v>4172.0606471908322</v>
          </cell>
          <cell r="G135">
            <v>0.96916185042502312</v>
          </cell>
          <cell r="H135">
            <v>1010.9240305257197</v>
          </cell>
          <cell r="I135">
            <v>0.24230808610282398</v>
          </cell>
          <cell r="J135">
            <v>104640.98929159064</v>
          </cell>
          <cell r="K135">
            <v>1.0641857609082065E-2</v>
          </cell>
        </row>
        <row r="136">
          <cell r="A136" t="str">
            <v>06L</v>
          </cell>
          <cell r="B136" t="str">
            <v>NHS Ipswich and East Suffolk</v>
          </cell>
          <cell r="C136">
            <v>301107</v>
          </cell>
          <cell r="D136">
            <v>618.54012536793243</v>
          </cell>
          <cell r="E136">
            <v>602.36049485380249</v>
          </cell>
          <cell r="F136">
            <v>2797.430557681138</v>
          </cell>
          <cell r="G136">
            <v>0.97384222971063417</v>
          </cell>
          <cell r="H136">
            <v>618.54012536793243</v>
          </cell>
          <cell r="I136">
            <v>0.2211100910689473</v>
          </cell>
          <cell r="J136">
            <v>66577.796191497517</v>
          </cell>
          <cell r="K136">
            <v>1.2529812475925562E-2</v>
          </cell>
        </row>
        <row r="137">
          <cell r="A137" t="str">
            <v>06M</v>
          </cell>
          <cell r="B137" t="str">
            <v>NHS Great Yarmouth &amp; Waveney</v>
          </cell>
          <cell r="C137">
            <v>180600</v>
          </cell>
          <cell r="D137">
            <v>493.22894719662412</v>
          </cell>
          <cell r="E137">
            <v>481.56402888668885</v>
          </cell>
          <cell r="F137">
            <v>1714.3897711841134</v>
          </cell>
          <cell r="G137">
            <v>0.97634989110790149</v>
          </cell>
          <cell r="H137">
            <v>495.95213306533827</v>
          </cell>
          <cell r="I137">
            <v>0.28928785122346401</v>
          </cell>
          <cell r="J137">
            <v>52245.3859309576</v>
          </cell>
          <cell r="K137">
            <v>1.3360915671876437E-2</v>
          </cell>
        </row>
        <row r="138">
          <cell r="A138" t="str">
            <v>06N</v>
          </cell>
          <cell r="B138" t="str">
            <v>NHS Herts Valleys</v>
          </cell>
          <cell r="C138">
            <v>456402</v>
          </cell>
          <cell r="D138">
            <v>961.26054489090689</v>
          </cell>
          <cell r="E138">
            <v>935.40709467953047</v>
          </cell>
          <cell r="F138">
            <v>4388.9963049052631</v>
          </cell>
          <cell r="G138">
            <v>0.97310463812460901</v>
          </cell>
          <cell r="H138">
            <v>969.82589350800663</v>
          </cell>
          <cell r="I138">
            <v>0.2209675803153679</v>
          </cell>
          <cell r="J138">
            <v>100850.04559109453</v>
          </cell>
          <cell r="K138">
            <v>1.0183626565478377E-2</v>
          </cell>
        </row>
        <row r="139">
          <cell r="A139" t="str">
            <v>06P</v>
          </cell>
          <cell r="B139" t="str">
            <v>NHS Luton</v>
          </cell>
          <cell r="C139">
            <v>153013</v>
          </cell>
          <cell r="D139">
            <v>331.32127906408624</v>
          </cell>
          <cell r="E139">
            <v>305.63426620614081</v>
          </cell>
          <cell r="F139">
            <v>1487.7078401666436</v>
          </cell>
          <cell r="G139">
            <v>0.92247098366121882</v>
          </cell>
          <cell r="H139">
            <v>335.02880581152186</v>
          </cell>
          <cell r="I139">
            <v>0.22519798361349905</v>
          </cell>
          <cell r="J139">
            <v>34458.219066652331</v>
          </cell>
          <cell r="K139">
            <v>2.8701499277039987E-2</v>
          </cell>
        </row>
        <row r="140">
          <cell r="A140" t="str">
            <v>06Q</v>
          </cell>
          <cell r="B140" t="str">
            <v>NHS Mid Essex</v>
          </cell>
          <cell r="C140">
            <v>285106</v>
          </cell>
          <cell r="D140">
            <v>704.89409831274395</v>
          </cell>
          <cell r="E140">
            <v>685.76314304764605</v>
          </cell>
          <cell r="F140">
            <v>2762.917668594002</v>
          </cell>
          <cell r="G140">
            <v>0.97285981637399099</v>
          </cell>
          <cell r="H140">
            <v>710.48820577655465</v>
          </cell>
          <cell r="I140">
            <v>0.25715142143128322</v>
          </cell>
          <cell r="J140">
            <v>73315.413158587427</v>
          </cell>
          <cell r="K140">
            <v>1.194645419538834E-2</v>
          </cell>
        </row>
        <row r="141">
          <cell r="A141" t="str">
            <v>06T</v>
          </cell>
          <cell r="B141" t="str">
            <v>NHS North East Essex</v>
          </cell>
          <cell r="C141">
            <v>251636</v>
          </cell>
          <cell r="D141">
            <v>572.98455106957226</v>
          </cell>
          <cell r="E141">
            <v>561.33716407020574</v>
          </cell>
          <cell r="F141">
            <v>2429.6411095763833</v>
          </cell>
          <cell r="G141">
            <v>0.9796724240162763</v>
          </cell>
          <cell r="H141">
            <v>574.97270924545194</v>
          </cell>
          <cell r="I141">
            <v>0.23664923472821076</v>
          </cell>
          <cell r="J141">
            <v>59549.466830068042</v>
          </cell>
          <cell r="K141">
            <v>1.1509363340393557E-2</v>
          </cell>
        </row>
        <row r="142">
          <cell r="A142" t="str">
            <v>06V</v>
          </cell>
          <cell r="B142" t="str">
            <v>NHS North Norfolk</v>
          </cell>
          <cell r="C142">
            <v>132309</v>
          </cell>
          <cell r="D142">
            <v>352.45314013955431</v>
          </cell>
          <cell r="E142">
            <v>342.81395317588465</v>
          </cell>
          <cell r="F142">
            <v>1273.2466069263744</v>
          </cell>
          <cell r="G142">
            <v>0.97265115311540984</v>
          </cell>
          <cell r="H142">
            <v>353.86954197186691</v>
          </cell>
          <cell r="I142">
            <v>0.27792694678850177</v>
          </cell>
          <cell r="J142">
            <v>36772.236402639879</v>
          </cell>
          <cell r="K142">
            <v>1.6970122694283767E-2</v>
          </cell>
        </row>
        <row r="143">
          <cell r="A143" t="str">
            <v>06W</v>
          </cell>
          <cell r="B143" t="str">
            <v>NHS Norwich</v>
          </cell>
          <cell r="C143">
            <v>163796</v>
          </cell>
          <cell r="D143">
            <v>355.89924891951296</v>
          </cell>
          <cell r="E143">
            <v>342.70275174991315</v>
          </cell>
          <cell r="F143">
            <v>1590.6998336170013</v>
          </cell>
          <cell r="G143">
            <v>0.96292069396138513</v>
          </cell>
          <cell r="H143">
            <v>356.88305490357487</v>
          </cell>
          <cell r="I143">
            <v>0.2243560019064558</v>
          </cell>
          <cell r="J143">
            <v>36748.615688269834</v>
          </cell>
          <cell r="K143">
            <v>1.9563981520359094E-2</v>
          </cell>
        </row>
        <row r="144">
          <cell r="A144" t="str">
            <v>06Y</v>
          </cell>
          <cell r="B144" t="str">
            <v>NHS South Norfolk</v>
          </cell>
          <cell r="C144">
            <v>174827</v>
          </cell>
          <cell r="D144">
            <v>469.84991115189382</v>
          </cell>
          <cell r="E144">
            <v>454.65995308213144</v>
          </cell>
          <cell r="F144">
            <v>1700.3454116229852</v>
          </cell>
          <cell r="G144">
            <v>0.96767061627718021</v>
          </cell>
          <cell r="H144">
            <v>470.58552267138526</v>
          </cell>
          <cell r="I144">
            <v>0.27675878057165448</v>
          </cell>
          <cell r="J144">
            <v>48384.907331000635</v>
          </cell>
          <cell r="K144">
            <v>1.5932619326912024E-2</v>
          </cell>
        </row>
        <row r="145">
          <cell r="A145" t="str">
            <v>07G</v>
          </cell>
          <cell r="B145" t="str">
            <v>NHS Thurrock</v>
          </cell>
          <cell r="C145">
            <v>117207</v>
          </cell>
          <cell r="D145">
            <v>230.41162521826294</v>
          </cell>
          <cell r="E145">
            <v>220.67070302262363</v>
          </cell>
          <cell r="F145">
            <v>1153.5787415393158</v>
          </cell>
          <cell r="G145">
            <v>0.95772382497449082</v>
          </cell>
          <cell r="H145">
            <v>230.94448972932628</v>
          </cell>
          <cell r="I145">
            <v>0.20019828852008653</v>
          </cell>
          <cell r="J145">
            <v>23464.640802573784</v>
          </cell>
          <cell r="K145">
            <v>2.5910917020588675E-2</v>
          </cell>
        </row>
        <row r="146">
          <cell r="A146" t="str">
            <v>07H</v>
          </cell>
          <cell r="B146" t="str">
            <v>NHS West Essex</v>
          </cell>
          <cell r="C146">
            <v>218820</v>
          </cell>
          <cell r="D146">
            <v>461.16194825363908</v>
          </cell>
          <cell r="E146">
            <v>431.6779511950009</v>
          </cell>
          <cell r="F146">
            <v>2067.9792493397322</v>
          </cell>
          <cell r="G146">
            <v>0.93606585025002542</v>
          </cell>
          <cell r="H146">
            <v>462.02072037069178</v>
          </cell>
          <cell r="I146">
            <v>0.22341651663971315</v>
          </cell>
          <cell r="J146">
            <v>48888.002171102031</v>
          </cell>
          <cell r="K146">
            <v>2.2246758009154554E-2</v>
          </cell>
        </row>
        <row r="147">
          <cell r="A147" t="str">
            <v>07J</v>
          </cell>
          <cell r="B147" t="str">
            <v>NHS West Norfolk</v>
          </cell>
          <cell r="C147">
            <v>127637</v>
          </cell>
          <cell r="D147">
            <v>310.00069502090872</v>
          </cell>
          <cell r="E147">
            <v>298.74173807770273</v>
          </cell>
          <cell r="F147">
            <v>1279.6164287170598</v>
          </cell>
          <cell r="G147">
            <v>0.96368086548178034</v>
          </cell>
          <cell r="H147">
            <v>310.32741283568288</v>
          </cell>
          <cell r="I147">
            <v>0.24251596484019541</v>
          </cell>
          <cell r="J147">
            <v>30954.010204308022</v>
          </cell>
          <cell r="K147">
            <v>2.0755445294521523E-2</v>
          </cell>
        </row>
        <row r="148">
          <cell r="A148" t="str">
            <v>07K</v>
          </cell>
          <cell r="B148" t="str">
            <v>NHS West Suffolk</v>
          </cell>
          <cell r="C148">
            <v>186059</v>
          </cell>
          <cell r="D148">
            <v>344.31036343543184</v>
          </cell>
          <cell r="E148">
            <v>327.55234003119432</v>
          </cell>
          <cell r="F148">
            <v>1750.9580497991024</v>
          </cell>
          <cell r="G148">
            <v>0.95132872784591582</v>
          </cell>
          <cell r="H148">
            <v>349.30223753578639</v>
          </cell>
          <cell r="I148">
            <v>0.19949206525871016</v>
          </cell>
          <cell r="J148">
            <v>37117.294169970352</v>
          </cell>
          <cell r="K148">
            <v>2.2656686766081575E-2</v>
          </cell>
        </row>
        <row r="149">
          <cell r="A149" t="str">
            <v>07L</v>
          </cell>
          <cell r="B149" t="str">
            <v>NHS Barking &amp; Dagenham</v>
          </cell>
          <cell r="C149">
            <v>131482</v>
          </cell>
          <cell r="D149">
            <v>229.91734046079262</v>
          </cell>
          <cell r="E149">
            <v>216.59523836223721</v>
          </cell>
          <cell r="F149">
            <v>1313.9426521693738</v>
          </cell>
          <cell r="G149">
            <v>0.94205699286597655</v>
          </cell>
          <cell r="H149">
            <v>235.90645605824125</v>
          </cell>
          <cell r="I149">
            <v>0.17954090741232115</v>
          </cell>
          <cell r="J149">
            <v>23606.397588386808</v>
          </cell>
          <cell r="K149">
            <v>3.0118943250749375E-2</v>
          </cell>
        </row>
        <row r="150">
          <cell r="A150" t="str">
            <v>07M</v>
          </cell>
          <cell r="B150" t="str">
            <v>NHS Barnet</v>
          </cell>
          <cell r="C150">
            <v>278223</v>
          </cell>
          <cell r="D150">
            <v>429.51536905369414</v>
          </cell>
          <cell r="E150">
            <v>395.34034320341158</v>
          </cell>
          <cell r="F150">
            <v>2743.2580384960302</v>
          </cell>
          <cell r="G150">
            <v>0.92043352039863724</v>
          </cell>
          <cell r="H150">
            <v>440.74502271850787</v>
          </cell>
          <cell r="I150">
            <v>0.16066480678578196</v>
          </cell>
          <cell r="J150">
            <v>44700.644538360611</v>
          </cell>
          <cell r="K150">
            <v>2.5500131472925878E-2</v>
          </cell>
        </row>
        <row r="151">
          <cell r="A151" t="str">
            <v>07N</v>
          </cell>
          <cell r="B151" t="str">
            <v>NHS Bexley</v>
          </cell>
          <cell r="C151">
            <v>169557</v>
          </cell>
          <cell r="D151">
            <v>344.23256288457179</v>
          </cell>
          <cell r="E151">
            <v>323.18852610661395</v>
          </cell>
          <cell r="F151">
            <v>1632.826726594589</v>
          </cell>
          <cell r="G151">
            <v>0.938866803879288</v>
          </cell>
          <cell r="H151">
            <v>345.24025111122756</v>
          </cell>
          <cell r="I151">
            <v>0.21143716322628917</v>
          </cell>
          <cell r="J151">
            <v>35850.651085159909</v>
          </cell>
          <cell r="K151">
            <v>2.5223964116564586E-2</v>
          </cell>
        </row>
        <row r="152">
          <cell r="A152" t="str">
            <v>07P</v>
          </cell>
          <cell r="B152" t="str">
            <v>NHS Brent</v>
          </cell>
          <cell r="C152">
            <v>256819</v>
          </cell>
          <cell r="D152">
            <v>395.96419624969457</v>
          </cell>
          <cell r="E152">
            <v>350.26584568980354</v>
          </cell>
          <cell r="F152">
            <v>2531.0256852162915</v>
          </cell>
          <cell r="G152">
            <v>0.88458969019745992</v>
          </cell>
          <cell r="H152">
            <v>408.48119521060761</v>
          </cell>
          <cell r="I152">
            <v>0.16138958904942935</v>
          </cell>
          <cell r="J152">
            <v>41447.912870085398</v>
          </cell>
          <cell r="K152">
            <v>3.1361096719770179E-2</v>
          </cell>
        </row>
        <row r="153">
          <cell r="A153" t="str">
            <v>07Q</v>
          </cell>
          <cell r="B153" t="str">
            <v>NHS Bromley</v>
          </cell>
          <cell r="C153">
            <v>246253</v>
          </cell>
          <cell r="D153">
            <v>424.89089896275408</v>
          </cell>
          <cell r="E153">
            <v>402.74097154698194</v>
          </cell>
          <cell r="F153">
            <v>2361.523135757262</v>
          </cell>
          <cell r="G153">
            <v>0.94786914130228572</v>
          </cell>
          <cell r="H153">
            <v>426.75327073865185</v>
          </cell>
          <cell r="I153">
            <v>0.18071102682710166</v>
          </cell>
          <cell r="J153">
            <v>44500.632489254269</v>
          </cell>
          <cell r="K153">
            <v>2.1060673667989079E-2</v>
          </cell>
        </row>
        <row r="154">
          <cell r="A154" t="str">
            <v>07R</v>
          </cell>
          <cell r="B154" t="str">
            <v>NHS Camden</v>
          </cell>
          <cell r="C154">
            <v>189753</v>
          </cell>
          <cell r="D154">
            <v>327.01753960289182</v>
          </cell>
          <cell r="E154">
            <v>292.39866520540221</v>
          </cell>
          <cell r="F154">
            <v>1901.8271278497348</v>
          </cell>
          <cell r="G154">
            <v>0.89413756081851625</v>
          </cell>
          <cell r="H154">
            <v>327.27126434103258</v>
          </cell>
          <cell r="I154">
            <v>0.17208255132581671</v>
          </cell>
          <cell r="J154">
            <v>32653.180361727696</v>
          </cell>
          <cell r="K154">
            <v>3.3229950240311695E-2</v>
          </cell>
        </row>
        <row r="155">
          <cell r="A155" t="str">
            <v>07T</v>
          </cell>
          <cell r="B155" t="str">
            <v>NHS City and Hackney</v>
          </cell>
          <cell r="C155">
            <v>197708</v>
          </cell>
          <cell r="D155">
            <v>360.92287643908202</v>
          </cell>
          <cell r="E155">
            <v>324.26076064451615</v>
          </cell>
          <cell r="F155">
            <v>1976.663378021535</v>
          </cell>
          <cell r="G155">
            <v>0.89842119137395871</v>
          </cell>
          <cell r="H155">
            <v>370.38285630651012</v>
          </cell>
          <cell r="I155">
            <v>0.18737781072123194</v>
          </cell>
          <cell r="J155">
            <v>37046.092202073327</v>
          </cell>
          <cell r="K155">
            <v>3.1057952462092697E-2</v>
          </cell>
        </row>
        <row r="156">
          <cell r="A156" t="str">
            <v>07V</v>
          </cell>
          <cell r="B156" t="str">
            <v>NHS Croydon</v>
          </cell>
          <cell r="C156">
            <v>278478</v>
          </cell>
          <cell r="D156">
            <v>568.86625641778687</v>
          </cell>
          <cell r="E156">
            <v>537.17258290857046</v>
          </cell>
          <cell r="F156">
            <v>2751.0778944055496</v>
          </cell>
          <cell r="G156">
            <v>0.94428624803869554</v>
          </cell>
          <cell r="H156">
            <v>572.2151836234566</v>
          </cell>
          <cell r="I156">
            <v>0.2079967218620323</v>
          </cell>
          <cell r="J156">
            <v>57922.511110695028</v>
          </cell>
          <cell r="K156">
            <v>1.8772695903325917E-2</v>
          </cell>
        </row>
        <row r="157">
          <cell r="A157" t="str">
            <v>07W</v>
          </cell>
          <cell r="B157" t="str">
            <v>NHS Ealing</v>
          </cell>
          <cell r="C157">
            <v>295612</v>
          </cell>
          <cell r="D157">
            <v>504.97540945647484</v>
          </cell>
          <cell r="E157">
            <v>467.87376762538776</v>
          </cell>
          <cell r="F157">
            <v>2929.0542267045444</v>
          </cell>
          <cell r="G157">
            <v>0.92652782464987538</v>
          </cell>
          <cell r="H157">
            <v>518.38926887189518</v>
          </cell>
          <cell r="I157">
            <v>0.17698179301211875</v>
          </cell>
          <cell r="J157">
            <v>52317.941795898449</v>
          </cell>
          <cell r="K157">
            <v>2.2669405682416596E-2</v>
          </cell>
        </row>
        <row r="158">
          <cell r="A158" t="str">
            <v>07X</v>
          </cell>
          <cell r="B158" t="str">
            <v>NHS Enfield</v>
          </cell>
          <cell r="C158">
            <v>220698</v>
          </cell>
          <cell r="D158">
            <v>417.99416349621237</v>
          </cell>
          <cell r="E158">
            <v>398.57986295600426</v>
          </cell>
          <cell r="F158">
            <v>2148.339961055548</v>
          </cell>
          <cell r="G158">
            <v>0.95355365640079315</v>
          </cell>
          <cell r="H158">
            <v>429.08768743508284</v>
          </cell>
          <cell r="I158">
            <v>0.19972988224091795</v>
          </cell>
          <cell r="J158">
            <v>44079.985550806108</v>
          </cell>
          <cell r="K158">
            <v>2.0103672036977202E-2</v>
          </cell>
        </row>
        <row r="159">
          <cell r="A159" t="str">
            <v>07Y</v>
          </cell>
          <cell r="B159" t="str">
            <v>NHS Hounslow</v>
          </cell>
          <cell r="C159">
            <v>212941</v>
          </cell>
          <cell r="D159">
            <v>380.16654091105073</v>
          </cell>
          <cell r="E159">
            <v>359.42050159317733</v>
          </cell>
          <cell r="F159">
            <v>2116.8706965169536</v>
          </cell>
          <cell r="G159">
            <v>0.94542907624601435</v>
          </cell>
          <cell r="H159">
            <v>385.29701533839557</v>
          </cell>
          <cell r="I159">
            <v>0.1820125414236938</v>
          </cell>
          <cell r="J159">
            <v>38757.932583302783</v>
          </cell>
          <cell r="K159">
            <v>2.2751044759994735E-2</v>
          </cell>
        </row>
        <row r="160">
          <cell r="A160" t="str">
            <v>08A</v>
          </cell>
          <cell r="B160" t="str">
            <v>NHS Greenwich</v>
          </cell>
          <cell r="C160">
            <v>195828</v>
          </cell>
          <cell r="D160">
            <v>302.404799960074</v>
          </cell>
          <cell r="E160">
            <v>281.59692801275889</v>
          </cell>
          <cell r="F160">
            <v>1911.3372884072214</v>
          </cell>
          <cell r="G160">
            <v>0.93119199182664314</v>
          </cell>
          <cell r="H160">
            <v>305.39341948685916</v>
          </cell>
          <cell r="I160">
            <v>0.15977997255594448</v>
          </cell>
          <cell r="J160">
            <v>31289.392465685494</v>
          </cell>
          <cell r="K160">
            <v>2.8439250911011408E-2</v>
          </cell>
        </row>
        <row r="161">
          <cell r="A161" t="str">
            <v>08C</v>
          </cell>
          <cell r="B161" t="str">
            <v>NHS Hammersmith and Fulham</v>
          </cell>
          <cell r="C161">
            <v>151280</v>
          </cell>
          <cell r="D161">
            <v>257.06401043528007</v>
          </cell>
          <cell r="E161">
            <v>250.13403610240019</v>
          </cell>
          <cell r="F161">
            <v>1486.0766606055811</v>
          </cell>
          <cell r="G161">
            <v>0.97304183373959841</v>
          </cell>
          <cell r="H161">
            <v>259.11632773094323</v>
          </cell>
          <cell r="I161">
            <v>0.1743626924504369</v>
          </cell>
          <cell r="J161">
            <v>26377.588113902093</v>
          </cell>
          <cell r="K161">
            <v>1.9741237081557436E-2</v>
          </cell>
        </row>
        <row r="162">
          <cell r="A162" t="str">
            <v>08D</v>
          </cell>
          <cell r="B162" t="str">
            <v>NHS Haringey</v>
          </cell>
          <cell r="C162">
            <v>205120</v>
          </cell>
          <cell r="D162">
            <v>380.3857540964126</v>
          </cell>
          <cell r="E162">
            <v>353.37828176272967</v>
          </cell>
          <cell r="F162">
            <v>2042.5448250419299</v>
          </cell>
          <cell r="G162">
            <v>0.928999779716152</v>
          </cell>
          <cell r="H162">
            <v>387.05954367449192</v>
          </cell>
          <cell r="I162">
            <v>0.18949867779109633</v>
          </cell>
          <cell r="J162">
            <v>38869.968788509679</v>
          </cell>
          <cell r="K162">
            <v>2.5717177901376002E-2</v>
          </cell>
        </row>
        <row r="163">
          <cell r="A163" t="str">
            <v>08E</v>
          </cell>
          <cell r="B163" t="str">
            <v>NHS Harrow</v>
          </cell>
          <cell r="C163">
            <v>184760</v>
          </cell>
          <cell r="D163">
            <v>337.95201934411637</v>
          </cell>
          <cell r="E163">
            <v>315.63105878710752</v>
          </cell>
          <cell r="F163">
            <v>1784.5797643268863</v>
          </cell>
          <cell r="G163">
            <v>0.93395227937880509</v>
          </cell>
          <cell r="H163">
            <v>342.16400716890206</v>
          </cell>
          <cell r="I163">
            <v>0.19173365853891131</v>
          </cell>
          <cell r="J163">
            <v>35424.710751649254</v>
          </cell>
          <cell r="K163">
            <v>2.6392947792502432E-2</v>
          </cell>
        </row>
        <row r="164">
          <cell r="A164" t="str">
            <v>08F</v>
          </cell>
          <cell r="B164" t="str">
            <v>NHS Havering</v>
          </cell>
          <cell r="C164">
            <v>190443</v>
          </cell>
          <cell r="D164">
            <v>418.50036710001797</v>
          </cell>
          <cell r="E164">
            <v>399.96919303815559</v>
          </cell>
          <cell r="F164">
            <v>1855.232476483417</v>
          </cell>
          <cell r="G164">
            <v>0.95572005303060203</v>
          </cell>
          <cell r="H164">
            <v>419.81795221731107</v>
          </cell>
          <cell r="I164">
            <v>0.22628859592468631</v>
          </cell>
          <cell r="J164">
            <v>43095.079073685032</v>
          </cell>
          <cell r="K164">
            <v>1.9637334212026219E-2</v>
          </cell>
        </row>
        <row r="165">
          <cell r="A165" t="str">
            <v>08G</v>
          </cell>
          <cell r="B165" t="str">
            <v>NHS Hillingdon</v>
          </cell>
          <cell r="C165">
            <v>211140</v>
          </cell>
          <cell r="D165">
            <v>417.5203093255567</v>
          </cell>
          <cell r="E165">
            <v>395.91150755348019</v>
          </cell>
          <cell r="F165">
            <v>2058.9577581455878</v>
          </cell>
          <cell r="G165">
            <v>0.94824490859622523</v>
          </cell>
          <cell r="H165">
            <v>429.06469898013495</v>
          </cell>
          <cell r="I165">
            <v>0.2083892674741295</v>
          </cell>
          <cell r="J165">
            <v>43999.309934487705</v>
          </cell>
          <cell r="K165">
            <v>2.117431222254856E-2</v>
          </cell>
        </row>
        <row r="166">
          <cell r="A166" t="str">
            <v>08H</v>
          </cell>
          <cell r="B166" t="str">
            <v>NHS Islington</v>
          </cell>
          <cell r="C166">
            <v>170394</v>
          </cell>
          <cell r="D166">
            <v>294.20213077192898</v>
          </cell>
          <cell r="E166">
            <v>272.00707789223992</v>
          </cell>
          <cell r="F166">
            <v>1666.2160404573067</v>
          </cell>
          <cell r="G166">
            <v>0.92455849037716498</v>
          </cell>
          <cell r="H166">
            <v>296.21330855580908</v>
          </cell>
          <cell r="I166">
            <v>0.17777605146239675</v>
          </cell>
          <cell r="J166">
            <v>30291.972512883633</v>
          </cell>
          <cell r="K166">
            <v>3.008380540555014E-2</v>
          </cell>
        </row>
        <row r="167">
          <cell r="A167" t="str">
            <v>08J</v>
          </cell>
          <cell r="B167" t="str">
            <v>NHS Kingston</v>
          </cell>
          <cell r="C167">
            <v>142094</v>
          </cell>
          <cell r="D167">
            <v>267.82021430253297</v>
          </cell>
          <cell r="E167">
            <v>239.62942317981521</v>
          </cell>
          <cell r="F167">
            <v>1408.9374835011538</v>
          </cell>
          <cell r="G167">
            <v>0.89473986795159122</v>
          </cell>
          <cell r="H167">
            <v>269.58349201017364</v>
          </cell>
          <cell r="I167">
            <v>0.19133815032038848</v>
          </cell>
          <cell r="J167">
            <v>27188.003131625279</v>
          </cell>
          <cell r="K167">
            <v>3.6642524887200045E-2</v>
          </cell>
        </row>
        <row r="168">
          <cell r="A168" t="str">
            <v>08K</v>
          </cell>
          <cell r="B168" t="str">
            <v>NHS Lambeth</v>
          </cell>
          <cell r="C168">
            <v>271561</v>
          </cell>
          <cell r="D168">
            <v>449.89030822102592</v>
          </cell>
          <cell r="E168">
            <v>424.69147606020039</v>
          </cell>
          <cell r="F168">
            <v>2660.2165910644867</v>
          </cell>
          <cell r="G168">
            <v>0.94398894197017102</v>
          </cell>
          <cell r="H168">
            <v>459.5302932002125</v>
          </cell>
          <cell r="I168">
            <v>0.17274168379512711</v>
          </cell>
          <cell r="J168">
            <v>46909.904393088516</v>
          </cell>
          <cell r="K168">
            <v>2.1169876396832356E-2</v>
          </cell>
        </row>
        <row r="169">
          <cell r="A169" t="str">
            <v>08L</v>
          </cell>
          <cell r="B169" t="str">
            <v>NHS Lewisham</v>
          </cell>
          <cell r="C169">
            <v>213556</v>
          </cell>
          <cell r="D169">
            <v>398.88138391887981</v>
          </cell>
          <cell r="E169">
            <v>384.90326696421619</v>
          </cell>
          <cell r="F169">
            <v>2096.9285178160408</v>
          </cell>
          <cell r="G169">
            <v>0.96495670763741048</v>
          </cell>
          <cell r="H169">
            <v>403.88136376893766</v>
          </cell>
          <cell r="I169">
            <v>0.19260616675173156</v>
          </cell>
          <cell r="J169">
            <v>41132.202546832785</v>
          </cell>
          <cell r="K169">
            <v>1.7981455155184563E-2</v>
          </cell>
        </row>
        <row r="170">
          <cell r="A170" t="str">
            <v>08M</v>
          </cell>
          <cell r="B170" t="str">
            <v>NHS Newham</v>
          </cell>
          <cell r="C170">
            <v>237049</v>
          </cell>
          <cell r="D170">
            <v>371.19268278541955</v>
          </cell>
          <cell r="E170">
            <v>318.27376267259945</v>
          </cell>
          <cell r="F170">
            <v>2402.1643518000124</v>
          </cell>
          <cell r="G170">
            <v>0.85743544372772118</v>
          </cell>
          <cell r="H170">
            <v>381.88335136407119</v>
          </cell>
          <cell r="I170">
            <v>0.15897469757967009</v>
          </cell>
          <cell r="J170">
            <v>37684.793086563215</v>
          </cell>
          <cell r="K170">
            <v>3.5440915214606655E-2</v>
          </cell>
        </row>
        <row r="171">
          <cell r="A171" t="str">
            <v>08N</v>
          </cell>
          <cell r="B171" t="str">
            <v>NHS Redbridge</v>
          </cell>
          <cell r="C171">
            <v>198621</v>
          </cell>
          <cell r="D171">
            <v>363.65812086690016</v>
          </cell>
          <cell r="E171">
            <v>332.7305465971063</v>
          </cell>
          <cell r="F171">
            <v>1978.7350581242749</v>
          </cell>
          <cell r="G171">
            <v>0.91495425924748308</v>
          </cell>
          <cell r="H171">
            <v>376.23755973315707</v>
          </cell>
          <cell r="I171">
            <v>0.19014044259659921</v>
          </cell>
          <cell r="J171">
            <v>37765.884848979134</v>
          </cell>
          <cell r="K171">
            <v>2.8571825594459557E-2</v>
          </cell>
        </row>
        <row r="172">
          <cell r="A172" t="str">
            <v>08P</v>
          </cell>
          <cell r="B172" t="str">
            <v>NHS Richmond</v>
          </cell>
          <cell r="C172">
            <v>148052</v>
          </cell>
          <cell r="D172">
            <v>219.04199749341223</v>
          </cell>
          <cell r="E172">
            <v>202.17787869716341</v>
          </cell>
          <cell r="F172">
            <v>1451.4522097508361</v>
          </cell>
          <cell r="G172">
            <v>0.92300965573163196</v>
          </cell>
          <cell r="H172">
            <v>219.04199749341223</v>
          </cell>
          <cell r="I172">
            <v>0.15091230425768831</v>
          </cell>
          <cell r="J172">
            <v>22342.86846995927</v>
          </cell>
          <cell r="K172">
            <v>3.5210940438595711E-2</v>
          </cell>
        </row>
        <row r="173">
          <cell r="A173" t="str">
            <v>08Q</v>
          </cell>
          <cell r="B173" t="str">
            <v>NHS Southwark</v>
          </cell>
          <cell r="C173">
            <v>214272</v>
          </cell>
          <cell r="D173">
            <v>383.22509541748997</v>
          </cell>
          <cell r="E173">
            <v>349.21854995757406</v>
          </cell>
          <cell r="F173">
            <v>2163.0872820114218</v>
          </cell>
          <cell r="G173">
            <v>0.91126221673226082</v>
          </cell>
          <cell r="H173">
            <v>396.1189997454743</v>
          </cell>
          <cell r="I173">
            <v>0.18312668334729854</v>
          </cell>
          <cell r="J173">
            <v>39238.920694192355</v>
          </cell>
          <cell r="K173">
            <v>2.8369180703189389E-2</v>
          </cell>
        </row>
        <row r="174">
          <cell r="A174" t="str">
            <v>08R</v>
          </cell>
          <cell r="B174" t="str">
            <v>NHS Merton</v>
          </cell>
          <cell r="C174">
            <v>157912</v>
          </cell>
          <cell r="D174">
            <v>247.11560702453065</v>
          </cell>
          <cell r="E174">
            <v>232.04846490727493</v>
          </cell>
          <cell r="F174">
            <v>1481.7622072849758</v>
          </cell>
          <cell r="G174">
            <v>0.93902796226156593</v>
          </cell>
          <cell r="H174">
            <v>253.9973702906662</v>
          </cell>
          <cell r="I174">
            <v>0.17141574339115051</v>
          </cell>
          <cell r="J174">
            <v>27068.602870383358</v>
          </cell>
          <cell r="K174">
            <v>2.9758267360183419E-2</v>
          </cell>
        </row>
        <row r="175">
          <cell r="A175" t="str">
            <v>08T</v>
          </cell>
          <cell r="B175" t="str">
            <v>NHS Sutton</v>
          </cell>
          <cell r="C175">
            <v>136804</v>
          </cell>
          <cell r="D175">
            <v>263.1212908104917</v>
          </cell>
          <cell r="E175">
            <v>250.19756320239009</v>
          </cell>
          <cell r="F175">
            <v>1341.022024993395</v>
          </cell>
          <cell r="G175">
            <v>0.95088300316446195</v>
          </cell>
          <cell r="H175">
            <v>263.1212908104917</v>
          </cell>
          <cell r="I175">
            <v>0.19620952222003041</v>
          </cell>
          <cell r="J175">
            <v>26842.247477789038</v>
          </cell>
          <cell r="K175">
            <v>2.603474740597464E-2</v>
          </cell>
        </row>
        <row r="176">
          <cell r="A176" t="str">
            <v>08V</v>
          </cell>
          <cell r="B176" t="str">
            <v>NHS Tower Hamlets</v>
          </cell>
          <cell r="C176">
            <v>196142</v>
          </cell>
          <cell r="D176">
            <v>320.08502689538244</v>
          </cell>
          <cell r="E176">
            <v>284.13254677693681</v>
          </cell>
          <cell r="F176">
            <v>1954.7443436193928</v>
          </cell>
          <cell r="G176">
            <v>0.88767834451001526</v>
          </cell>
          <cell r="H176">
            <v>329.13706585890657</v>
          </cell>
          <cell r="I176">
            <v>0.16837857438148579</v>
          </cell>
          <cell r="J176">
            <v>33026.110336333382</v>
          </cell>
          <cell r="K176">
            <v>3.4478960570089361E-2</v>
          </cell>
        </row>
        <row r="177">
          <cell r="A177" t="str">
            <v>08W</v>
          </cell>
          <cell r="B177" t="str">
            <v>NHS Waltham Forest</v>
          </cell>
          <cell r="C177">
            <v>202698</v>
          </cell>
          <cell r="D177">
            <v>346.8016263322757</v>
          </cell>
          <cell r="E177">
            <v>309.78520704994219</v>
          </cell>
          <cell r="F177">
            <v>2002.0528469235844</v>
          </cell>
          <cell r="G177">
            <v>0.8932634207232133</v>
          </cell>
          <cell r="H177">
            <v>352.36126205334688</v>
          </cell>
          <cell r="I177">
            <v>0.1759999805173954</v>
          </cell>
          <cell r="J177">
            <v>35674.844050915017</v>
          </cell>
          <cell r="K177">
            <v>3.2387229789197162E-2</v>
          </cell>
        </row>
        <row r="178">
          <cell r="A178" t="str">
            <v>08X</v>
          </cell>
          <cell r="B178" t="str">
            <v>NHS Wandsworth</v>
          </cell>
          <cell r="C178">
            <v>277117</v>
          </cell>
          <cell r="D178">
            <v>408.53586653591469</v>
          </cell>
          <cell r="E178">
            <v>386.17357805354504</v>
          </cell>
          <cell r="F178">
            <v>2741.6569785137081</v>
          </cell>
          <cell r="G178">
            <v>0.94526236173096501</v>
          </cell>
          <cell r="H178">
            <v>409.56659769140538</v>
          </cell>
          <cell r="I178">
            <v>0.1493865209620196</v>
          </cell>
          <cell r="J178">
            <v>41397.544529431987</v>
          </cell>
          <cell r="K178">
            <v>2.1975766178073081E-2</v>
          </cell>
        </row>
        <row r="179">
          <cell r="A179" t="str">
            <v>08Y</v>
          </cell>
          <cell r="B179" t="str">
            <v>NHS West London (Kensington and Chelsea, Queen’s Park and Paddington)</v>
          </cell>
          <cell r="C179">
            <v>176803</v>
          </cell>
          <cell r="D179">
            <v>310.7975331343012</v>
          </cell>
          <cell r="E179">
            <v>290.84067177645233</v>
          </cell>
          <cell r="F179">
            <v>1732.6091995020765</v>
          </cell>
          <cell r="G179">
            <v>0.93578822471147105</v>
          </cell>
          <cell r="H179">
            <v>316.59311494492908</v>
          </cell>
          <cell r="I179">
            <v>0.18272621144797843</v>
          </cell>
          <cell r="J179">
            <v>32306.54236263693</v>
          </cell>
          <cell r="K179">
            <v>2.7165694622090623E-2</v>
          </cell>
        </row>
        <row r="180">
          <cell r="A180" t="str">
            <v>09A</v>
          </cell>
          <cell r="B180" t="str">
            <v>NHS Central London (Westminster)</v>
          </cell>
          <cell r="C180">
            <v>147071</v>
          </cell>
          <cell r="D180">
            <v>256.11175346439165</v>
          </cell>
          <cell r="E180">
            <v>248.15002154901464</v>
          </cell>
          <cell r="F180">
            <v>1570.9294885985303</v>
          </cell>
          <cell r="G180">
            <v>0.96891305530621041</v>
          </cell>
          <cell r="H180">
            <v>257.99366878249555</v>
          </cell>
          <cell r="I180">
            <v>0.16422994835538982</v>
          </cell>
          <cell r="J180">
            <v>24153.462734575536</v>
          </cell>
          <cell r="K180">
            <v>2.1184412886351374E-2</v>
          </cell>
        </row>
        <row r="181">
          <cell r="A181" t="str">
            <v>09C</v>
          </cell>
          <cell r="B181" t="str">
            <v>NHS Ashford</v>
          </cell>
          <cell r="C181">
            <v>91926</v>
          </cell>
          <cell r="D181">
            <v>186.00985607024984</v>
          </cell>
          <cell r="E181">
            <v>179.46834436282157</v>
          </cell>
          <cell r="F181">
            <v>881.64714214096375</v>
          </cell>
          <cell r="G181">
            <v>0.96483244573364024</v>
          </cell>
          <cell r="H181">
            <v>186.00985607024984</v>
          </cell>
          <cell r="I181">
            <v>0.21097993423825936</v>
          </cell>
          <cell r="J181">
            <v>19394.541434786232</v>
          </cell>
          <cell r="K181">
            <v>2.6416434144366088E-2</v>
          </cell>
        </row>
        <row r="182">
          <cell r="A182" t="str">
            <v>09D</v>
          </cell>
          <cell r="B182" t="str">
            <v>NHS Brighton &amp; Hove</v>
          </cell>
          <cell r="C182">
            <v>232632</v>
          </cell>
          <cell r="D182">
            <v>455.25555345595365</v>
          </cell>
          <cell r="E182">
            <v>428.28696777647508</v>
          </cell>
          <cell r="F182">
            <v>2267.2867529350251</v>
          </cell>
          <cell r="G182">
            <v>0.94076165469096729</v>
          </cell>
          <cell r="H182">
            <v>457.97853914557271</v>
          </cell>
          <cell r="I182">
            <v>0.20199409649119812</v>
          </cell>
          <cell r="J182">
            <v>46990.2906549404</v>
          </cell>
          <cell r="K182">
            <v>2.1604180156645801E-2</v>
          </cell>
        </row>
        <row r="183">
          <cell r="A183" t="str">
            <v>09E</v>
          </cell>
          <cell r="B183" t="str">
            <v>NHS Canterbury and Coastal</v>
          </cell>
          <cell r="C183">
            <v>158022</v>
          </cell>
          <cell r="D183">
            <v>291.41904595802384</v>
          </cell>
          <cell r="E183">
            <v>280.21591316338936</v>
          </cell>
          <cell r="F183">
            <v>1564.3763659374672</v>
          </cell>
          <cell r="G183">
            <v>0.9615566211267873</v>
          </cell>
          <cell r="H183">
            <v>291.41904595802384</v>
          </cell>
          <cell r="I183">
            <v>0.186284485181025</v>
          </cell>
          <cell r="J183">
            <v>29437.046917275933</v>
          </cell>
          <cell r="K183">
            <v>2.2003344373532002E-2</v>
          </cell>
        </row>
        <row r="184">
          <cell r="A184" t="str">
            <v>09F</v>
          </cell>
          <cell r="B184" t="str">
            <v>NHS Eastbourne, Hailsham and Seaford</v>
          </cell>
          <cell r="C184">
            <v>146803</v>
          </cell>
          <cell r="D184">
            <v>319.55370556685841</v>
          </cell>
          <cell r="E184">
            <v>301.23234182782767</v>
          </cell>
          <cell r="F184">
            <v>1408.3852288248768</v>
          </cell>
          <cell r="G184">
            <v>0.94266577598738732</v>
          </cell>
          <cell r="H184">
            <v>325.32835725419051</v>
          </cell>
          <cell r="I184">
            <v>0.23099387198603097</v>
          </cell>
          <cell r="J184">
            <v>33910.593389165304</v>
          </cell>
          <cell r="K184">
            <v>2.5409786270823669E-2</v>
          </cell>
        </row>
        <row r="185">
          <cell r="A185" t="str">
            <v>09G</v>
          </cell>
          <cell r="B185" t="str">
            <v>NHS Coastal West Sussex</v>
          </cell>
          <cell r="C185">
            <v>385079</v>
          </cell>
          <cell r="D185">
            <v>801.62930588159395</v>
          </cell>
          <cell r="E185">
            <v>744.05078911235569</v>
          </cell>
          <cell r="F185">
            <v>3730.6424314273895</v>
          </cell>
          <cell r="G185">
            <v>0.92817313894741393</v>
          </cell>
          <cell r="H185">
            <v>804.47083138100061</v>
          </cell>
          <cell r="I185">
            <v>0.21563868587459351</v>
          </cell>
          <cell r="J185">
            <v>83037.929517902594</v>
          </cell>
          <cell r="K185">
            <v>1.7798951204121595E-2</v>
          </cell>
        </row>
        <row r="186">
          <cell r="A186" t="str">
            <v>09H</v>
          </cell>
          <cell r="B186" t="str">
            <v>NHS Crawley</v>
          </cell>
          <cell r="C186">
            <v>94569</v>
          </cell>
          <cell r="D186">
            <v>193.16245053917322</v>
          </cell>
          <cell r="E186">
            <v>184.98790726987158</v>
          </cell>
          <cell r="F186">
            <v>914.85423703800006</v>
          </cell>
          <cell r="G186">
            <v>0.95768047440646942</v>
          </cell>
          <cell r="H186">
            <v>194.95066559760417</v>
          </cell>
          <cell r="I186">
            <v>0.21309478352397526</v>
          </cell>
          <cell r="J186">
            <v>20152.160583078818</v>
          </cell>
          <cell r="K186">
            <v>2.832838758336553E-2</v>
          </cell>
        </row>
        <row r="187">
          <cell r="A187" t="str">
            <v>09J</v>
          </cell>
          <cell r="B187" t="str">
            <v>NHS Dartford, Gravesham and Swanley</v>
          </cell>
          <cell r="C187">
            <v>187895</v>
          </cell>
          <cell r="D187">
            <v>369.82483598319232</v>
          </cell>
          <cell r="E187">
            <v>348.76354370862344</v>
          </cell>
          <cell r="F187">
            <v>1791.6778655722587</v>
          </cell>
          <cell r="G187">
            <v>0.94305062768816839</v>
          </cell>
          <cell r="H187">
            <v>374.27712192268052</v>
          </cell>
          <cell r="I187">
            <v>0.20889755302253349</v>
          </cell>
          <cell r="J187">
            <v>39250.805725168932</v>
          </cell>
          <cell r="K187">
            <v>2.3540073695217944E-2</v>
          </cell>
        </row>
        <row r="188">
          <cell r="A188" t="str">
            <v>09L</v>
          </cell>
          <cell r="B188" t="str">
            <v>NHS East Surrey</v>
          </cell>
          <cell r="C188">
            <v>131122</v>
          </cell>
          <cell r="D188">
            <v>278.87796410457406</v>
          </cell>
          <cell r="E188">
            <v>265.17657034845632</v>
          </cell>
          <cell r="F188">
            <v>1271.4142329270549</v>
          </cell>
          <cell r="G188">
            <v>0.9508695719286735</v>
          </cell>
          <cell r="H188">
            <v>278.87796410457406</v>
          </cell>
          <cell r="I188">
            <v>0.21934469261252496</v>
          </cell>
          <cell r="J188">
            <v>28760.914784739496</v>
          </cell>
          <cell r="K188">
            <v>2.5290446138771253E-2</v>
          </cell>
        </row>
        <row r="189">
          <cell r="A189" t="str">
            <v>09N</v>
          </cell>
          <cell r="B189" t="str">
            <v>NHS Guildford and Waverley</v>
          </cell>
          <cell r="C189">
            <v>166262</v>
          </cell>
          <cell r="D189">
            <v>278.56335926447173</v>
          </cell>
          <cell r="E189">
            <v>272.11496519132584</v>
          </cell>
          <cell r="F189">
            <v>1607.610063687257</v>
          </cell>
          <cell r="G189">
            <v>0.97685124816784075</v>
          </cell>
          <cell r="H189">
            <v>280.15727943208009</v>
          </cell>
          <cell r="I189">
            <v>0.17426942376157059</v>
          </cell>
          <cell r="J189">
            <v>28974.38293344625</v>
          </cell>
          <cell r="K189">
            <v>1.7606082176310257E-2</v>
          </cell>
        </row>
        <row r="190">
          <cell r="A190" t="str">
            <v>09P</v>
          </cell>
          <cell r="B190" t="str">
            <v>NHS Hastings &amp; Rother</v>
          </cell>
          <cell r="C190">
            <v>140289</v>
          </cell>
          <cell r="D190">
            <v>365.10031610343486</v>
          </cell>
          <cell r="E190">
            <v>352.2553292928302</v>
          </cell>
          <cell r="F190">
            <v>1349.7594216824546</v>
          </cell>
          <cell r="G190">
            <v>0.9648179247071218</v>
          </cell>
          <cell r="H190">
            <v>367.74269182537603</v>
          </cell>
          <cell r="I190">
            <v>0.27245054631068283</v>
          </cell>
          <cell r="J190">
            <v>38221.814691379383</v>
          </cell>
          <cell r="K190">
            <v>1.8834341517683886E-2</v>
          </cell>
        </row>
        <row r="191">
          <cell r="A191" t="str">
            <v>09W</v>
          </cell>
          <cell r="B191" t="str">
            <v>NHS Medway</v>
          </cell>
          <cell r="C191">
            <v>207290</v>
          </cell>
          <cell r="D191">
            <v>416.83983280633925</v>
          </cell>
          <cell r="E191">
            <v>399.5780022871586</v>
          </cell>
          <cell r="F191">
            <v>2030.0793769274051</v>
          </cell>
          <cell r="G191">
            <v>0.95858881718916633</v>
          </cell>
          <cell r="H191">
            <v>420.89992103769731</v>
          </cell>
          <cell r="I191">
            <v>0.20733175550738503</v>
          </cell>
          <cell r="J191">
            <v>42977.799599125843</v>
          </cell>
          <cell r="K191">
            <v>1.9057094833624919E-2</v>
          </cell>
        </row>
        <row r="192">
          <cell r="A192" t="str">
            <v>09X</v>
          </cell>
          <cell r="B192" t="str">
            <v>NHS Horsham and Mid Sussex</v>
          </cell>
          <cell r="C192">
            <v>173222</v>
          </cell>
          <cell r="D192">
            <v>404.31517263242085</v>
          </cell>
          <cell r="E192">
            <v>384.89872204364315</v>
          </cell>
          <cell r="F192">
            <v>1691.1128309866494</v>
          </cell>
          <cell r="G192">
            <v>0.9519769429814845</v>
          </cell>
          <cell r="H192">
            <v>404.31517263242085</v>
          </cell>
          <cell r="I192">
            <v>0.23908231622636936</v>
          </cell>
          <cell r="J192">
            <v>41414.316981364151</v>
          </cell>
          <cell r="K192">
            <v>2.0765710415961251E-2</v>
          </cell>
        </row>
        <row r="193">
          <cell r="A193" t="str">
            <v>09Y</v>
          </cell>
          <cell r="B193" t="str">
            <v>NHS North West Surrey</v>
          </cell>
          <cell r="C193">
            <v>268782</v>
          </cell>
          <cell r="D193">
            <v>404.87592771906475</v>
          </cell>
          <cell r="E193">
            <v>394.36939260069704</v>
          </cell>
          <cell r="F193">
            <v>2617.902849799385</v>
          </cell>
          <cell r="G193">
            <v>0.97404998815919241</v>
          </cell>
          <cell r="H193">
            <v>404.87592771906475</v>
          </cell>
          <cell r="I193">
            <v>0.15465659000680304</v>
          </cell>
          <cell r="J193">
            <v>41568.907575208534</v>
          </cell>
          <cell r="K193">
            <v>1.5430193054318253E-2</v>
          </cell>
        </row>
        <row r="194">
          <cell r="A194" t="str">
            <v>10A</v>
          </cell>
          <cell r="B194" t="str">
            <v>NHS South Kent Coast</v>
          </cell>
          <cell r="C194">
            <v>149171</v>
          </cell>
          <cell r="D194">
            <v>331.45896922002339</v>
          </cell>
          <cell r="E194">
            <v>309.23041541667885</v>
          </cell>
          <cell r="F194">
            <v>1429.3222972777644</v>
          </cell>
          <cell r="G194">
            <v>0.93293723848942167</v>
          </cell>
          <cell r="H194">
            <v>333.7562134574909</v>
          </cell>
          <cell r="I194">
            <v>0.23350661645253204</v>
          </cell>
          <cell r="J194">
            <v>34832.415482840654</v>
          </cell>
          <cell r="K194">
            <v>2.6840724604352224E-2</v>
          </cell>
        </row>
        <row r="195">
          <cell r="A195" t="str">
            <v>10C</v>
          </cell>
          <cell r="B195" t="str">
            <v>NHS Surrey Heath</v>
          </cell>
          <cell r="C195">
            <v>70576</v>
          </cell>
          <cell r="D195">
            <v>136.72017265222166</v>
          </cell>
          <cell r="E195">
            <v>130.51845571422925</v>
          </cell>
          <cell r="F195">
            <v>681.481861583728</v>
          </cell>
          <cell r="G195">
            <v>0.95463934240510451</v>
          </cell>
          <cell r="H195">
            <v>137.63908042028504</v>
          </cell>
          <cell r="I195">
            <v>0.20197027709647189</v>
          </cell>
          <cell r="J195">
            <v>14254.2542763606</v>
          </cell>
          <cell r="K195">
            <v>3.4843005630295326E-2</v>
          </cell>
        </row>
        <row r="196">
          <cell r="A196" t="str">
            <v>10D</v>
          </cell>
          <cell r="B196" t="str">
            <v>NHS Swale</v>
          </cell>
          <cell r="C196">
            <v>78035</v>
          </cell>
          <cell r="D196">
            <v>169.49169252323216</v>
          </cell>
          <cell r="E196">
            <v>154.18063973144734</v>
          </cell>
          <cell r="F196">
            <v>757.874845551622</v>
          </cell>
          <cell r="G196">
            <v>0.90966487758869874</v>
          </cell>
          <cell r="H196">
            <v>170.43541486837407</v>
          </cell>
          <cell r="I196">
            <v>0.22488596351858336</v>
          </cell>
          <cell r="J196">
            <v>17548.976163172654</v>
          </cell>
          <cell r="K196">
            <v>4.3076537168970128E-2</v>
          </cell>
        </row>
        <row r="197">
          <cell r="A197" t="str">
            <v>10E</v>
          </cell>
          <cell r="B197" t="str">
            <v>NHS Thanet</v>
          </cell>
          <cell r="C197">
            <v>105699</v>
          </cell>
          <cell r="D197">
            <v>218.00521344317775</v>
          </cell>
          <cell r="E197">
            <v>212.97416786945811</v>
          </cell>
          <cell r="F197">
            <v>985.01020738546038</v>
          </cell>
          <cell r="G197">
            <v>0.97692236119375664</v>
          </cell>
          <cell r="H197">
            <v>220.88160927280524</v>
          </cell>
          <cell r="I197">
            <v>0.22424296481058542</v>
          </cell>
          <cell r="J197">
            <v>23702.257137514069</v>
          </cell>
          <cell r="K197">
            <v>1.9886088732952924E-2</v>
          </cell>
        </row>
        <row r="198">
          <cell r="A198" t="str">
            <v>10G</v>
          </cell>
          <cell r="B198" t="str">
            <v>NHS Bracknell and Ascot</v>
          </cell>
          <cell r="C198">
            <v>100848</v>
          </cell>
          <cell r="D198">
            <v>214.05109388024604</v>
          </cell>
          <cell r="E198">
            <v>212.48704852512316</v>
          </cell>
          <cell r="F198">
            <v>982.96376987297378</v>
          </cell>
          <cell r="G198">
            <v>0.99269312140961119</v>
          </cell>
          <cell r="H198">
            <v>214.05109388024604</v>
          </cell>
          <cell r="I198">
            <v>0.21776091900915878</v>
          </cell>
          <cell r="J198">
            <v>21960.753160235647</v>
          </cell>
          <cell r="K198">
            <v>1.1380742950904686E-2</v>
          </cell>
        </row>
        <row r="199">
          <cell r="A199" t="str">
            <v>10H</v>
          </cell>
          <cell r="B199" t="str">
            <v>NHS Chiltern</v>
          </cell>
          <cell r="C199">
            <v>244387</v>
          </cell>
          <cell r="D199">
            <v>431.80964941521836</v>
          </cell>
          <cell r="E199">
            <v>414.56081595235355</v>
          </cell>
          <cell r="F199">
            <v>2356.4836998502942</v>
          </cell>
          <cell r="G199">
            <v>0.9600545437411504</v>
          </cell>
          <cell r="H199">
            <v>433.43013816689574</v>
          </cell>
          <cell r="I199">
            <v>0.18393088744659311</v>
          </cell>
          <cell r="J199">
            <v>44950.317790410554</v>
          </cell>
          <cell r="K199">
            <v>1.8403641121710453E-2</v>
          </cell>
        </row>
        <row r="200">
          <cell r="A200" t="str">
            <v>10J</v>
          </cell>
          <cell r="B200" t="str">
            <v>NHS North Hampshire</v>
          </cell>
          <cell r="C200">
            <v>163610</v>
          </cell>
          <cell r="D200">
            <v>333.48902748428486</v>
          </cell>
          <cell r="E200">
            <v>322.8198400111437</v>
          </cell>
          <cell r="F200">
            <v>1586.9399657229055</v>
          </cell>
          <cell r="G200">
            <v>0.96800738077163895</v>
          </cell>
          <cell r="H200">
            <v>334.60346272260153</v>
          </cell>
          <cell r="I200">
            <v>0.21084821729231465</v>
          </cell>
          <cell r="J200">
            <v>34496.876831195601</v>
          </cell>
          <cell r="K200">
            <v>1.8824719627540766E-2</v>
          </cell>
        </row>
        <row r="201">
          <cell r="A201" t="str">
            <v>10K</v>
          </cell>
          <cell r="B201" t="str">
            <v>NHS Fareham and Gosport</v>
          </cell>
          <cell r="C201">
            <v>153549</v>
          </cell>
          <cell r="D201">
            <v>323.14876533478673</v>
          </cell>
          <cell r="E201">
            <v>311.12065724448627</v>
          </cell>
          <cell r="F201">
            <v>1471.3043500394401</v>
          </cell>
          <cell r="G201">
            <v>0.9627784185471383</v>
          </cell>
          <cell r="H201">
            <v>326.79939858200942</v>
          </cell>
          <cell r="I201">
            <v>0.22211543014417728</v>
          </cell>
          <cell r="J201">
            <v>34105.602183208277</v>
          </cell>
          <cell r="K201">
            <v>2.0574416108666432E-2</v>
          </cell>
        </row>
        <row r="202">
          <cell r="A202" t="str">
            <v>10L</v>
          </cell>
          <cell r="B202" t="str">
            <v>NHS Isle of Wight</v>
          </cell>
          <cell r="C202">
            <v>110881</v>
          </cell>
          <cell r="D202">
            <v>269.61642564529768</v>
          </cell>
          <cell r="E202">
            <v>248.39771719329565</v>
          </cell>
          <cell r="F202">
            <v>1055.962874900039</v>
          </cell>
          <cell r="G202">
            <v>0.92130038664663194</v>
          </cell>
          <cell r="H202">
            <v>271.01680097736846</v>
          </cell>
          <cell r="I202">
            <v>0.25665372090190558</v>
          </cell>
          <cell r="J202">
            <v>28458.021227324192</v>
          </cell>
          <cell r="K202">
            <v>3.2049203843014483E-2</v>
          </cell>
        </row>
        <row r="203">
          <cell r="A203" t="str">
            <v>10M</v>
          </cell>
          <cell r="B203" t="str">
            <v>NHS Newbury and District</v>
          </cell>
          <cell r="C203">
            <v>85164</v>
          </cell>
          <cell r="D203">
            <v>181.63125268664425</v>
          </cell>
          <cell r="E203">
            <v>180.34797353484402</v>
          </cell>
          <cell r="F203">
            <v>824.54252437189632</v>
          </cell>
          <cell r="G203">
            <v>0.99293470075871704</v>
          </cell>
          <cell r="H203">
            <v>181.63125268664425</v>
          </cell>
          <cell r="I203">
            <v>0.22028124362052001</v>
          </cell>
          <cell r="J203">
            <v>18760.031831697965</v>
          </cell>
          <cell r="K203">
            <v>1.2155818310431525E-2</v>
          </cell>
        </row>
        <row r="204">
          <cell r="A204" t="str">
            <v>10N</v>
          </cell>
          <cell r="B204" t="str">
            <v>NHS North &amp; West Reading</v>
          </cell>
          <cell r="C204">
            <v>80245</v>
          </cell>
          <cell r="D204">
            <v>118.58244973684539</v>
          </cell>
          <cell r="E204">
            <v>111.76271858602429</v>
          </cell>
          <cell r="F204">
            <v>781.28723760820321</v>
          </cell>
          <cell r="G204">
            <v>0.94248954068704738</v>
          </cell>
          <cell r="H204">
            <v>118.58244973684539</v>
          </cell>
          <cell r="I204">
            <v>0.15177830128118852</v>
          </cell>
          <cell r="J204">
            <v>12179.449786308973</v>
          </cell>
          <cell r="K204">
            <v>4.1878370263503398E-2</v>
          </cell>
        </row>
        <row r="205">
          <cell r="A205" t="str">
            <v>10Q</v>
          </cell>
          <cell r="B205" t="str">
            <v>NHS Oxfordshire</v>
          </cell>
          <cell r="C205">
            <v>522586</v>
          </cell>
          <cell r="D205">
            <v>1046.2869371038962</v>
          </cell>
          <cell r="E205">
            <v>1016.1963379342856</v>
          </cell>
          <cell r="F205">
            <v>5066.5650780223687</v>
          </cell>
          <cell r="G205">
            <v>0.97124058601658458</v>
          </cell>
          <cell r="H205">
            <v>1047.3730543455617</v>
          </cell>
          <cell r="I205">
            <v>0.20672251085628662</v>
          </cell>
          <cell r="J205">
            <v>108030.29005834339</v>
          </cell>
          <cell r="K205">
            <v>1.0082782485189592E-2</v>
          </cell>
        </row>
        <row r="206">
          <cell r="A206" t="str">
            <v>10R</v>
          </cell>
          <cell r="B206" t="str">
            <v>NHS Portsmouth</v>
          </cell>
          <cell r="C206">
            <v>161389</v>
          </cell>
          <cell r="D206">
            <v>327.23168793890682</v>
          </cell>
          <cell r="E206">
            <v>310.37441353183436</v>
          </cell>
          <cell r="F206">
            <v>1465.9612239229825</v>
          </cell>
          <cell r="G206">
            <v>0.94848520168309725</v>
          </cell>
          <cell r="H206">
            <v>329.4616842661971</v>
          </cell>
          <cell r="I206">
            <v>0.22474106333081706</v>
          </cell>
          <cell r="J206">
            <v>36270.735469897234</v>
          </cell>
          <cell r="K206">
            <v>2.387878868843097E-2</v>
          </cell>
        </row>
        <row r="207">
          <cell r="A207" t="str">
            <v>10T</v>
          </cell>
          <cell r="B207" t="str">
            <v>NHS Slough</v>
          </cell>
          <cell r="C207">
            <v>103578</v>
          </cell>
          <cell r="D207">
            <v>176.19808722143881</v>
          </cell>
          <cell r="E207">
            <v>166.3290154171973</v>
          </cell>
          <cell r="F207">
            <v>982.32506604230218</v>
          </cell>
          <cell r="G207">
            <v>0.94398876877795812</v>
          </cell>
          <cell r="H207">
            <v>179.00493764638031</v>
          </cell>
          <cell r="I207">
            <v>0.18222576602628582</v>
          </cell>
          <cell r="J207">
            <v>18874.580393470631</v>
          </cell>
          <cell r="K207">
            <v>3.3891222473544251E-2</v>
          </cell>
        </row>
        <row r="208">
          <cell r="A208" t="str">
            <v>10V</v>
          </cell>
          <cell r="B208" t="str">
            <v>NHS South Eastern Hampshire</v>
          </cell>
          <cell r="C208">
            <v>156892</v>
          </cell>
          <cell r="D208">
            <v>307.1702508117296</v>
          </cell>
          <cell r="E208">
            <v>295.14546503416881</v>
          </cell>
          <cell r="F208">
            <v>1506.0969958009655</v>
          </cell>
          <cell r="G208">
            <v>0.96085302614499923</v>
          </cell>
          <cell r="H208">
            <v>307.62225760351646</v>
          </cell>
          <cell r="I208">
            <v>0.20425129222166613</v>
          </cell>
          <cell r="J208">
            <v>32045.393739241641</v>
          </cell>
          <cell r="K208">
            <v>2.1620584599487815E-2</v>
          </cell>
        </row>
        <row r="209">
          <cell r="A209" t="str">
            <v>10W</v>
          </cell>
          <cell r="B209" t="str">
            <v>NHS South Reading</v>
          </cell>
          <cell r="C209">
            <v>96588</v>
          </cell>
          <cell r="D209">
            <v>126.94588763682296</v>
          </cell>
          <cell r="E209">
            <v>119.09600779206833</v>
          </cell>
          <cell r="F209">
            <v>983.40943161101211</v>
          </cell>
          <cell r="G209">
            <v>0.93816357511940685</v>
          </cell>
          <cell r="H209">
            <v>128.04635947393493</v>
          </cell>
          <cell r="I209">
            <v>0.1302065603175786</v>
          </cell>
          <cell r="J209">
            <v>12576.391247954281</v>
          </cell>
          <cell r="K209">
            <v>4.1854272184790611E-2</v>
          </cell>
        </row>
        <row r="210">
          <cell r="A210" t="str">
            <v>10X</v>
          </cell>
          <cell r="B210" t="str">
            <v>NHS Southampton</v>
          </cell>
          <cell r="C210">
            <v>197947</v>
          </cell>
          <cell r="D210">
            <v>397.21278154545723</v>
          </cell>
          <cell r="E210">
            <v>368.95371814456786</v>
          </cell>
          <cell r="F210">
            <v>1922.0037337060685</v>
          </cell>
          <cell r="G210">
            <v>0.92885661108149564</v>
          </cell>
          <cell r="H210">
            <v>397.67701315926774</v>
          </cell>
          <cell r="I210">
            <v>0.20690751333373028</v>
          </cell>
          <cell r="J210">
            <v>40956.721541871906</v>
          </cell>
          <cell r="K210">
            <v>2.5189671029865263E-2</v>
          </cell>
        </row>
        <row r="211">
          <cell r="A211" t="str">
            <v>10Y</v>
          </cell>
          <cell r="B211" t="str">
            <v>NHS Aylesbury Vale</v>
          </cell>
          <cell r="C211">
            <v>140486</v>
          </cell>
          <cell r="D211">
            <v>278.36308566627378</v>
          </cell>
          <cell r="E211">
            <v>262.52305906694403</v>
          </cell>
          <cell r="F211">
            <v>1430.1558409871147</v>
          </cell>
          <cell r="G211">
            <v>0.94309580754425115</v>
          </cell>
          <cell r="H211">
            <v>278.36308566627378</v>
          </cell>
          <cell r="I211">
            <v>0.19463828884140588</v>
          </cell>
          <cell r="J211">
            <v>27343.954646173748</v>
          </cell>
          <cell r="K211">
            <v>2.7124879743312465E-2</v>
          </cell>
        </row>
        <row r="212">
          <cell r="A212" t="str">
            <v>11A</v>
          </cell>
          <cell r="B212" t="str">
            <v>NHS West Hampshire</v>
          </cell>
          <cell r="C212">
            <v>416921</v>
          </cell>
          <cell r="D212">
            <v>907.48369270111982</v>
          </cell>
          <cell r="E212">
            <v>870.5466235270062</v>
          </cell>
          <cell r="F212">
            <v>4007.965123796173</v>
          </cell>
          <cell r="G212">
            <v>0.95929726399361437</v>
          </cell>
          <cell r="H212">
            <v>910.04402162589486</v>
          </cell>
          <cell r="I212">
            <v>0.22705886740948986</v>
          </cell>
          <cell r="J212">
            <v>94665.610059231927</v>
          </cell>
          <cell r="K212">
            <v>1.2801920114382893E-2</v>
          </cell>
        </row>
        <row r="213">
          <cell r="A213" t="str">
            <v>11C</v>
          </cell>
          <cell r="B213" t="str">
            <v>NHS Windsor, Ascot and Maidenhead</v>
          </cell>
          <cell r="C213">
            <v>113280</v>
          </cell>
          <cell r="D213">
            <v>214.80562873496766</v>
          </cell>
          <cell r="E213">
            <v>197.60068155217789</v>
          </cell>
          <cell r="F213">
            <v>1067.0855159681414</v>
          </cell>
          <cell r="G213">
            <v>0.91990457939061898</v>
          </cell>
          <cell r="H213">
            <v>214.80562873496766</v>
          </cell>
          <cell r="I213">
            <v>0.20130123173875114</v>
          </cell>
          <cell r="J213">
            <v>22803.40353136573</v>
          </cell>
          <cell r="K213">
            <v>3.6213963666642715E-2</v>
          </cell>
        </row>
        <row r="214">
          <cell r="A214" t="str">
            <v>11D</v>
          </cell>
          <cell r="B214" t="str">
            <v>NHS Wokingham</v>
          </cell>
          <cell r="C214">
            <v>117203</v>
          </cell>
          <cell r="D214">
            <v>255.85978522647278</v>
          </cell>
          <cell r="E214">
            <v>243.00313486577619</v>
          </cell>
          <cell r="F214">
            <v>1138.2104887209414</v>
          </cell>
          <cell r="G214">
            <v>0.94975118755252375</v>
          </cell>
          <cell r="H214">
            <v>255.85978522647278</v>
          </cell>
          <cell r="I214">
            <v>0.22479127346119784</v>
          </cell>
          <cell r="J214">
            <v>26346.211623472769</v>
          </cell>
          <cell r="K214">
            <v>2.6690847314426433E-2</v>
          </cell>
        </row>
        <row r="215">
          <cell r="A215" t="str">
            <v>11E</v>
          </cell>
          <cell r="B215" t="str">
            <v>NHS Bath and North East Somerset</v>
          </cell>
          <cell r="C215">
            <v>152585</v>
          </cell>
          <cell r="D215">
            <v>351.15875580388627</v>
          </cell>
          <cell r="E215">
            <v>339.93148624358673</v>
          </cell>
          <cell r="F215">
            <v>1499.4805171544904</v>
          </cell>
          <cell r="G215">
            <v>0.96802793786360919</v>
          </cell>
          <cell r="H215">
            <v>353.31750133300147</v>
          </cell>
          <cell r="I215">
            <v>0.23562660354099113</v>
          </cell>
          <cell r="J215">
            <v>35953.085301302133</v>
          </cell>
          <cell r="K215">
            <v>1.8336969101871794E-2</v>
          </cell>
        </row>
        <row r="216">
          <cell r="A216" t="str">
            <v>11H</v>
          </cell>
          <cell r="B216" t="str">
            <v>NHS Bristol</v>
          </cell>
          <cell r="C216">
            <v>360766</v>
          </cell>
          <cell r="D216">
            <v>804.00498603252345</v>
          </cell>
          <cell r="E216">
            <v>771.33244452142992</v>
          </cell>
          <cell r="F216">
            <v>3391.743481403395</v>
          </cell>
          <cell r="G216">
            <v>0.95936276257150988</v>
          </cell>
          <cell r="H216">
            <v>804.00498603252345</v>
          </cell>
          <cell r="I216">
            <v>0.23704769845974669</v>
          </cell>
          <cell r="J216">
            <v>85518.749982528971</v>
          </cell>
          <cell r="K216">
            <v>1.3592578140331964E-2</v>
          </cell>
        </row>
        <row r="217">
          <cell r="A217" t="str">
            <v>11J</v>
          </cell>
          <cell r="B217" t="str">
            <v>NHS Dorset</v>
          </cell>
          <cell r="C217">
            <v>602943</v>
          </cell>
          <cell r="D217">
            <v>1369.8293926928197</v>
          </cell>
          <cell r="E217">
            <v>1309.5054670547502</v>
          </cell>
          <cell r="F217">
            <v>5782.0428710826773</v>
          </cell>
          <cell r="G217">
            <v>0.95596245345598518</v>
          </cell>
          <cell r="H217">
            <v>1370.2798217015045</v>
          </cell>
          <cell r="I217">
            <v>0.23698887266204618</v>
          </cell>
          <cell r="J217">
            <v>142890.78184947211</v>
          </cell>
          <cell r="K217">
            <v>1.081740700265168E-2</v>
          </cell>
        </row>
        <row r="218">
          <cell r="A218" t="str">
            <v>11M</v>
          </cell>
          <cell r="B218" t="str">
            <v>NHS Gloucestershire</v>
          </cell>
          <cell r="C218">
            <v>473913</v>
          </cell>
          <cell r="D218">
            <v>946.55578836818108</v>
          </cell>
          <cell r="E218">
            <v>902.28646980786834</v>
          </cell>
          <cell r="F218">
            <v>4571.1541766935861</v>
          </cell>
          <cell r="G218">
            <v>0.95323115752466003</v>
          </cell>
          <cell r="H218">
            <v>950.55029079540725</v>
          </cell>
          <cell r="I218">
            <v>0.20794535779210158</v>
          </cell>
          <cell r="J218">
            <v>98548.008347328228</v>
          </cell>
          <cell r="K218">
            <v>1.3393569515851899E-2</v>
          </cell>
        </row>
        <row r="219">
          <cell r="A219" t="str">
            <v>11N</v>
          </cell>
          <cell r="B219" t="str">
            <v>NHS Kernow</v>
          </cell>
          <cell r="C219">
            <v>412051</v>
          </cell>
          <cell r="D219">
            <v>990.07387790432722</v>
          </cell>
          <cell r="E219">
            <v>929.37165959381196</v>
          </cell>
          <cell r="F219">
            <v>3897.1024023430273</v>
          </cell>
          <cell r="G219">
            <v>0.93868920323501248</v>
          </cell>
          <cell r="H219">
            <v>992.61892988784962</v>
          </cell>
          <cell r="I219">
            <v>0.25470691488400826</v>
          </cell>
          <cell r="J219">
            <v>104952.23898487049</v>
          </cell>
          <cell r="K219">
            <v>1.4880412466578681E-2</v>
          </cell>
        </row>
        <row r="220">
          <cell r="A220" t="str">
            <v>11T</v>
          </cell>
          <cell r="B220" t="str">
            <v>NHS North Somerset</v>
          </cell>
          <cell r="C220">
            <v>163065</v>
          </cell>
          <cell r="D220">
            <v>341.49725665975717</v>
          </cell>
          <cell r="E220">
            <v>324.34380114924329</v>
          </cell>
          <cell r="F220">
            <v>1515.844510361653</v>
          </cell>
          <cell r="G220">
            <v>0.94976985853914386</v>
          </cell>
          <cell r="H220">
            <v>343.27596390132015</v>
          </cell>
          <cell r="I220">
            <v>0.22645855927493563</v>
          </cell>
          <cell r="J220">
            <v>36927.464968167376</v>
          </cell>
          <cell r="K220">
            <v>2.3092931176815858E-2</v>
          </cell>
        </row>
        <row r="221">
          <cell r="A221" t="str">
            <v>11X</v>
          </cell>
          <cell r="B221" t="str">
            <v>NHS Somerset</v>
          </cell>
          <cell r="C221">
            <v>421883</v>
          </cell>
          <cell r="D221">
            <v>933.61734161837944</v>
          </cell>
          <cell r="E221">
            <v>911.16601816503828</v>
          </cell>
          <cell r="F221">
            <v>4069.7431493219729</v>
          </cell>
          <cell r="G221">
            <v>0.97595232816217525</v>
          </cell>
          <cell r="H221">
            <v>939.71409099469042</v>
          </cell>
          <cell r="I221">
            <v>0.2309025549072424</v>
          </cell>
          <cell r="J221">
            <v>97413.862571932143</v>
          </cell>
          <cell r="K221">
            <v>9.7851208804353943E-3</v>
          </cell>
        </row>
        <row r="222">
          <cell r="A222" t="str">
            <v>12A</v>
          </cell>
          <cell r="B222" t="str">
            <v>NHS South Gloucestershire</v>
          </cell>
          <cell r="C222">
            <v>197069</v>
          </cell>
          <cell r="D222">
            <v>540.07104304481561</v>
          </cell>
          <cell r="E222">
            <v>527.68835911933741</v>
          </cell>
          <cell r="F222">
            <v>1879.8666768078328</v>
          </cell>
          <cell r="G222">
            <v>0.9770721202609437</v>
          </cell>
          <cell r="H222">
            <v>543.27202728956036</v>
          </cell>
          <cell r="I222">
            <v>0.28899497713959194</v>
          </cell>
          <cell r="J222">
            <v>56951.951149922243</v>
          </cell>
          <cell r="K222">
            <v>1.2575148546794172E-2</v>
          </cell>
        </row>
        <row r="223">
          <cell r="A223" t="str">
            <v>12D</v>
          </cell>
          <cell r="B223" t="str">
            <v>NHS Swindon</v>
          </cell>
          <cell r="C223">
            <v>165897</v>
          </cell>
          <cell r="D223">
            <v>324.854785626536</v>
          </cell>
          <cell r="E223">
            <v>318.84054616343423</v>
          </cell>
          <cell r="F223">
            <v>1611.7693648120007</v>
          </cell>
          <cell r="G223">
            <v>0.98148637566935537</v>
          </cell>
          <cell r="H223">
            <v>324.854785626536</v>
          </cell>
          <cell r="I223">
            <v>0.20155165665679939</v>
          </cell>
          <cell r="J223">
            <v>33436.815184393046</v>
          </cell>
          <cell r="K223">
            <v>1.4610169755067627E-2</v>
          </cell>
        </row>
        <row r="224">
          <cell r="A224" t="str">
            <v>12F</v>
          </cell>
          <cell r="B224" t="str">
            <v>NHS Wirral</v>
          </cell>
          <cell r="C224">
            <v>249418</v>
          </cell>
          <cell r="D224">
            <v>652.77276861234088</v>
          </cell>
          <cell r="E224">
            <v>636.27101564518523</v>
          </cell>
          <cell r="F224">
            <v>2427.0689181999223</v>
          </cell>
          <cell r="G224">
            <v>0.9747205248738624</v>
          </cell>
          <cell r="H224">
            <v>655.49749045923727</v>
          </cell>
          <cell r="I224">
            <v>0.27007782331347985</v>
          </cell>
          <cell r="J224">
            <v>67362.270535201518</v>
          </cell>
          <cell r="K224">
            <v>1.1992804330214366E-2</v>
          </cell>
        </row>
        <row r="225">
          <cell r="A225" t="str">
            <v>13P</v>
          </cell>
          <cell r="B225" t="str">
            <v>NHS Birmingham CrossCity</v>
          </cell>
          <cell r="C225">
            <v>521031</v>
          </cell>
          <cell r="D225">
            <v>1147.7958258820097</v>
          </cell>
          <cell r="E225">
            <v>1083.6080165394076</v>
          </cell>
          <cell r="F225">
            <v>4861.4551043009442</v>
          </cell>
          <cell r="G225">
            <v>0.94407732813170164</v>
          </cell>
          <cell r="H225">
            <v>1159.295169460459</v>
          </cell>
          <cell r="I225">
            <v>0.23846670278510379</v>
          </cell>
          <cell r="J225">
            <v>124248.54461882541</v>
          </cell>
          <cell r="K225">
            <v>1.3237232594575462E-2</v>
          </cell>
        </row>
        <row r="226">
          <cell r="A226" t="str">
            <v>13T</v>
          </cell>
          <cell r="B226" t="str">
            <v>NHS Newcastle Gateshead</v>
          </cell>
          <cell r="C226">
            <v>381602</v>
          </cell>
          <cell r="D226">
            <v>927.47291891177599</v>
          </cell>
          <cell r="E226">
            <v>882.44596155495492</v>
          </cell>
          <cell r="F226">
            <v>3738.0395293105898</v>
          </cell>
          <cell r="G226">
            <v>0.95145199774711242</v>
          </cell>
          <cell r="H226">
            <v>937.90845916905346</v>
          </cell>
          <cell r="I226">
            <v>0.25090918697214332</v>
          </cell>
          <cell r="J226">
            <v>95747.44756694384</v>
          </cell>
          <cell r="K226">
            <v>1.3772329744394613E-2</v>
          </cell>
        </row>
        <row r="227">
          <cell r="A227" t="str">
            <v>99A</v>
          </cell>
          <cell r="B227" t="str">
            <v>NHS Liverpool</v>
          </cell>
          <cell r="C227">
            <v>370318</v>
          </cell>
          <cell r="D227">
            <v>795.66307121559112</v>
          </cell>
          <cell r="E227">
            <v>728.03216516834107</v>
          </cell>
          <cell r="F227">
            <v>3668.7093701938502</v>
          </cell>
          <cell r="G227">
            <v>0.91500057185772676</v>
          </cell>
          <cell r="H227">
            <v>803.06636009373165</v>
          </cell>
          <cell r="I227">
            <v>0.21889615095111734</v>
          </cell>
          <cell r="J227">
            <v>81061.184827915873</v>
          </cell>
          <cell r="K227">
            <v>1.9294963532133641E-2</v>
          </cell>
        </row>
        <row r="228">
          <cell r="A228" t="str">
            <v>99C</v>
          </cell>
          <cell r="B228" t="str">
            <v>NHS North Tyneside</v>
          </cell>
          <cell r="C228">
            <v>165482</v>
          </cell>
          <cell r="D228">
            <v>410.35514733940875</v>
          </cell>
          <cell r="E228">
            <v>401.54230075249984</v>
          </cell>
          <cell r="F228">
            <v>1589.0788242890567</v>
          </cell>
          <cell r="G228">
            <v>0.978523855143409</v>
          </cell>
          <cell r="H228">
            <v>411.77276835809187</v>
          </cell>
          <cell r="I228">
            <v>0.25912671043383656</v>
          </cell>
          <cell r="J228">
            <v>42880.806296012139</v>
          </cell>
          <cell r="K228">
            <v>1.3976127194091775E-2</v>
          </cell>
        </row>
        <row r="229">
          <cell r="A229" t="str">
            <v>99D</v>
          </cell>
          <cell r="B229" t="str">
            <v>NHS South Lincolnshire</v>
          </cell>
          <cell r="C229">
            <v>121684</v>
          </cell>
          <cell r="D229">
            <v>242.4258206453552</v>
          </cell>
          <cell r="E229">
            <v>217.07211633320452</v>
          </cell>
          <cell r="F229">
            <v>1174.5413674640374</v>
          </cell>
          <cell r="G229">
            <v>0.8954166505669352</v>
          </cell>
          <cell r="H229">
            <v>243.79544934066396</v>
          </cell>
          <cell r="I229">
            <v>0.20756650731429313</v>
          </cell>
          <cell r="J229">
            <v>25257.522876032446</v>
          </cell>
          <cell r="K229">
            <v>3.8416906057258483E-2</v>
          </cell>
        </row>
        <row r="230">
          <cell r="A230" t="str">
            <v>99E</v>
          </cell>
          <cell r="B230" t="str">
            <v>NHS Basildon and Brentwood</v>
          </cell>
          <cell r="C230">
            <v>198235</v>
          </cell>
          <cell r="D230">
            <v>474.28267252551314</v>
          </cell>
          <cell r="E230">
            <v>452.42216766179752</v>
          </cell>
          <cell r="F230">
            <v>1907.8593291805328</v>
          </cell>
          <cell r="G230">
            <v>0.95390827848019333</v>
          </cell>
          <cell r="H230">
            <v>477.67081317512583</v>
          </cell>
          <cell r="I230">
            <v>0.25037003822514309</v>
          </cell>
          <cell r="J230">
            <v>49632.104527561241</v>
          </cell>
          <cell r="K230">
            <v>1.8800954052092356E-2</v>
          </cell>
        </row>
        <row r="231">
          <cell r="A231" t="str">
            <v>99F</v>
          </cell>
          <cell r="B231" t="str">
            <v>NHS Castle Point, Rayleigh and Rochford</v>
          </cell>
          <cell r="C231">
            <v>137759</v>
          </cell>
          <cell r="D231">
            <v>333.55244580761797</v>
          </cell>
          <cell r="E231">
            <v>325.83607668563707</v>
          </cell>
          <cell r="F231">
            <v>1316.9117833427251</v>
          </cell>
          <cell r="G231">
            <v>0.9768660994126499</v>
          </cell>
          <cell r="H231">
            <v>337.13700338479299</v>
          </cell>
          <cell r="I231">
            <v>0.25600576109132844</v>
          </cell>
          <cell r="J231">
            <v>35267.097642180313</v>
          </cell>
          <cell r="K231">
            <v>1.6080908395300301E-2</v>
          </cell>
        </row>
        <row r="232">
          <cell r="A232" t="str">
            <v>99G</v>
          </cell>
          <cell r="B232" t="str">
            <v>NHS Southend</v>
          </cell>
          <cell r="C232">
            <v>135833</v>
          </cell>
          <cell r="D232">
            <v>322.5656114490593</v>
          </cell>
          <cell r="E232">
            <v>315.81711183708632</v>
          </cell>
          <cell r="F232">
            <v>1312.4044417194959</v>
          </cell>
          <cell r="G232">
            <v>0.97907867617488187</v>
          </cell>
          <cell r="H232">
            <v>323.26019790481217</v>
          </cell>
          <cell r="I232">
            <v>0.24631141714308791</v>
          </cell>
          <cell r="J232">
            <v>33457.218724797058</v>
          </cell>
          <cell r="K232">
            <v>1.5567806884051551E-2</v>
          </cell>
        </row>
        <row r="233">
          <cell r="A233" t="str">
            <v>99H</v>
          </cell>
          <cell r="B233" t="str">
            <v>NHS Surrey Downs</v>
          </cell>
          <cell r="C233">
            <v>223959</v>
          </cell>
          <cell r="D233">
            <v>431.99807756826505</v>
          </cell>
          <cell r="E233">
            <v>414.73859561659248</v>
          </cell>
          <cell r="F233">
            <v>2161.8780352213494</v>
          </cell>
          <cell r="G233">
            <v>0.96004731768986817</v>
          </cell>
          <cell r="H233">
            <v>432.81197876983077</v>
          </cell>
          <cell r="I233">
            <v>0.20020184844771607</v>
          </cell>
          <cell r="J233">
            <v>44837.005776502047</v>
          </cell>
          <cell r="K233">
            <v>1.8400948579420817E-2</v>
          </cell>
        </row>
        <row r="234">
          <cell r="A234" t="str">
            <v>99J</v>
          </cell>
          <cell r="B234" t="str">
            <v>NHS West Kent</v>
          </cell>
          <cell r="C234">
            <v>344876</v>
          </cell>
          <cell r="D234">
            <v>586.26791313950866</v>
          </cell>
          <cell r="E234">
            <v>540.55723667207224</v>
          </cell>
          <cell r="F234">
            <v>3323.2973152863024</v>
          </cell>
          <cell r="G234">
            <v>0.92203107923363514</v>
          </cell>
          <cell r="H234">
            <v>586.80227501743525</v>
          </cell>
          <cell r="I234">
            <v>0.17657230736422455</v>
          </cell>
          <cell r="J234">
            <v>60895.55107454431</v>
          </cell>
          <cell r="K234">
            <v>2.1617980566352283E-2</v>
          </cell>
        </row>
        <row r="235">
          <cell r="A235" t="str">
            <v>99K</v>
          </cell>
          <cell r="B235" t="str">
            <v>NHS High Weald Lewes Havens</v>
          </cell>
          <cell r="C235">
            <v>127143</v>
          </cell>
          <cell r="D235">
            <v>287.62239506882275</v>
          </cell>
          <cell r="E235">
            <v>274.45685706055048</v>
          </cell>
          <cell r="F235">
            <v>1226.9789365756512</v>
          </cell>
          <cell r="G235">
            <v>0.95422631118441936</v>
          </cell>
          <cell r="H235">
            <v>287.62239506882275</v>
          </cell>
          <cell r="I235">
            <v>0.2344151040371906</v>
          </cell>
          <cell r="J235">
            <v>29804.239572600523</v>
          </cell>
          <cell r="K235">
            <v>2.4078876289509984E-2</v>
          </cell>
        </row>
        <row r="236">
          <cell r="A236" t="str">
            <v>99M</v>
          </cell>
          <cell r="B236" t="str">
            <v>NHS North East Hampshire and Farnham</v>
          </cell>
          <cell r="C236">
            <v>163981</v>
          </cell>
          <cell r="D236">
            <v>399.18263953595817</v>
          </cell>
          <cell r="E236">
            <v>389.73710457573475</v>
          </cell>
          <cell r="F236">
            <v>1572.9060761956734</v>
          </cell>
          <cell r="G236">
            <v>0.97633781125551033</v>
          </cell>
          <cell r="H236">
            <v>399.18263953595817</v>
          </cell>
          <cell r="I236">
            <v>0.25378669812341603</v>
          </cell>
          <cell r="J236">
            <v>41616.196544975886</v>
          </cell>
          <cell r="K236">
            <v>1.4857806896748132E-2</v>
          </cell>
        </row>
        <row r="237">
          <cell r="A237" t="str">
            <v>99N</v>
          </cell>
          <cell r="B237" t="str">
            <v>NHS Wiltshire</v>
          </cell>
          <cell r="C237">
            <v>363243</v>
          </cell>
          <cell r="D237">
            <v>797.84653049056908</v>
          </cell>
          <cell r="E237">
            <v>753.00400292250299</v>
          </cell>
          <cell r="F237">
            <v>3502.9888883424533</v>
          </cell>
          <cell r="G237">
            <v>0.94379554732099424</v>
          </cell>
          <cell r="H237">
            <v>803.83224787391748</v>
          </cell>
          <cell r="I237">
            <v>0.22947039613770381</v>
          </cell>
          <cell r="J237">
            <v>83353.515104247941</v>
          </cell>
          <cell r="K237">
            <v>1.5915018465833725E-2</v>
          </cell>
        </row>
        <row r="238">
          <cell r="A238" t="str">
            <v>99P</v>
          </cell>
          <cell r="B238" t="str">
            <v>NHS North, East, West Devon</v>
          </cell>
          <cell r="C238">
            <v>664540</v>
          </cell>
          <cell r="D238">
            <v>1558.3262273667119</v>
          </cell>
          <cell r="E238">
            <v>1480.3808405249729</v>
          </cell>
          <cell r="F238">
            <v>6584.2010803993435</v>
          </cell>
          <cell r="G238">
            <v>0.94998134185712024</v>
          </cell>
          <cell r="H238">
            <v>1561.6247116574373</v>
          </cell>
          <cell r="I238">
            <v>0.23717755466282356</v>
          </cell>
          <cell r="J238">
            <v>157613.97217563278</v>
          </cell>
          <cell r="K238">
            <v>1.0772923901485544E-2</v>
          </cell>
        </row>
        <row r="239">
          <cell r="A239" t="str">
            <v>99Q</v>
          </cell>
          <cell r="B239" t="str">
            <v>NHS South Devon and Torbay</v>
          </cell>
          <cell r="C239">
            <v>214753</v>
          </cell>
          <cell r="D239">
            <v>573.70434532257173</v>
          </cell>
          <cell r="E239">
            <v>559.82173911550717</v>
          </cell>
          <cell r="F239">
            <v>2078.8111795647778</v>
          </cell>
          <cell r="G239">
            <v>0.9758018109497516</v>
          </cell>
          <cell r="H239">
            <v>573.70434532257173</v>
          </cell>
          <cell r="I239">
            <v>0.27597713104596788</v>
          </cell>
          <cell r="J239">
            <v>59266.916823514737</v>
          </cell>
          <cell r="K239">
            <v>1.2524330267657386E-2</v>
          </cell>
        </row>
        <row r="240">
          <cell r="A240" t="str">
            <v>N/A</v>
          </cell>
          <cell r="C240" t="e">
            <v>#N/A</v>
          </cell>
          <cell r="D240" t="e">
            <v>#N/A</v>
          </cell>
          <cell r="E240" t="e">
            <v>#N/A</v>
          </cell>
          <cell r="F240" t="e">
            <v>#N/A</v>
          </cell>
          <cell r="G240" t="e">
            <v>#N/A</v>
          </cell>
          <cell r="H240" t="e">
            <v>#N/A</v>
          </cell>
          <cell r="I240" t="e">
            <v>#N/A</v>
          </cell>
          <cell r="J240" t="e">
            <v>#N/A</v>
          </cell>
          <cell r="K240" t="e">
            <v>#N/A</v>
          </cell>
        </row>
        <row r="248">
          <cell r="A248" t="str">
            <v>00C</v>
          </cell>
          <cell r="B248" t="str">
            <v>NHS Darlington</v>
          </cell>
          <cell r="C248">
            <v>81008</v>
          </cell>
          <cell r="D248">
            <v>293.76280815793712</v>
          </cell>
          <cell r="E248">
            <v>280.27565194681381</v>
          </cell>
          <cell r="F248">
            <v>774.16269313772898</v>
          </cell>
          <cell r="G248">
            <v>0.95408827858197709</v>
          </cell>
          <cell r="H248">
            <v>294.39051652288526</v>
          </cell>
          <cell r="I248">
            <v>0.38026957270402995</v>
          </cell>
          <cell r="J248">
            <v>30804.877545608058</v>
          </cell>
          <cell r="K248">
            <v>2.3860554445080878E-2</v>
          </cell>
        </row>
        <row r="249">
          <cell r="A249" t="str">
            <v>00D</v>
          </cell>
          <cell r="B249" t="str">
            <v>NHS Durham Dales, Easington and Sedgefield</v>
          </cell>
          <cell r="C249">
            <v>219961</v>
          </cell>
          <cell r="D249">
            <v>831.12320094059874</v>
          </cell>
          <cell r="E249">
            <v>807.9047710477314</v>
          </cell>
          <cell r="F249">
            <v>2089.987040199901</v>
          </cell>
          <cell r="G249">
            <v>0.9720637928689867</v>
          </cell>
          <cell r="H249">
            <v>834.46052013011933</v>
          </cell>
          <cell r="I249">
            <v>0.39926588255317874</v>
          </cell>
          <cell r="J249">
            <v>87822.922792279744</v>
          </cell>
          <cell r="K249">
            <v>1.1157158088075757E-2</v>
          </cell>
        </row>
        <row r="250">
          <cell r="A250" t="str">
            <v>00J</v>
          </cell>
          <cell r="B250" t="str">
            <v>NHS North Durham</v>
          </cell>
          <cell r="C250">
            <v>194311</v>
          </cell>
          <cell r="D250">
            <v>784.65559076872876</v>
          </cell>
          <cell r="E250">
            <v>768.50756286440173</v>
          </cell>
          <cell r="F250">
            <v>1876.7499291006691</v>
          </cell>
          <cell r="G250">
            <v>0.97942023469366124</v>
          </cell>
          <cell r="H250">
            <v>786.02154177419345</v>
          </cell>
          <cell r="I250">
            <v>0.4188206055512424</v>
          </cell>
          <cell r="J250">
            <v>81381.450685267468</v>
          </cell>
          <cell r="K250">
            <v>9.8922945465063934E-3</v>
          </cell>
        </row>
        <row r="251">
          <cell r="A251" t="str">
            <v>00K</v>
          </cell>
          <cell r="B251" t="str">
            <v>NHS Hartlepool and Stockton-on-Tees</v>
          </cell>
          <cell r="C251">
            <v>219156</v>
          </cell>
          <cell r="D251">
            <v>949.67029656534271</v>
          </cell>
          <cell r="E251">
            <v>924.89900027162639</v>
          </cell>
          <cell r="F251">
            <v>2098.0816711919429</v>
          </cell>
          <cell r="G251">
            <v>0.97391589861944061</v>
          </cell>
          <cell r="H251">
            <v>951.00338615916337</v>
          </cell>
          <cell r="I251">
            <v>0.45327281545664905</v>
          </cell>
          <cell r="J251">
            <v>99337.457144217376</v>
          </cell>
          <cell r="K251">
            <v>1.0094001150485541E-2</v>
          </cell>
        </row>
        <row r="252">
          <cell r="A252" t="str">
            <v>00L</v>
          </cell>
          <cell r="B252" t="str">
            <v>NHS Northumberland</v>
          </cell>
          <cell r="C252">
            <v>250495</v>
          </cell>
          <cell r="D252">
            <v>1108.2636985027007</v>
          </cell>
          <cell r="E252">
            <v>1080.1930706860655</v>
          </cell>
          <cell r="F252">
            <v>2378.3985994045961</v>
          </cell>
          <cell r="G252">
            <v>0.97467152641148547</v>
          </cell>
          <cell r="H252">
            <v>1114.2994911494065</v>
          </cell>
          <cell r="I252">
            <v>0.4685083027833763</v>
          </cell>
          <cell r="J252">
            <v>117358.98730572185</v>
          </cell>
          <cell r="K252">
            <v>9.2109769385337863E-3</v>
          </cell>
        </row>
        <row r="253">
          <cell r="A253" t="str">
            <v>00M</v>
          </cell>
          <cell r="B253" t="str">
            <v>NHS South Tees</v>
          </cell>
          <cell r="C253">
            <v>215430</v>
          </cell>
          <cell r="D253">
            <v>951.7960575774498</v>
          </cell>
          <cell r="E253">
            <v>926.90917758239584</v>
          </cell>
          <cell r="F253">
            <v>2088.298605141078</v>
          </cell>
          <cell r="G253">
            <v>0.97385271792531158</v>
          </cell>
          <cell r="H253">
            <v>964.54110650236839</v>
          </cell>
          <cell r="I253">
            <v>0.46187892101628225</v>
          </cell>
          <cell r="J253">
            <v>99502.575954537679</v>
          </cell>
          <cell r="K253">
            <v>1.0094559091034117E-2</v>
          </cell>
        </row>
        <row r="254">
          <cell r="A254" t="str">
            <v>00N</v>
          </cell>
          <cell r="B254" t="str">
            <v>NHS South Tyneside</v>
          </cell>
          <cell r="C254">
            <v>118431</v>
          </cell>
          <cell r="D254">
            <v>555.0416358948662</v>
          </cell>
          <cell r="E254">
            <v>551.07794598500118</v>
          </cell>
          <cell r="F254">
            <v>1146.9521097661627</v>
          </cell>
          <cell r="G254">
            <v>0.9928587521123986</v>
          </cell>
          <cell r="H254">
            <v>561.35426301032692</v>
          </cell>
          <cell r="I254">
            <v>0.48943130077573527</v>
          </cell>
          <cell r="J254">
            <v>57963.838382171103</v>
          </cell>
          <cell r="K254">
            <v>6.9779854331921869E-3</v>
          </cell>
        </row>
        <row r="255">
          <cell r="A255" t="str">
            <v>00P</v>
          </cell>
          <cell r="B255" t="str">
            <v>NHS Sunderland</v>
          </cell>
          <cell r="C255">
            <v>213637</v>
          </cell>
          <cell r="D255">
            <v>816.81981895659419</v>
          </cell>
          <cell r="E255">
            <v>793.25013228233809</v>
          </cell>
          <cell r="F255">
            <v>2080.7792781068633</v>
          </cell>
          <cell r="G255">
            <v>0.97114457053164549</v>
          </cell>
          <cell r="H255">
            <v>820.17163393410488</v>
          </cell>
          <cell r="I255">
            <v>0.39416561024209845</v>
          </cell>
          <cell r="J255">
            <v>84208.358475291185</v>
          </cell>
          <cell r="K255">
            <v>1.1431431849346627E-2</v>
          </cell>
        </row>
        <row r="256">
          <cell r="A256" t="str">
            <v>00Q</v>
          </cell>
          <cell r="B256" t="str">
            <v>NHS Blackburn with Darwen</v>
          </cell>
          <cell r="C256">
            <v>119110</v>
          </cell>
          <cell r="D256">
            <v>452.05533160260364</v>
          </cell>
          <cell r="E256">
            <v>436.10763372937856</v>
          </cell>
          <cell r="F256">
            <v>1110.630414881738</v>
          </cell>
          <cell r="G256">
            <v>0.96472180116383521</v>
          </cell>
          <cell r="H256">
            <v>455.80601398150577</v>
          </cell>
          <cell r="I256">
            <v>0.41040296382486591</v>
          </cell>
          <cell r="J256">
            <v>48883.097021179776</v>
          </cell>
          <cell r="K256">
            <v>1.6946593033485131E-2</v>
          </cell>
        </row>
        <row r="257">
          <cell r="A257" t="str">
            <v>00R</v>
          </cell>
          <cell r="B257" t="str">
            <v>NHS Blackpool</v>
          </cell>
          <cell r="C257">
            <v>130706</v>
          </cell>
          <cell r="D257">
            <v>561.47361495542555</v>
          </cell>
          <cell r="E257">
            <v>527.0286174436286</v>
          </cell>
          <cell r="F257">
            <v>1241.5361938806091</v>
          </cell>
          <cell r="G257">
            <v>0.93865250905061415</v>
          </cell>
          <cell r="H257">
            <v>561.87952955614082</v>
          </cell>
          <cell r="I257">
            <v>0.45256798176773355</v>
          </cell>
          <cell r="J257">
            <v>59153.35062493338</v>
          </cell>
          <cell r="K257">
            <v>1.9772519484653295E-2</v>
          </cell>
        </row>
        <row r="258">
          <cell r="A258" t="str">
            <v>00T</v>
          </cell>
          <cell r="B258" t="str">
            <v>NHS Bolton</v>
          </cell>
          <cell r="C258">
            <v>215498</v>
          </cell>
          <cell r="D258">
            <v>898.17654013934498</v>
          </cell>
          <cell r="E258">
            <v>839.06628817763465</v>
          </cell>
          <cell r="F258">
            <v>2088.9558604420963</v>
          </cell>
          <cell r="G258">
            <v>0.93418860399923176</v>
          </cell>
          <cell r="H258">
            <v>916.8925790348618</v>
          </cell>
          <cell r="I258">
            <v>0.4389238644998536</v>
          </cell>
          <cell r="J258">
            <v>94587.214951989445</v>
          </cell>
          <cell r="K258">
            <v>1.6147876472324622E-2</v>
          </cell>
        </row>
        <row r="259">
          <cell r="A259" t="str">
            <v>00V</v>
          </cell>
          <cell r="B259" t="str">
            <v>NHS Bury</v>
          </cell>
          <cell r="C259">
            <v>144245</v>
          </cell>
          <cell r="D259">
            <v>581.90175448369769</v>
          </cell>
          <cell r="E259">
            <v>550.13621777892411</v>
          </cell>
          <cell r="F259">
            <v>1395.352854775899</v>
          </cell>
          <cell r="G259">
            <v>0.94541082500609042</v>
          </cell>
          <cell r="H259">
            <v>588.74924018406443</v>
          </cell>
          <cell r="I259">
            <v>0.42193574060420769</v>
          </cell>
          <cell r="J259">
            <v>60862.120903453935</v>
          </cell>
          <cell r="K259">
            <v>1.8385934812048678E-2</v>
          </cell>
        </row>
        <row r="260">
          <cell r="A260" t="str">
            <v>00W</v>
          </cell>
          <cell r="B260" t="str">
            <v>NHS Central Manchester</v>
          </cell>
          <cell r="C260">
            <v>145337</v>
          </cell>
          <cell r="D260">
            <v>586.10633302077451</v>
          </cell>
          <cell r="E260">
            <v>562.04483670759532</v>
          </cell>
          <cell r="F260">
            <v>1517.2956022634762</v>
          </cell>
          <cell r="G260">
            <v>0.95894687540882395</v>
          </cell>
          <cell r="H260">
            <v>596.76423628348209</v>
          </cell>
          <cell r="I260">
            <v>0.39330782702674361</v>
          </cell>
          <cell r="J260">
            <v>57162.179656585839</v>
          </cell>
          <cell r="K260">
            <v>1.5994654533741097E-2</v>
          </cell>
        </row>
        <row r="261">
          <cell r="A261" t="str">
            <v>00X</v>
          </cell>
          <cell r="B261" t="str">
            <v>NHS Chorley and South Ribble</v>
          </cell>
          <cell r="C261">
            <v>133209</v>
          </cell>
          <cell r="D261">
            <v>536.01782991802224</v>
          </cell>
          <cell r="E261">
            <v>513.09723675517523</v>
          </cell>
          <cell r="F261">
            <v>1296.7141777157158</v>
          </cell>
          <cell r="G261">
            <v>0.95723912175393033</v>
          </cell>
          <cell r="H261">
            <v>539.81762252806902</v>
          </cell>
          <cell r="I261">
            <v>0.41629653766800689</v>
          </cell>
          <cell r="J261">
            <v>55454.445486217533</v>
          </cell>
          <cell r="K261">
            <v>1.7060833762290912E-2</v>
          </cell>
        </row>
        <row r="262">
          <cell r="A262" t="str">
            <v>00Y</v>
          </cell>
          <cell r="B262" t="str">
            <v>NHS Oldham</v>
          </cell>
          <cell r="C262">
            <v>171338</v>
          </cell>
          <cell r="D262">
            <v>665.04070053892201</v>
          </cell>
          <cell r="E262">
            <v>638.55753871867716</v>
          </cell>
          <cell r="F262">
            <v>1684.321535338024</v>
          </cell>
          <cell r="G262">
            <v>0.96017813376116079</v>
          </cell>
          <cell r="H262">
            <v>686.12634401701519</v>
          </cell>
          <cell r="I262">
            <v>0.40736066696393425</v>
          </cell>
          <cell r="J262">
            <v>69796.36195626657</v>
          </cell>
          <cell r="K262">
            <v>1.48019720202486E-2</v>
          </cell>
        </row>
        <row r="263">
          <cell r="A263" t="str">
            <v>01A</v>
          </cell>
          <cell r="B263" t="str">
            <v>NHS East Lancashire</v>
          </cell>
          <cell r="C263">
            <v>272784</v>
          </cell>
          <cell r="D263">
            <v>1094.1348610329624</v>
          </cell>
          <cell r="E263">
            <v>1060.9217247792333</v>
          </cell>
          <cell r="F263">
            <v>2640.1643860807662</v>
          </cell>
          <cell r="G263">
            <v>0.96964438531610908</v>
          </cell>
          <cell r="H263">
            <v>1108.8766255408336</v>
          </cell>
          <cell r="I263">
            <v>0.42000287231619055</v>
          </cell>
          <cell r="J263">
            <v>114570.06352189972</v>
          </cell>
          <cell r="K263">
            <v>1.0121925804779889E-2</v>
          </cell>
        </row>
        <row r="264">
          <cell r="A264" t="str">
            <v>01C</v>
          </cell>
          <cell r="B264" t="str">
            <v>NHS Eastern Cheshire</v>
          </cell>
          <cell r="C264">
            <v>158897</v>
          </cell>
          <cell r="D264">
            <v>664.09099906077734</v>
          </cell>
          <cell r="E264">
            <v>638.52891007509572</v>
          </cell>
          <cell r="F264">
            <v>1504.6789655760276</v>
          </cell>
          <cell r="G264">
            <v>0.96150815321720362</v>
          </cell>
          <cell r="H264">
            <v>666.29069983530644</v>
          </cell>
          <cell r="I264">
            <v>0.44281253016668187</v>
          </cell>
          <cell r="J264">
            <v>70361.582605895252</v>
          </cell>
          <cell r="K264">
            <v>1.4573847658105812E-2</v>
          </cell>
        </row>
        <row r="265">
          <cell r="A265" t="str">
            <v>01D</v>
          </cell>
          <cell r="B265" t="str">
            <v>NHS Heywood, Middleton &amp; Rochdale</v>
          </cell>
          <cell r="C265">
            <v>161548</v>
          </cell>
          <cell r="D265">
            <v>690.2656530637114</v>
          </cell>
          <cell r="E265">
            <v>647.32395916322548</v>
          </cell>
          <cell r="F265">
            <v>1584.7348278461079</v>
          </cell>
          <cell r="G265">
            <v>0.93778961228928137</v>
          </cell>
          <cell r="H265">
            <v>696.78007178325754</v>
          </cell>
          <cell r="I265">
            <v>0.43968243742726726</v>
          </cell>
          <cell r="J265">
            <v>71029.818401500175</v>
          </cell>
          <cell r="K265">
            <v>1.794441983854856E-2</v>
          </cell>
        </row>
        <row r="266">
          <cell r="A266" t="str">
            <v>01E</v>
          </cell>
          <cell r="B266" t="str">
            <v>NHS Greater Preston</v>
          </cell>
          <cell r="C266">
            <v>153479</v>
          </cell>
          <cell r="D266">
            <v>642.40207686671533</v>
          </cell>
          <cell r="E266">
            <v>630.24243058637046</v>
          </cell>
          <cell r="F266">
            <v>1508.6255988396128</v>
          </cell>
          <cell r="G266">
            <v>0.9810715956280015</v>
          </cell>
          <cell r="H266">
            <v>648.88891580555742</v>
          </cell>
          <cell r="I266">
            <v>0.43011925311665283</v>
          </cell>
          <cell r="J266">
            <v>66014.272849090761</v>
          </cell>
          <cell r="K266">
            <v>1.0494894286502281E-2</v>
          </cell>
        </row>
        <row r="267">
          <cell r="A267" t="str">
            <v>01F</v>
          </cell>
          <cell r="B267" t="str">
            <v>NHS Halton</v>
          </cell>
          <cell r="C267">
            <v>96423</v>
          </cell>
          <cell r="D267">
            <v>387.49449739080421</v>
          </cell>
          <cell r="E267">
            <v>370.96198499478083</v>
          </cell>
          <cell r="F267">
            <v>934.94336710464245</v>
          </cell>
          <cell r="G267">
            <v>0.95733484602402064</v>
          </cell>
          <cell r="H267">
            <v>390.87355230585109</v>
          </cell>
          <cell r="I267">
            <v>0.41807190259696558</v>
          </cell>
          <cell r="J267">
            <v>40311.747064107214</v>
          </cell>
          <cell r="K267">
            <v>2.0052151617591749E-2</v>
          </cell>
        </row>
        <row r="268">
          <cell r="A268" t="str">
            <v>01G</v>
          </cell>
          <cell r="B268" t="str">
            <v>NHS Salford</v>
          </cell>
          <cell r="C268">
            <v>182260</v>
          </cell>
          <cell r="D268">
            <v>703.75468896070549</v>
          </cell>
          <cell r="E268">
            <v>652.93708642277966</v>
          </cell>
          <cell r="F268">
            <v>1786.1469926104041</v>
          </cell>
          <cell r="G268">
            <v>0.92779074394094263</v>
          </cell>
          <cell r="H268">
            <v>709.38487303206864</v>
          </cell>
          <cell r="I268">
            <v>0.39715929090210117</v>
          </cell>
          <cell r="J268">
            <v>72386.252359816965</v>
          </cell>
          <cell r="K268">
            <v>1.904395587946715E-2</v>
          </cell>
        </row>
        <row r="269">
          <cell r="A269" t="str">
            <v>01H</v>
          </cell>
          <cell r="B269" t="str">
            <v>NHS Cumbria</v>
          </cell>
          <cell r="C269">
            <v>404866</v>
          </cell>
          <cell r="D269">
            <v>1498.3596069441539</v>
          </cell>
          <cell r="E269">
            <v>1411.7630101588088</v>
          </cell>
          <cell r="F269">
            <v>3850.0324423570032</v>
          </cell>
          <cell r="G269">
            <v>0.94220573193243273</v>
          </cell>
          <cell r="H269">
            <v>1505.2124938546494</v>
          </cell>
          <cell r="I269">
            <v>0.39096098965159709</v>
          </cell>
          <cell r="J269">
            <v>158286.81203628352</v>
          </cell>
          <cell r="K269">
            <v>1.1763710065048071E-2</v>
          </cell>
        </row>
        <row r="270">
          <cell r="A270" t="str">
            <v>01J</v>
          </cell>
          <cell r="B270" t="str">
            <v>NHS Knowsley</v>
          </cell>
          <cell r="C270">
            <v>116844</v>
          </cell>
          <cell r="D270">
            <v>472.60247230319317</v>
          </cell>
          <cell r="E270">
            <v>454.97236807933047</v>
          </cell>
          <cell r="F270">
            <v>1149.0704887872055</v>
          </cell>
          <cell r="G270">
            <v>0.96269570038865071</v>
          </cell>
          <cell r="H270">
            <v>472.99722069700033</v>
          </cell>
          <cell r="I270">
            <v>0.41163464322909255</v>
          </cell>
          <cell r="J270">
            <v>48097.038253460087</v>
          </cell>
          <cell r="K270">
            <v>1.7019714306112804E-2</v>
          </cell>
        </row>
        <row r="271">
          <cell r="A271" t="str">
            <v>01K</v>
          </cell>
          <cell r="B271" t="str">
            <v>NHS Lancashire North</v>
          </cell>
          <cell r="C271">
            <v>121998</v>
          </cell>
          <cell r="D271">
            <v>474.43179228217002</v>
          </cell>
          <cell r="E271">
            <v>424.99049679110681</v>
          </cell>
          <cell r="F271">
            <v>1193.3885818808183</v>
          </cell>
          <cell r="G271">
            <v>0.89578840141965477</v>
          </cell>
          <cell r="H271">
            <v>477.88440201190747</v>
          </cell>
          <cell r="I271">
            <v>0.40044324980782581</v>
          </cell>
          <cell r="J271">
            <v>48853.275590055135</v>
          </cell>
          <cell r="K271">
            <v>2.7388828192307067E-2</v>
          </cell>
        </row>
        <row r="272">
          <cell r="A272" t="str">
            <v>01M</v>
          </cell>
          <cell r="B272" t="str">
            <v>NHS North Manchester</v>
          </cell>
          <cell r="C272">
            <v>135388</v>
          </cell>
          <cell r="D272">
            <v>489.93058253950079</v>
          </cell>
          <cell r="E272">
            <v>452.44942240146179</v>
          </cell>
          <cell r="F272">
            <v>1336.7052336965312</v>
          </cell>
          <cell r="G272">
            <v>0.92349699840381561</v>
          </cell>
          <cell r="H272">
            <v>498.93199434215575</v>
          </cell>
          <cell r="I272">
            <v>0.37325506159829025</v>
          </cell>
          <cell r="J272">
            <v>50534.256279669324</v>
          </cell>
          <cell r="K272">
            <v>2.3446511230508012E-2</v>
          </cell>
        </row>
        <row r="273">
          <cell r="A273" t="str">
            <v>01N</v>
          </cell>
          <cell r="B273" t="str">
            <v>NHS South Manchester</v>
          </cell>
          <cell r="C273">
            <v>123746</v>
          </cell>
          <cell r="D273">
            <v>472.93388932640039</v>
          </cell>
          <cell r="E273">
            <v>422.26746984329361</v>
          </cell>
          <cell r="F273">
            <v>1167.0787111835755</v>
          </cell>
          <cell r="G273">
            <v>0.89286786033610122</v>
          </cell>
          <cell r="H273">
            <v>478.40738091812932</v>
          </cell>
          <cell r="I273">
            <v>0.40991869385823992</v>
          </cell>
          <cell r="J273">
            <v>50725.798690181757</v>
          </cell>
          <cell r="K273">
            <v>2.7774050440578818E-2</v>
          </cell>
        </row>
        <row r="274">
          <cell r="A274" t="str">
            <v>01R</v>
          </cell>
          <cell r="B274" t="str">
            <v>NHS South Cheshire</v>
          </cell>
          <cell r="C274">
            <v>136163</v>
          </cell>
          <cell r="D274">
            <v>484.89692205797064</v>
          </cell>
          <cell r="E274">
            <v>472.2490589281652</v>
          </cell>
          <cell r="F274">
            <v>1310.0541704134116</v>
          </cell>
          <cell r="G274">
            <v>0.97391638809311032</v>
          </cell>
          <cell r="H274">
            <v>489.71224703956744</v>
          </cell>
          <cell r="I274">
            <v>0.37381068516046917</v>
          </cell>
          <cell r="J274">
            <v>50899.18432350496</v>
          </cell>
          <cell r="K274">
            <v>1.4133509483977246E-2</v>
          </cell>
        </row>
        <row r="275">
          <cell r="A275" t="str">
            <v>01T</v>
          </cell>
          <cell r="B275" t="str">
            <v>NHS South Sefton</v>
          </cell>
          <cell r="C275">
            <v>116117</v>
          </cell>
          <cell r="D275">
            <v>498.44601957687479</v>
          </cell>
          <cell r="E275">
            <v>480.18548108143597</v>
          </cell>
          <cell r="F275">
            <v>1137.1277721660961</v>
          </cell>
          <cell r="G275">
            <v>0.96336506305950642</v>
          </cell>
          <cell r="H275">
            <v>499.34220175475434</v>
          </cell>
          <cell r="I275">
            <v>0.43912585197313891</v>
          </cell>
          <cell r="J275">
            <v>50989.976553564971</v>
          </cell>
          <cell r="K275">
            <v>1.6428479944948927E-2</v>
          </cell>
        </row>
        <row r="276">
          <cell r="A276" t="str">
            <v>01V</v>
          </cell>
          <cell r="B276" t="str">
            <v>NHS Southport and Formby</v>
          </cell>
          <cell r="C276">
            <v>93921</v>
          </cell>
          <cell r="D276">
            <v>470.0228678576708</v>
          </cell>
          <cell r="E276">
            <v>458.29578775831885</v>
          </cell>
          <cell r="F276">
            <v>924.44650379452582</v>
          </cell>
          <cell r="G276">
            <v>0.97504997968970508</v>
          </cell>
          <cell r="H276">
            <v>472.71633809704849</v>
          </cell>
          <cell r="I276">
            <v>0.51135066892104108</v>
          </cell>
          <cell r="J276">
            <v>48026.566175733096</v>
          </cell>
          <cell r="K276">
            <v>1.4046782123326041E-2</v>
          </cell>
        </row>
        <row r="277">
          <cell r="A277" t="str">
            <v>01W</v>
          </cell>
          <cell r="B277" t="str">
            <v>NHS Stockport</v>
          </cell>
          <cell r="C277">
            <v>225834</v>
          </cell>
          <cell r="D277">
            <v>1088.3468742627847</v>
          </cell>
          <cell r="E277">
            <v>1039.2834468638712</v>
          </cell>
          <cell r="F277">
            <v>2188.1215729339451</v>
          </cell>
          <cell r="G277">
            <v>0.95491931059925383</v>
          </cell>
          <cell r="H277">
            <v>1095.405963292372</v>
          </cell>
          <cell r="I277">
            <v>0.5006147632937944</v>
          </cell>
          <cell r="J277">
            <v>113055.83445369077</v>
          </cell>
          <cell r="K277">
            <v>1.2273036504723188E-2</v>
          </cell>
        </row>
        <row r="278">
          <cell r="A278" t="str">
            <v>01X</v>
          </cell>
          <cell r="B278" t="str">
            <v>NHS St Helens</v>
          </cell>
          <cell r="C278">
            <v>146357</v>
          </cell>
          <cell r="D278">
            <v>628.91956091812506</v>
          </cell>
          <cell r="E278">
            <v>615.74942764873401</v>
          </cell>
          <cell r="F278">
            <v>1409.7904937598726</v>
          </cell>
          <cell r="G278">
            <v>0.97905911329874251</v>
          </cell>
          <cell r="H278">
            <v>631.42150798977877</v>
          </cell>
          <cell r="I278">
            <v>0.44788322150321425</v>
          </cell>
          <cell r="J278">
            <v>65550.844649545921</v>
          </cell>
          <cell r="K278">
            <v>1.1145919884222385E-2</v>
          </cell>
        </row>
        <row r="279">
          <cell r="A279" t="str">
            <v>01Y</v>
          </cell>
          <cell r="B279" t="str">
            <v>NHS Tameside and Glossop</v>
          </cell>
          <cell r="C279">
            <v>178935</v>
          </cell>
          <cell r="D279">
            <v>747.90175760947693</v>
          </cell>
          <cell r="E279">
            <v>698.78192215622789</v>
          </cell>
          <cell r="F279">
            <v>1748.1552067235039</v>
          </cell>
          <cell r="G279">
            <v>0.93432314478006973</v>
          </cell>
          <cell r="H279">
            <v>757.83504730868367</v>
          </cell>
          <cell r="I279">
            <v>0.43350558599946226</v>
          </cell>
          <cell r="J279">
            <v>77569.322030813782</v>
          </cell>
          <cell r="K279">
            <v>1.7679827633767943E-2</v>
          </cell>
        </row>
        <row r="280">
          <cell r="A280" t="str">
            <v>02A</v>
          </cell>
          <cell r="B280" t="str">
            <v>NHS Trafford</v>
          </cell>
          <cell r="C280">
            <v>174684</v>
          </cell>
          <cell r="D280">
            <v>764.80259693174366</v>
          </cell>
          <cell r="E280">
            <v>736.62754248404769</v>
          </cell>
          <cell r="F280">
            <v>1695.2092918577439</v>
          </cell>
          <cell r="G280">
            <v>0.96316035724678573</v>
          </cell>
          <cell r="H280">
            <v>767.59561681117066</v>
          </cell>
          <cell r="I280">
            <v>0.45280286068393294</v>
          </cell>
          <cell r="J280">
            <v>79097.414915712143</v>
          </cell>
          <cell r="K280">
            <v>1.3294298198300608E-2</v>
          </cell>
        </row>
        <row r="281">
          <cell r="A281" t="str">
            <v>02D</v>
          </cell>
          <cell r="B281" t="str">
            <v>NHS Vale Royal</v>
          </cell>
          <cell r="C281">
            <v>77801</v>
          </cell>
          <cell r="D281">
            <v>333.31693028398212</v>
          </cell>
          <cell r="E281">
            <v>323.8025382271698</v>
          </cell>
          <cell r="F281">
            <v>750.3389337840747</v>
          </cell>
          <cell r="G281">
            <v>0.97145541917505907</v>
          </cell>
          <cell r="H281">
            <v>333.64468430115903</v>
          </cell>
          <cell r="I281">
            <v>0.44465863262424293</v>
          </cell>
          <cell r="J281">
            <v>34594.886276798723</v>
          </cell>
          <cell r="K281">
            <v>1.7817922245119883E-2</v>
          </cell>
        </row>
        <row r="282">
          <cell r="A282" t="str">
            <v>02E</v>
          </cell>
          <cell r="B282" t="str">
            <v>NHS Warrington</v>
          </cell>
          <cell r="C282">
            <v>159483</v>
          </cell>
          <cell r="D282">
            <v>730.13931771591967</v>
          </cell>
          <cell r="E282">
            <v>702.18654058384141</v>
          </cell>
          <cell r="F282">
            <v>1544.0574614873055</v>
          </cell>
          <cell r="G282">
            <v>0.96171583086427614</v>
          </cell>
          <cell r="H282">
            <v>732.86427250681504</v>
          </cell>
          <cell r="I282">
            <v>0.47463536221047581</v>
          </cell>
          <cell r="J282">
            <v>75696.271471413318</v>
          </cell>
          <cell r="K282">
            <v>1.3860598544664203E-2</v>
          </cell>
        </row>
        <row r="283">
          <cell r="A283" t="str">
            <v>02F</v>
          </cell>
          <cell r="B283" t="str">
            <v>NHS West Cheshire</v>
          </cell>
          <cell r="C283">
            <v>194237</v>
          </cell>
          <cell r="D283">
            <v>822.60984231066163</v>
          </cell>
          <cell r="E283">
            <v>818.18433908519103</v>
          </cell>
          <cell r="F283">
            <v>1879.471867449502</v>
          </cell>
          <cell r="G283">
            <v>0.99462016742586057</v>
          </cell>
          <cell r="H283">
            <v>824.49492200977534</v>
          </cell>
          <cell r="I283">
            <v>0.43868436462879273</v>
          </cell>
          <cell r="J283">
            <v>85208.734932402818</v>
          </cell>
          <cell r="K283">
            <v>4.9777407907394206E-3</v>
          </cell>
        </row>
        <row r="284">
          <cell r="A284" t="str">
            <v>02G</v>
          </cell>
          <cell r="B284" t="str">
            <v>NHS West Lancashire</v>
          </cell>
          <cell r="C284">
            <v>83327</v>
          </cell>
          <cell r="D284">
            <v>338.65599954513846</v>
          </cell>
          <cell r="E284">
            <v>323.13403273713789</v>
          </cell>
          <cell r="F284">
            <v>830.44787679081935</v>
          </cell>
          <cell r="G284">
            <v>0.95416597718968899</v>
          </cell>
          <cell r="H284">
            <v>338.65599954513846</v>
          </cell>
          <cell r="I284">
            <v>0.4077992237801123</v>
          </cell>
          <cell r="J284">
            <v>33980.685919925418</v>
          </cell>
          <cell r="K284">
            <v>2.2195053891798398E-2</v>
          </cell>
        </row>
        <row r="285">
          <cell r="A285" t="str">
            <v>02H</v>
          </cell>
          <cell r="B285" t="str">
            <v>NHS Wigan Borough</v>
          </cell>
          <cell r="C285">
            <v>238975</v>
          </cell>
          <cell r="D285">
            <v>1065.6937159702854</v>
          </cell>
          <cell r="E285">
            <v>1031.0733466669878</v>
          </cell>
          <cell r="F285">
            <v>2293.2169658101011</v>
          </cell>
          <cell r="G285">
            <v>0.96751377174840836</v>
          </cell>
          <cell r="H285">
            <v>1071.4317962771172</v>
          </cell>
          <cell r="I285">
            <v>0.46721780461737666</v>
          </cell>
          <cell r="J285">
            <v>111653.37485843759</v>
          </cell>
          <cell r="K285">
            <v>1.0598425290266401E-2</v>
          </cell>
        </row>
        <row r="286">
          <cell r="A286" t="str">
            <v>02M</v>
          </cell>
          <cell r="B286" t="str">
            <v>NHS Fylde &amp; Wyre</v>
          </cell>
          <cell r="C286">
            <v>115607</v>
          </cell>
          <cell r="D286">
            <v>564.82407655023701</v>
          </cell>
          <cell r="E286">
            <v>543.65549878167474</v>
          </cell>
          <cell r="F286">
            <v>1118.5277650935586</v>
          </cell>
          <cell r="G286">
            <v>0.96252182113437323</v>
          </cell>
          <cell r="H286">
            <v>570.652367605481</v>
          </cell>
          <cell r="I286">
            <v>0.5101816739951458</v>
          </cell>
          <cell r="J286">
            <v>58980.572785556818</v>
          </cell>
          <cell r="K286">
            <v>1.5602455658379416E-2</v>
          </cell>
        </row>
        <row r="287">
          <cell r="A287" t="str">
            <v>02N</v>
          </cell>
          <cell r="B287" t="str">
            <v>NHS Airedale, Wharfedale and Craven</v>
          </cell>
          <cell r="C287">
            <v>118850</v>
          </cell>
          <cell r="D287">
            <v>478.63918953868301</v>
          </cell>
          <cell r="E287">
            <v>465.98366804915588</v>
          </cell>
          <cell r="F287">
            <v>1128.4504850219059</v>
          </cell>
          <cell r="G287">
            <v>0.97355937046917396</v>
          </cell>
          <cell r="H287">
            <v>479.31848081872516</v>
          </cell>
          <cell r="I287">
            <v>0.42475809721453611</v>
          </cell>
          <cell r="J287">
            <v>50482.499853947615</v>
          </cell>
          <cell r="K287">
            <v>1.4320522186279015E-2</v>
          </cell>
        </row>
        <row r="288">
          <cell r="A288" t="str">
            <v>02P</v>
          </cell>
          <cell r="B288" t="str">
            <v>NHS Barnsley</v>
          </cell>
          <cell r="C288">
            <v>185190</v>
          </cell>
          <cell r="D288">
            <v>861.54512123879874</v>
          </cell>
          <cell r="E288">
            <v>848.26372995256224</v>
          </cell>
          <cell r="F288">
            <v>1808.5454050604085</v>
          </cell>
          <cell r="G288">
            <v>0.98458421856403822</v>
          </cell>
          <cell r="H288">
            <v>865.90888009775131</v>
          </cell>
          <cell r="I288">
            <v>0.47878747067941513</v>
          </cell>
          <cell r="J288">
            <v>88666.651695120891</v>
          </cell>
          <cell r="K288">
            <v>8.1914472188945771E-3</v>
          </cell>
        </row>
        <row r="289">
          <cell r="A289" t="str">
            <v>02Q</v>
          </cell>
          <cell r="B289" t="str">
            <v>NHS Bassetlaw</v>
          </cell>
          <cell r="C289">
            <v>86595</v>
          </cell>
          <cell r="D289">
            <v>413.10805041890558</v>
          </cell>
          <cell r="E289">
            <v>410.32871094784821</v>
          </cell>
          <cell r="F289">
            <v>809.38401079541643</v>
          </cell>
          <cell r="G289">
            <v>0.99327212464574577</v>
          </cell>
          <cell r="H289">
            <v>415.95733756660417</v>
          </cell>
          <cell r="I289">
            <v>0.51391840216589535</v>
          </cell>
          <cell r="J289">
            <v>44502.764035555709</v>
          </cell>
          <cell r="K289">
            <v>7.8560340314402597E-3</v>
          </cell>
        </row>
        <row r="290">
          <cell r="A290" t="str">
            <v>02R</v>
          </cell>
          <cell r="B290" t="str">
            <v>NHS Bradford Districts</v>
          </cell>
          <cell r="C290">
            <v>240831</v>
          </cell>
          <cell r="D290">
            <v>979.2141407477767</v>
          </cell>
          <cell r="E290">
            <v>904.70745186889872</v>
          </cell>
          <cell r="F290">
            <v>2291.3526510972738</v>
          </cell>
          <cell r="G290">
            <v>0.92391175149699023</v>
          </cell>
          <cell r="H290">
            <v>992.15635434041576</v>
          </cell>
          <cell r="I290">
            <v>0.43300028647501987</v>
          </cell>
          <cell r="J290">
            <v>104279.89199206552</v>
          </cell>
          <cell r="K290">
            <v>1.6537373069447085E-2</v>
          </cell>
        </row>
        <row r="291">
          <cell r="A291" t="str">
            <v>02T</v>
          </cell>
          <cell r="B291" t="str">
            <v>NHS Calderdale</v>
          </cell>
          <cell r="C291">
            <v>160817</v>
          </cell>
          <cell r="D291">
            <v>684.40307826505227</v>
          </cell>
          <cell r="E291">
            <v>667.38493990382995</v>
          </cell>
          <cell r="F291">
            <v>1542.2940606044817</v>
          </cell>
          <cell r="G291">
            <v>0.97513433398873228</v>
          </cell>
          <cell r="H291">
            <v>690.52932648183469</v>
          </cell>
          <cell r="I291">
            <v>0.4477287075923711</v>
          </cell>
          <cell r="J291">
            <v>72002.387568882346</v>
          </cell>
          <cell r="K291">
            <v>1.1619273530848764E-2</v>
          </cell>
        </row>
        <row r="292">
          <cell r="A292" t="str">
            <v>02V</v>
          </cell>
          <cell r="B292" t="str">
            <v>NHS Leeds North</v>
          </cell>
          <cell r="C292">
            <v>154205</v>
          </cell>
          <cell r="D292">
            <v>606.88482498137034</v>
          </cell>
          <cell r="E292">
            <v>575.841921689179</v>
          </cell>
          <cell r="F292">
            <v>1438.3097605163928</v>
          </cell>
          <cell r="G292">
            <v>0.94884877325257844</v>
          </cell>
          <cell r="H292">
            <v>615.77888472861662</v>
          </cell>
          <cell r="I292">
            <v>0.42812675101887304</v>
          </cell>
          <cell r="J292">
            <v>66019.285640865317</v>
          </cell>
          <cell r="K292">
            <v>1.7461658251424192E-2</v>
          </cell>
        </row>
        <row r="293">
          <cell r="A293" t="str">
            <v>02W</v>
          </cell>
          <cell r="B293" t="str">
            <v>NHS Bradford City</v>
          </cell>
          <cell r="C293">
            <v>74999</v>
          </cell>
          <cell r="D293">
            <v>266.60038189205801</v>
          </cell>
          <cell r="E293">
            <v>210.19653784782179</v>
          </cell>
          <cell r="F293">
            <v>743.6573595170189</v>
          </cell>
          <cell r="G293">
            <v>0.7884329960672255</v>
          </cell>
          <cell r="H293">
            <v>273.0815456183243</v>
          </cell>
          <cell r="I293">
            <v>0.36721420439607</v>
          </cell>
          <cell r="J293">
            <v>27540.698115500854</v>
          </cell>
          <cell r="K293">
            <v>4.8881406754644016E-2</v>
          </cell>
        </row>
        <row r="294">
          <cell r="A294" t="str">
            <v>02X</v>
          </cell>
          <cell r="B294" t="str">
            <v>NHS Doncaster</v>
          </cell>
          <cell r="C294">
            <v>231858</v>
          </cell>
          <cell r="D294">
            <v>1087.9589638779632</v>
          </cell>
          <cell r="E294">
            <v>1045.7844075737448</v>
          </cell>
          <cell r="F294">
            <v>2234.7112343350327</v>
          </cell>
          <cell r="G294">
            <v>0.96123515894947931</v>
          </cell>
          <cell r="H294">
            <v>1091.6631114142554</v>
          </cell>
          <cell r="I294">
            <v>0.48850298626573729</v>
          </cell>
          <cell r="J294">
            <v>113263.32538960132</v>
          </cell>
          <cell r="K294">
            <v>1.1420610920984987E-2</v>
          </cell>
        </row>
        <row r="295">
          <cell r="A295" t="str">
            <v>02Y</v>
          </cell>
          <cell r="B295" t="str">
            <v>NHS East Riding of Yorkshire</v>
          </cell>
          <cell r="C295">
            <v>234435</v>
          </cell>
          <cell r="D295">
            <v>977.5375984976705</v>
          </cell>
          <cell r="E295">
            <v>957.50921728486389</v>
          </cell>
          <cell r="F295">
            <v>2225.9502528683224</v>
          </cell>
          <cell r="G295">
            <v>0.97951139552730526</v>
          </cell>
          <cell r="H295">
            <v>981.2769576420327</v>
          </cell>
          <cell r="I295">
            <v>0.44083507992938098</v>
          </cell>
          <cell r="J295">
            <v>103347.17196324443</v>
          </cell>
          <cell r="K295">
            <v>8.8432296082333935E-3</v>
          </cell>
        </row>
        <row r="296">
          <cell r="A296" t="str">
            <v>03A</v>
          </cell>
          <cell r="B296" t="str">
            <v>NHS Greater Huddersfield</v>
          </cell>
          <cell r="C296">
            <v>178235</v>
          </cell>
          <cell r="D296">
            <v>809.24785941469133</v>
          </cell>
          <cell r="E296">
            <v>774.11575090504823</v>
          </cell>
          <cell r="F296">
            <v>1713.0879395593831</v>
          </cell>
          <cell r="G296">
            <v>0.95658671431636122</v>
          </cell>
          <cell r="H296">
            <v>819.12137791219163</v>
          </cell>
          <cell r="I296">
            <v>0.47815489152464336</v>
          </cell>
          <cell r="J296">
            <v>85223.937090894804</v>
          </cell>
          <cell r="K296">
            <v>1.3982603881876724E-2</v>
          </cell>
        </row>
        <row r="297">
          <cell r="A297" t="str">
            <v>03C</v>
          </cell>
          <cell r="B297" t="str">
            <v>NHS Leeds West</v>
          </cell>
          <cell r="C297">
            <v>279503</v>
          </cell>
          <cell r="D297">
            <v>1189.9128142592733</v>
          </cell>
          <cell r="E297">
            <v>1130.1433082535493</v>
          </cell>
          <cell r="F297">
            <v>2622.8308091591775</v>
          </cell>
          <cell r="G297">
            <v>0.94976984423608313</v>
          </cell>
          <cell r="H297">
            <v>1193.7713866426211</v>
          </cell>
          <cell r="I297">
            <v>0.45514616591884482</v>
          </cell>
          <cell r="J297">
            <v>127214.71881281488</v>
          </cell>
          <cell r="K297">
            <v>1.2357583753284249E-2</v>
          </cell>
        </row>
        <row r="298">
          <cell r="A298" t="str">
            <v>03D</v>
          </cell>
          <cell r="B298" t="str">
            <v>NHS Hambleton, Richmondshire and Whitby</v>
          </cell>
          <cell r="C298">
            <v>111081</v>
          </cell>
          <cell r="D298">
            <v>433.20519517230582</v>
          </cell>
          <cell r="E298">
            <v>412.03692282450197</v>
          </cell>
          <cell r="F298">
            <v>1036.1982496846611</v>
          </cell>
          <cell r="G298">
            <v>0.95113569139127185</v>
          </cell>
          <cell r="H298">
            <v>444.08171985270388</v>
          </cell>
          <cell r="I298">
            <v>0.42856829760892584</v>
          </cell>
          <cell r="J298">
            <v>47605.795066697094</v>
          </cell>
          <cell r="K298">
            <v>2.0232414267992438E-2</v>
          </cell>
        </row>
        <row r="299">
          <cell r="A299" t="str">
            <v>03E</v>
          </cell>
          <cell r="B299" t="str">
            <v>NHS Harrogate and Rural District</v>
          </cell>
          <cell r="C299">
            <v>120628</v>
          </cell>
          <cell r="D299">
            <v>448.68698818387855</v>
          </cell>
          <cell r="E299">
            <v>431.87163722439851</v>
          </cell>
          <cell r="F299">
            <v>1151.6378617621331</v>
          </cell>
          <cell r="G299">
            <v>0.96252320347522791</v>
          </cell>
          <cell r="H299">
            <v>452.05186341581424</v>
          </cell>
          <cell r="I299">
            <v>0.3925295254917418</v>
          </cell>
          <cell r="J299">
            <v>47350.051601017833</v>
          </cell>
          <cell r="K299">
            <v>1.7510266938740467E-2</v>
          </cell>
        </row>
        <row r="300">
          <cell r="A300" t="str">
            <v>03F</v>
          </cell>
          <cell r="B300" t="str">
            <v>NHS Hull</v>
          </cell>
          <cell r="C300">
            <v>210246</v>
          </cell>
          <cell r="D300">
            <v>894.88690445901796</v>
          </cell>
          <cell r="E300">
            <v>877.11320292089886</v>
          </cell>
          <cell r="F300">
            <v>2064.136025347856</v>
          </cell>
          <cell r="G300">
            <v>0.98013860583995949</v>
          </cell>
          <cell r="H300">
            <v>910.40031467084009</v>
          </cell>
          <cell r="I300">
            <v>0.44105635650509806</v>
          </cell>
          <cell r="J300">
            <v>92730.334729770853</v>
          </cell>
          <cell r="K300">
            <v>9.1024855655844165E-3</v>
          </cell>
        </row>
        <row r="301">
          <cell r="A301" t="str">
            <v>03G</v>
          </cell>
          <cell r="B301" t="str">
            <v>NHS Leeds South and East</v>
          </cell>
          <cell r="C301">
            <v>194542</v>
          </cell>
          <cell r="D301">
            <v>832.36251372086804</v>
          </cell>
          <cell r="E301">
            <v>781.66991171662869</v>
          </cell>
          <cell r="F301">
            <v>1870.7999739566274</v>
          </cell>
          <cell r="G301">
            <v>0.93909792768341915</v>
          </cell>
          <cell r="H301">
            <v>839.77079628559807</v>
          </cell>
          <cell r="I301">
            <v>0.44888326276247176</v>
          </cell>
          <cell r="J301">
            <v>87326.647704336778</v>
          </cell>
          <cell r="K301">
            <v>1.6179128631348714E-2</v>
          </cell>
        </row>
        <row r="302">
          <cell r="A302" t="str">
            <v>03H</v>
          </cell>
          <cell r="B302" t="str">
            <v>NHS North East Lincolnshire</v>
          </cell>
          <cell r="C302">
            <v>125426</v>
          </cell>
          <cell r="D302">
            <v>501.84281776078973</v>
          </cell>
          <cell r="E302">
            <v>479.76719789261523</v>
          </cell>
          <cell r="F302">
            <v>1210.9382733997134</v>
          </cell>
          <cell r="G302">
            <v>0.95601088809704327</v>
          </cell>
          <cell r="H302">
            <v>503.76092151803988</v>
          </cell>
          <cell r="I302">
            <v>0.41600875336422338</v>
          </cell>
          <cell r="J302">
            <v>52178.313899461085</v>
          </cell>
          <cell r="K302">
            <v>1.7873719083613182E-2</v>
          </cell>
        </row>
        <row r="303">
          <cell r="A303" t="str">
            <v>03J</v>
          </cell>
          <cell r="B303" t="str">
            <v>NHS North Kirklees</v>
          </cell>
          <cell r="C303">
            <v>133188</v>
          </cell>
          <cell r="D303">
            <v>575.65476763951767</v>
          </cell>
          <cell r="E303">
            <v>528.56053786212499</v>
          </cell>
          <cell r="F303">
            <v>1286.1570065850935</v>
          </cell>
          <cell r="G303">
            <v>0.91819015072088539</v>
          </cell>
          <cell r="H303">
            <v>587.80597661774402</v>
          </cell>
          <cell r="I303">
            <v>0.45702505495689194</v>
          </cell>
          <cell r="J303">
            <v>60870.253019598524</v>
          </cell>
          <cell r="K303">
            <v>2.2302928507836467E-2</v>
          </cell>
        </row>
        <row r="304">
          <cell r="A304" t="str">
            <v>03K</v>
          </cell>
          <cell r="B304" t="str">
            <v>NHS North Lincolnshire</v>
          </cell>
          <cell r="C304">
            <v>127279</v>
          </cell>
          <cell r="D304">
            <v>433.61012020682159</v>
          </cell>
          <cell r="E304">
            <v>415.1012823409024</v>
          </cell>
          <cell r="F304">
            <v>1196.213397019787</v>
          </cell>
          <cell r="G304">
            <v>0.95731456208381183</v>
          </cell>
          <cell r="H304">
            <v>433.61012020682159</v>
          </cell>
          <cell r="I304">
            <v>0.36248559102172395</v>
          </cell>
          <cell r="J304">
            <v>46136.803539654</v>
          </cell>
          <cell r="K304">
            <v>1.8959599797687531E-2</v>
          </cell>
        </row>
        <row r="305">
          <cell r="A305" t="str">
            <v>03L</v>
          </cell>
          <cell r="B305" t="str">
            <v>NHS Rotherham</v>
          </cell>
          <cell r="C305">
            <v>192637</v>
          </cell>
          <cell r="D305">
            <v>901.67384964782173</v>
          </cell>
          <cell r="E305">
            <v>878.15858869467672</v>
          </cell>
          <cell r="F305">
            <v>1849.4554196376992</v>
          </cell>
          <cell r="G305">
            <v>0.97392043590669763</v>
          </cell>
          <cell r="H305">
            <v>904.82281199134582</v>
          </cell>
          <cell r="I305">
            <v>0.4892374276145553</v>
          </cell>
          <cell r="J305">
            <v>94245.23034338509</v>
          </cell>
          <cell r="K305">
            <v>1.0358550412508317E-2</v>
          </cell>
        </row>
        <row r="306">
          <cell r="A306" t="str">
            <v>03M</v>
          </cell>
          <cell r="B306" t="str">
            <v>NHS Scarborough and Ryedale</v>
          </cell>
          <cell r="C306">
            <v>91756</v>
          </cell>
          <cell r="D306">
            <v>369.61266212135001</v>
          </cell>
          <cell r="E306">
            <v>346.4980484403593</v>
          </cell>
          <cell r="F306">
            <v>856.03811684265565</v>
          </cell>
          <cell r="G306">
            <v>0.93746260328764985</v>
          </cell>
          <cell r="H306">
            <v>369.61266212135001</v>
          </cell>
          <cell r="I306">
            <v>0.43177126678026978</v>
          </cell>
          <cell r="J306">
            <v>39617.604354690433</v>
          </cell>
          <cell r="K306">
            <v>2.4602991542417844E-2</v>
          </cell>
        </row>
        <row r="307">
          <cell r="A307" t="str">
            <v>03N</v>
          </cell>
          <cell r="B307" t="str">
            <v>NHS Sheffield</v>
          </cell>
          <cell r="C307">
            <v>429178</v>
          </cell>
          <cell r="D307">
            <v>1939.2014249245783</v>
          </cell>
          <cell r="E307">
            <v>1868.4054645880578</v>
          </cell>
          <cell r="F307">
            <v>4199.6973413859669</v>
          </cell>
          <cell r="G307">
            <v>0.96349220899563126</v>
          </cell>
          <cell r="H307">
            <v>1959.0024154787932</v>
          </cell>
          <cell r="I307">
            <v>0.46646276058366892</v>
          </cell>
          <cell r="J307">
            <v>200195.55466177786</v>
          </cell>
          <cell r="K307">
            <v>8.3092327668986502E-3</v>
          </cell>
        </row>
        <row r="308">
          <cell r="A308" t="str">
            <v>03Q</v>
          </cell>
          <cell r="B308" t="str">
            <v>NHS Vale of York</v>
          </cell>
          <cell r="C308">
            <v>258841</v>
          </cell>
          <cell r="D308">
            <v>1127.9213338528102</v>
          </cell>
          <cell r="E308">
            <v>1047.1245187126642</v>
          </cell>
          <cell r="F308">
            <v>2436.9408721816626</v>
          </cell>
          <cell r="G308">
            <v>0.92836662210816046</v>
          </cell>
          <cell r="H308">
            <v>1134.9752397275533</v>
          </cell>
          <cell r="I308">
            <v>0.46573770118249558</v>
          </cell>
          <cell r="J308">
            <v>120552.01231177834</v>
          </cell>
          <cell r="K308">
            <v>1.4986053774631134E-2</v>
          </cell>
        </row>
        <row r="309">
          <cell r="A309" t="str">
            <v>03R</v>
          </cell>
          <cell r="B309" t="str">
            <v xml:space="preserve">NHS Wakefield </v>
          </cell>
          <cell r="C309">
            <v>272978</v>
          </cell>
          <cell r="D309">
            <v>1186.8816378667821</v>
          </cell>
          <cell r="E309">
            <v>1147.7018562272985</v>
          </cell>
          <cell r="F309">
            <v>2561.9002426215911</v>
          </cell>
          <cell r="G309">
            <v>0.96698931014730116</v>
          </cell>
          <cell r="H309">
            <v>1198.4837842538609</v>
          </cell>
          <cell r="I309">
            <v>0.46781048079665005</v>
          </cell>
          <cell r="J309">
            <v>127701.96942690793</v>
          </cell>
          <cell r="K309">
            <v>1.0121563387349279E-2</v>
          </cell>
        </row>
        <row r="310">
          <cell r="A310" t="str">
            <v>03T</v>
          </cell>
          <cell r="B310" t="str">
            <v>NHS Lincolnshire East</v>
          </cell>
          <cell r="C310">
            <v>189463</v>
          </cell>
          <cell r="D310">
            <v>804.50686135089416</v>
          </cell>
          <cell r="E310">
            <v>778.1851147525374</v>
          </cell>
          <cell r="F310">
            <v>1801.5258828006408</v>
          </cell>
          <cell r="G310">
            <v>0.96728213535163843</v>
          </cell>
          <cell r="H310">
            <v>804.96670487228369</v>
          </cell>
          <cell r="I310">
            <v>0.4468249457625818</v>
          </cell>
          <cell r="J310">
            <v>84656.794699016042</v>
          </cell>
          <cell r="K310">
            <v>1.2242199384599903E-2</v>
          </cell>
        </row>
        <row r="311">
          <cell r="A311" t="str">
            <v>03V</v>
          </cell>
          <cell r="B311" t="str">
            <v>NHS Corby</v>
          </cell>
          <cell r="C311">
            <v>54096</v>
          </cell>
          <cell r="D311">
            <v>214.31860228636631</v>
          </cell>
          <cell r="E311">
            <v>194.42624728536447</v>
          </cell>
          <cell r="F311">
            <v>519.22432419233485</v>
          </cell>
          <cell r="G311">
            <v>0.90718325526207821</v>
          </cell>
          <cell r="H311">
            <v>214.31860228636631</v>
          </cell>
          <cell r="I311">
            <v>0.41276687608914264</v>
          </cell>
          <cell r="J311">
            <v>22329.03692891826</v>
          </cell>
          <cell r="K311">
            <v>3.8754114759127642E-2</v>
          </cell>
        </row>
        <row r="312">
          <cell r="A312" t="str">
            <v>03W</v>
          </cell>
          <cell r="B312" t="str">
            <v>NHS East Leicestershire and Rutland</v>
          </cell>
          <cell r="C312">
            <v>244103</v>
          </cell>
          <cell r="D312">
            <v>970.59159286087345</v>
          </cell>
          <cell r="E312">
            <v>928.51438431346457</v>
          </cell>
          <cell r="F312">
            <v>2338.3967804458393</v>
          </cell>
          <cell r="G312">
            <v>0.95664787449540545</v>
          </cell>
          <cell r="H312">
            <v>981.75948154578009</v>
          </cell>
          <cell r="I312">
            <v>0.41984298377223972</v>
          </cell>
          <cell r="J312">
            <v>102484.93186775503</v>
          </cell>
          <cell r="K312">
            <v>1.2757885867775496E-2</v>
          </cell>
        </row>
        <row r="313">
          <cell r="A313" t="str">
            <v>03X</v>
          </cell>
          <cell r="B313" t="str">
            <v>NHS Erewash</v>
          </cell>
          <cell r="C313">
            <v>74492</v>
          </cell>
          <cell r="D313">
            <v>310.57926491753483</v>
          </cell>
          <cell r="E313">
            <v>303.0506580822904</v>
          </cell>
          <cell r="F313">
            <v>717.67311483718731</v>
          </cell>
          <cell r="G313">
            <v>0.97575946727401963</v>
          </cell>
          <cell r="H313">
            <v>315.10532356471128</v>
          </cell>
          <cell r="I313">
            <v>0.43906524718596529</v>
          </cell>
          <cell r="J313">
            <v>32706.848393376928</v>
          </cell>
          <cell r="K313">
            <v>1.7050903451964885E-2</v>
          </cell>
        </row>
        <row r="314">
          <cell r="A314" t="str">
            <v>03Y</v>
          </cell>
          <cell r="B314" t="str">
            <v>NHS Hardwick</v>
          </cell>
          <cell r="C314">
            <v>77729</v>
          </cell>
          <cell r="D314">
            <v>302.9350937637841</v>
          </cell>
          <cell r="E314">
            <v>293.56756509586398</v>
          </cell>
          <cell r="F314">
            <v>720.84317445288821</v>
          </cell>
          <cell r="G314">
            <v>0.96907743981876027</v>
          </cell>
          <cell r="H314">
            <v>304.04561889088455</v>
          </cell>
          <cell r="I314">
            <v>0.42179163189226526</v>
          </cell>
          <cell r="J314">
            <v>32785.441755353888</v>
          </cell>
          <cell r="K314">
            <v>1.9436009801314741E-2</v>
          </cell>
        </row>
        <row r="315">
          <cell r="A315" t="str">
            <v>04C</v>
          </cell>
          <cell r="B315" t="str">
            <v>NHS Leicester City</v>
          </cell>
          <cell r="C315">
            <v>262402</v>
          </cell>
          <cell r="D315">
            <v>897.39512542948717</v>
          </cell>
          <cell r="E315">
            <v>836.30891733598912</v>
          </cell>
          <cell r="F315">
            <v>2574.9624170722645</v>
          </cell>
          <cell r="G315">
            <v>0.93192941842172072</v>
          </cell>
          <cell r="H315">
            <v>918.01143227417481</v>
          </cell>
          <cell r="I315">
            <v>0.35651449752729009</v>
          </cell>
          <cell r="J315">
            <v>93550.117180155969</v>
          </cell>
          <cell r="K315">
            <v>1.6409177555902238E-2</v>
          </cell>
        </row>
        <row r="316">
          <cell r="A316" t="str">
            <v>04D</v>
          </cell>
          <cell r="B316" t="str">
            <v>NHS Lincolnshire West</v>
          </cell>
          <cell r="C316">
            <v>172563</v>
          </cell>
          <cell r="D316">
            <v>652.52507725935857</v>
          </cell>
          <cell r="E316">
            <v>631.86351141553041</v>
          </cell>
          <cell r="F316">
            <v>1575.6738792563017</v>
          </cell>
          <cell r="G316">
            <v>0.96833598192025372</v>
          </cell>
          <cell r="H316">
            <v>653.21348635890558</v>
          </cell>
          <cell r="I316">
            <v>0.41456134734378802</v>
          </cell>
          <cell r="J316">
            <v>71537.949781686097</v>
          </cell>
          <cell r="K316">
            <v>1.3384427946942896E-2</v>
          </cell>
        </row>
        <row r="317">
          <cell r="A317" t="str">
            <v>04E</v>
          </cell>
          <cell r="B317" t="str">
            <v>NHS Mansfield &amp; Ashfield</v>
          </cell>
          <cell r="C317">
            <v>140670</v>
          </cell>
          <cell r="D317">
            <v>631.42768793002449</v>
          </cell>
          <cell r="E317">
            <v>611.29353444722403</v>
          </cell>
          <cell r="F317">
            <v>1374.6904120358611</v>
          </cell>
          <cell r="G317">
            <v>0.96811328697224985</v>
          </cell>
          <cell r="H317">
            <v>632.36819354377189</v>
          </cell>
          <cell r="I317">
            <v>0.46000771374207816</v>
          </cell>
          <cell r="J317">
            <v>64709.285092098136</v>
          </cell>
          <cell r="K317">
            <v>1.3648359225503308E-2</v>
          </cell>
        </row>
        <row r="318">
          <cell r="A318" t="str">
            <v>04F</v>
          </cell>
          <cell r="B318" t="str">
            <v>NHS Milton Keynes</v>
          </cell>
          <cell r="C318">
            <v>196584</v>
          </cell>
          <cell r="D318">
            <v>600.21196633749071</v>
          </cell>
          <cell r="E318">
            <v>547.20949277120224</v>
          </cell>
          <cell r="F318">
            <v>1925.8210966165193</v>
          </cell>
          <cell r="G318">
            <v>0.91169374064680686</v>
          </cell>
          <cell r="H318">
            <v>607.0484910121412</v>
          </cell>
          <cell r="I318">
            <v>0.31521541231356665</v>
          </cell>
          <cell r="J318">
            <v>61966.306614250185</v>
          </cell>
          <cell r="K318">
            <v>2.2608721523428937E-2</v>
          </cell>
        </row>
        <row r="319">
          <cell r="A319" t="str">
            <v>04G</v>
          </cell>
          <cell r="B319" t="str">
            <v>NHS Nene</v>
          </cell>
          <cell r="C319">
            <v>480904</v>
          </cell>
          <cell r="D319">
            <v>1870.7734408335455</v>
          </cell>
          <cell r="E319">
            <v>1794.5040887443724</v>
          </cell>
          <cell r="F319">
            <v>4699.3720680139677</v>
          </cell>
          <cell r="G319">
            <v>0.95923111242417991</v>
          </cell>
          <cell r="H319">
            <v>1887.0405135978508</v>
          </cell>
          <cell r="I319">
            <v>0.40155162993836863</v>
          </cell>
          <cell r="J319">
            <v>193107.78504388122</v>
          </cell>
          <cell r="K319">
            <v>8.9202051911330092E-3</v>
          </cell>
        </row>
        <row r="320">
          <cell r="A320" t="str">
            <v>04H</v>
          </cell>
          <cell r="B320" t="str">
            <v>NHS Newark &amp; Sherwood</v>
          </cell>
          <cell r="C320">
            <v>99098</v>
          </cell>
          <cell r="D320">
            <v>373.98474050788178</v>
          </cell>
          <cell r="E320">
            <v>367.05581877926181</v>
          </cell>
          <cell r="F320">
            <v>951.3593441148621</v>
          </cell>
          <cell r="G320">
            <v>0.98147271538616709</v>
          </cell>
          <cell r="H320">
            <v>373.98474050788178</v>
          </cell>
          <cell r="I320">
            <v>0.39310565752190568</v>
          </cell>
          <cell r="J320">
            <v>38955.98444910581</v>
          </cell>
          <cell r="K320">
            <v>1.3619663894765975E-2</v>
          </cell>
        </row>
        <row r="321">
          <cell r="A321" t="str">
            <v>04J</v>
          </cell>
          <cell r="B321" t="str">
            <v>NHS North Derbyshire</v>
          </cell>
          <cell r="C321">
            <v>225824</v>
          </cell>
          <cell r="D321">
            <v>931.11466745904511</v>
          </cell>
          <cell r="E321">
            <v>889.98869444413538</v>
          </cell>
          <cell r="F321">
            <v>1990.5168814739034</v>
          </cell>
          <cell r="G321">
            <v>0.95583146259832852</v>
          </cell>
          <cell r="H321">
            <v>936.31275887246227</v>
          </cell>
          <cell r="I321">
            <v>0.47038674606927106</v>
          </cell>
          <cell r="J321">
            <v>106224.61654434707</v>
          </cell>
          <cell r="K321">
            <v>1.3146956864898203E-2</v>
          </cell>
        </row>
        <row r="322">
          <cell r="A322" t="str">
            <v>04K</v>
          </cell>
          <cell r="B322" t="str">
            <v>NHS Nottingham City</v>
          </cell>
          <cell r="C322">
            <v>253811</v>
          </cell>
          <cell r="D322">
            <v>934.50991692922184</v>
          </cell>
          <cell r="E322">
            <v>898.19100939443899</v>
          </cell>
          <cell r="F322">
            <v>2506.1228972744107</v>
          </cell>
          <cell r="G322">
            <v>0.96113587787904275</v>
          </cell>
          <cell r="H322">
            <v>951.76659347337795</v>
          </cell>
          <cell r="I322">
            <v>0.37977650437992994</v>
          </cell>
          <cell r="J322">
            <v>96391.454353174398</v>
          </cell>
          <cell r="K322">
            <v>1.2338153800385892E-2</v>
          </cell>
        </row>
        <row r="323">
          <cell r="A323" t="str">
            <v>04L</v>
          </cell>
          <cell r="B323" t="str">
            <v>NHS Nottingham North &amp; East</v>
          </cell>
          <cell r="C323">
            <v>113162</v>
          </cell>
          <cell r="D323">
            <v>520.95224424911976</v>
          </cell>
          <cell r="E323">
            <v>503.26609987318602</v>
          </cell>
          <cell r="F323">
            <v>1097.5777586464485</v>
          </cell>
          <cell r="G323">
            <v>0.96605035380656468</v>
          </cell>
          <cell r="H323">
            <v>529.89234973619523</v>
          </cell>
          <cell r="I323">
            <v>0.48278342519409967</v>
          </cell>
          <cell r="J323">
            <v>54632.73796181471</v>
          </cell>
          <cell r="K323">
            <v>1.549227779578208E-2</v>
          </cell>
        </row>
        <row r="324">
          <cell r="A324" t="str">
            <v>04M</v>
          </cell>
          <cell r="B324" t="str">
            <v>NHS Nottingham West</v>
          </cell>
          <cell r="C324">
            <v>71730</v>
          </cell>
          <cell r="D324">
            <v>324.95529821882485</v>
          </cell>
          <cell r="E324">
            <v>313.13157968692548</v>
          </cell>
          <cell r="F324">
            <v>697.63041743586393</v>
          </cell>
          <cell r="G324">
            <v>0.96361432296470118</v>
          </cell>
          <cell r="H324">
            <v>328.93198019776531</v>
          </cell>
          <cell r="I324">
            <v>0.47149890827116264</v>
          </cell>
          <cell r="J324">
            <v>33820.616690290495</v>
          </cell>
          <cell r="K324">
            <v>2.0292722643891557E-2</v>
          </cell>
        </row>
        <row r="325">
          <cell r="A325" t="str">
            <v>04N</v>
          </cell>
          <cell r="B325" t="str">
            <v>NHS Rushcliffe</v>
          </cell>
          <cell r="C325">
            <v>82616</v>
          </cell>
          <cell r="D325">
            <v>401.14524989312872</v>
          </cell>
          <cell r="E325">
            <v>394.9796249569024</v>
          </cell>
          <cell r="F325">
            <v>898.83943636365575</v>
          </cell>
          <cell r="G325">
            <v>0.98462994404677873</v>
          </cell>
          <cell r="H325">
            <v>401.14524989312872</v>
          </cell>
          <cell r="I325">
            <v>0.44629244519577566</v>
          </cell>
          <cell r="J325">
            <v>36870.896652294199</v>
          </cell>
          <cell r="K325">
            <v>1.1988143245223798E-2</v>
          </cell>
        </row>
        <row r="326">
          <cell r="A326" t="str">
            <v>04Q</v>
          </cell>
          <cell r="B326" t="str">
            <v xml:space="preserve">NHS South West Lincolnshire </v>
          </cell>
          <cell r="C326">
            <v>97500</v>
          </cell>
          <cell r="D326">
            <v>406.55454939117124</v>
          </cell>
          <cell r="E326">
            <v>386.38410818367726</v>
          </cell>
          <cell r="F326">
            <v>965.74642993198427</v>
          </cell>
          <cell r="G326">
            <v>0.95038687615794759</v>
          </cell>
          <cell r="H326">
            <v>406.55454939117124</v>
          </cell>
          <cell r="I326">
            <v>0.42097442640280236</v>
          </cell>
          <cell r="J326">
            <v>41045.006574273233</v>
          </cell>
          <cell r="K326">
            <v>2.1029242947085559E-2</v>
          </cell>
        </row>
        <row r="327">
          <cell r="A327" t="str">
            <v>04R</v>
          </cell>
          <cell r="B327" t="str">
            <v>NHS Southern Derbyshire</v>
          </cell>
          <cell r="C327">
            <v>404276</v>
          </cell>
          <cell r="D327">
            <v>1653.7251856064058</v>
          </cell>
          <cell r="E327">
            <v>1567.2841473388669</v>
          </cell>
          <cell r="F327">
            <v>3919.1254238391662</v>
          </cell>
          <cell r="G327">
            <v>0.94772950244702125</v>
          </cell>
          <cell r="H327">
            <v>1673.3578185589276</v>
          </cell>
          <cell r="I327">
            <v>0.42697225467199013</v>
          </cell>
          <cell r="J327">
            <v>172614.63522977347</v>
          </cell>
          <cell r="K327">
            <v>1.0679160825625044E-2</v>
          </cell>
        </row>
        <row r="328">
          <cell r="A328" t="str">
            <v>04V</v>
          </cell>
          <cell r="B328" t="str">
            <v>NHS West Leicestershire</v>
          </cell>
          <cell r="C328">
            <v>282635</v>
          </cell>
          <cell r="D328">
            <v>1191.7078331573007</v>
          </cell>
          <cell r="E328">
            <v>1154.8150775057559</v>
          </cell>
          <cell r="F328">
            <v>2754.1783142174995</v>
          </cell>
          <cell r="G328">
            <v>0.96904211365817627</v>
          </cell>
          <cell r="H328">
            <v>1198.5441246041344</v>
          </cell>
          <cell r="I328">
            <v>0.43517303088803727</v>
          </cell>
          <cell r="J328">
            <v>122995.12958504041</v>
          </cell>
          <cell r="K328">
            <v>9.7903449803257991E-3</v>
          </cell>
        </row>
        <row r="329">
          <cell r="A329" t="str">
            <v>04X</v>
          </cell>
          <cell r="B329" t="str">
            <v>NHS Birmingham South and Central</v>
          </cell>
          <cell r="C329">
            <v>172927</v>
          </cell>
          <cell r="D329">
            <v>680.09776887116618</v>
          </cell>
          <cell r="E329">
            <v>639.44559861496987</v>
          </cell>
          <cell r="F329">
            <v>1960.3597205083031</v>
          </cell>
          <cell r="G329">
            <v>0.94022599085471015</v>
          </cell>
          <cell r="H329">
            <v>692.79956257049912</v>
          </cell>
          <cell r="I329">
            <v>0.35340430397685513</v>
          </cell>
          <cell r="J329">
            <v>61113.146073805627</v>
          </cell>
          <cell r="K329">
            <v>1.7731101729990307E-2</v>
          </cell>
        </row>
        <row r="330">
          <cell r="A330" t="str">
            <v>04Y</v>
          </cell>
          <cell r="B330" t="str">
            <v>NHS Cannock Chase</v>
          </cell>
          <cell r="C330">
            <v>99937</v>
          </cell>
          <cell r="D330">
            <v>391.60232570179357</v>
          </cell>
          <cell r="E330">
            <v>382.72614186118113</v>
          </cell>
          <cell r="F330">
            <v>957.63457919892539</v>
          </cell>
          <cell r="G330">
            <v>0.97733367945477501</v>
          </cell>
          <cell r="H330">
            <v>392.14962725260142</v>
          </cell>
          <cell r="I330">
            <v>0.40949819040644919</v>
          </cell>
          <cell r="J330">
            <v>40924.020654649314</v>
          </cell>
          <cell r="K330">
            <v>1.4689872329138759E-2</v>
          </cell>
        </row>
        <row r="331">
          <cell r="A331" t="str">
            <v>05A</v>
          </cell>
          <cell r="B331" t="str">
            <v>NHS Coventry and Rugby</v>
          </cell>
          <cell r="C331">
            <v>339918</v>
          </cell>
          <cell r="D331">
            <v>1157.9555376579387</v>
          </cell>
          <cell r="E331">
            <v>1117.5524930319987</v>
          </cell>
          <cell r="F331">
            <v>3283.5625530814536</v>
          </cell>
          <cell r="G331">
            <v>0.96510829361578199</v>
          </cell>
          <cell r="H331">
            <v>1171.610742687533</v>
          </cell>
          <cell r="I331">
            <v>0.35681084911509814</v>
          </cell>
          <cell r="J331">
            <v>121286.43020950592</v>
          </cell>
          <cell r="K331">
            <v>1.0523629024544737E-2</v>
          </cell>
        </row>
        <row r="332">
          <cell r="A332" t="str">
            <v>05C</v>
          </cell>
          <cell r="B332" t="str">
            <v>NHS Dudley</v>
          </cell>
          <cell r="C332">
            <v>234976</v>
          </cell>
          <cell r="D332">
            <v>993.82201779778325</v>
          </cell>
          <cell r="E332">
            <v>978.23133521931027</v>
          </cell>
          <cell r="F332">
            <v>2278.6953549951954</v>
          </cell>
          <cell r="G332">
            <v>0.98431239970611595</v>
          </cell>
          <cell r="H332">
            <v>1000.021429190881</v>
          </cell>
          <cell r="I332">
            <v>0.43885700955974849</v>
          </cell>
          <cell r="J332">
            <v>103120.86467831147</v>
          </cell>
          <cell r="K332">
            <v>7.6924435498807635E-3</v>
          </cell>
        </row>
        <row r="333">
          <cell r="A333" t="str">
            <v>05D</v>
          </cell>
          <cell r="B333" t="str">
            <v>NHS East Staffordshire</v>
          </cell>
          <cell r="C333">
            <v>100748</v>
          </cell>
          <cell r="D333">
            <v>339.0735352095557</v>
          </cell>
          <cell r="E333">
            <v>323.7702350921391</v>
          </cell>
          <cell r="F333">
            <v>979.25472655948931</v>
          </cell>
          <cell r="G333">
            <v>0.95486731187098162</v>
          </cell>
          <cell r="H333">
            <v>342.47546518324702</v>
          </cell>
          <cell r="I333">
            <v>0.34973072469764771</v>
          </cell>
          <cell r="J333">
            <v>35234.67105183861</v>
          </cell>
          <cell r="K333">
            <v>2.2022872752400481E-2</v>
          </cell>
        </row>
        <row r="334">
          <cell r="A334" t="str">
            <v>05F</v>
          </cell>
          <cell r="B334" t="str">
            <v>NHS Herefordshire</v>
          </cell>
          <cell r="C334">
            <v>140991</v>
          </cell>
          <cell r="D334">
            <v>531.81874579340558</v>
          </cell>
          <cell r="E334">
            <v>516.17294607449628</v>
          </cell>
          <cell r="F334">
            <v>1357.5227765595484</v>
          </cell>
          <cell r="G334">
            <v>0.97058057873539649</v>
          </cell>
          <cell r="H334">
            <v>539.97403427735992</v>
          </cell>
          <cell r="I334">
            <v>0.39776425383141534</v>
          </cell>
          <cell r="J334">
            <v>56081.179911945081</v>
          </cell>
          <cell r="K334">
            <v>1.4307068017690119E-2</v>
          </cell>
        </row>
        <row r="335">
          <cell r="A335" t="str">
            <v>05G</v>
          </cell>
          <cell r="B335" t="str">
            <v>NHS North Staffordshire</v>
          </cell>
          <cell r="C335">
            <v>165994</v>
          </cell>
          <cell r="D335">
            <v>763.59090289748633</v>
          </cell>
          <cell r="E335">
            <v>748.32764167635241</v>
          </cell>
          <cell r="F335">
            <v>1566.6744115411943</v>
          </cell>
          <cell r="G335">
            <v>0.9800112060486621</v>
          </cell>
          <cell r="H335">
            <v>766.03048750114249</v>
          </cell>
          <cell r="I335">
            <v>0.48895321316161061</v>
          </cell>
          <cell r="J335">
            <v>81163.299665548388</v>
          </cell>
          <cell r="K335">
            <v>9.8871049367485024E-3</v>
          </cell>
        </row>
        <row r="336">
          <cell r="A336" t="str">
            <v>05H</v>
          </cell>
          <cell r="B336" t="str">
            <v>NHS Warwickshire North</v>
          </cell>
          <cell r="C336">
            <v>138922</v>
          </cell>
          <cell r="D336">
            <v>629.26642946920401</v>
          </cell>
          <cell r="E336">
            <v>617.77931793097264</v>
          </cell>
          <cell r="F336">
            <v>1329.2624215265109</v>
          </cell>
          <cell r="G336">
            <v>0.98174523381468015</v>
          </cell>
          <cell r="H336">
            <v>634.21257741251725</v>
          </cell>
          <cell r="I336">
            <v>0.47711615640513949</v>
          </cell>
          <cell r="J336">
            <v>66281.93068011479</v>
          </cell>
          <cell r="K336">
            <v>1.0418460769639761E-2</v>
          </cell>
        </row>
        <row r="337">
          <cell r="A337" t="str">
            <v>05J</v>
          </cell>
          <cell r="B337" t="str">
            <v>NHS Redditch and Bromsgrove</v>
          </cell>
          <cell r="C337">
            <v>129828</v>
          </cell>
          <cell r="D337">
            <v>588.66241081434998</v>
          </cell>
          <cell r="E337">
            <v>573.51428993660545</v>
          </cell>
          <cell r="F337">
            <v>1266.865343641565</v>
          </cell>
          <cell r="G337">
            <v>0.97426687928521072</v>
          </cell>
          <cell r="H337">
            <v>592.04007665702477</v>
          </cell>
          <cell r="I337">
            <v>0.4673267602026463</v>
          </cell>
          <cell r="J337">
            <v>60672.098623589161</v>
          </cell>
          <cell r="K337">
            <v>1.2739833869414904E-2</v>
          </cell>
        </row>
        <row r="338">
          <cell r="A338" t="str">
            <v>05L</v>
          </cell>
          <cell r="B338" t="str">
            <v>NHS Sandwell and West Birmingham</v>
          </cell>
          <cell r="C338">
            <v>375234</v>
          </cell>
          <cell r="D338">
            <v>1217.8970510999352</v>
          </cell>
          <cell r="E338">
            <v>1170.2295656182985</v>
          </cell>
          <cell r="F338">
            <v>3777.3009148287929</v>
          </cell>
          <cell r="G338">
            <v>0.96086082527370753</v>
          </cell>
          <cell r="H338">
            <v>1260.4815743738236</v>
          </cell>
          <cell r="I338">
            <v>0.3336990096355496</v>
          </cell>
          <cell r="J338">
            <v>125215.21418158582</v>
          </cell>
          <cell r="K338">
            <v>1.0842877615720801E-2</v>
          </cell>
        </row>
        <row r="339">
          <cell r="A339" t="str">
            <v>05N</v>
          </cell>
          <cell r="B339" t="str">
            <v>NHS Shropshire</v>
          </cell>
          <cell r="C339">
            <v>232068</v>
          </cell>
          <cell r="D339">
            <v>869.57233732414875</v>
          </cell>
          <cell r="E339">
            <v>832.97790813353663</v>
          </cell>
          <cell r="F339">
            <v>2248.6858812255</v>
          </cell>
          <cell r="G339">
            <v>0.9579167510051888</v>
          </cell>
          <cell r="H339">
            <v>874.1399288217558</v>
          </cell>
          <cell r="I339">
            <v>0.38873367601941927</v>
          </cell>
          <cell r="J339">
            <v>90212.646726474588</v>
          </cell>
          <cell r="K339">
            <v>1.3288339966203664E-2</v>
          </cell>
        </row>
        <row r="340">
          <cell r="A340" t="str">
            <v>05P</v>
          </cell>
          <cell r="B340" t="str">
            <v>NHS Solihull</v>
          </cell>
          <cell r="C340">
            <v>175984</v>
          </cell>
          <cell r="D340">
            <v>712.62140995438028</v>
          </cell>
          <cell r="E340">
            <v>695.69499599579126</v>
          </cell>
          <cell r="F340">
            <v>1674.3390922994008</v>
          </cell>
          <cell r="G340">
            <v>0.9762476769261359</v>
          </cell>
          <cell r="H340">
            <v>713.22972165395697</v>
          </cell>
          <cell r="I340">
            <v>0.42597686749012437</v>
          </cell>
          <cell r="J340">
            <v>74965.113048382045</v>
          </cell>
          <cell r="K340">
            <v>1.1135082353455811E-2</v>
          </cell>
        </row>
        <row r="341">
          <cell r="A341" t="str">
            <v>05Q</v>
          </cell>
          <cell r="B341" t="str">
            <v>NHS South East Staffs and Seisdon and Peninsular</v>
          </cell>
          <cell r="C341">
            <v>161348</v>
          </cell>
          <cell r="D341">
            <v>689.82160532699481</v>
          </cell>
          <cell r="E341">
            <v>676.38013104996662</v>
          </cell>
          <cell r="F341">
            <v>1580.425275984064</v>
          </cell>
          <cell r="G341">
            <v>0.98051456467407028</v>
          </cell>
          <cell r="H341">
            <v>696.24328494367467</v>
          </cell>
          <cell r="I341">
            <v>0.44054172982658318</v>
          </cell>
          <cell r="J341">
            <v>71080.527024059542</v>
          </cell>
          <cell r="K341">
            <v>1.0272358464948303E-2</v>
          </cell>
        </row>
        <row r="342">
          <cell r="A342" t="str">
            <v>05R</v>
          </cell>
          <cell r="B342" t="str">
            <v>NHS South Warwickshire</v>
          </cell>
          <cell r="C342">
            <v>210052</v>
          </cell>
          <cell r="D342">
            <v>875.57802822383974</v>
          </cell>
          <cell r="E342">
            <v>848.81264404436627</v>
          </cell>
          <cell r="F342">
            <v>2044.0706645768066</v>
          </cell>
          <cell r="G342">
            <v>0.96943118338205836</v>
          </cell>
          <cell r="H342">
            <v>881.37829224496306</v>
          </cell>
          <cell r="I342">
            <v>0.43118778010907899</v>
          </cell>
          <cell r="J342">
            <v>90571.855587472266</v>
          </cell>
          <cell r="K342">
            <v>1.1353965517868433E-2</v>
          </cell>
        </row>
        <row r="343">
          <cell r="A343" t="str">
            <v>05T</v>
          </cell>
          <cell r="B343" t="str">
            <v>NHS South Worcestershire</v>
          </cell>
          <cell r="C343">
            <v>227051</v>
          </cell>
          <cell r="D343">
            <v>861.69388141041668</v>
          </cell>
          <cell r="E343">
            <v>827.87960110969482</v>
          </cell>
          <cell r="F343">
            <v>2192.1382971943231</v>
          </cell>
          <cell r="G343">
            <v>0.96075836090959033</v>
          </cell>
          <cell r="H343">
            <v>867.70904060079715</v>
          </cell>
          <cell r="I343">
            <v>0.39582769103179383</v>
          </cell>
          <cell r="J343">
            <v>89873.073076459827</v>
          </cell>
          <cell r="K343">
            <v>1.2909896329167567E-2</v>
          </cell>
        </row>
        <row r="344">
          <cell r="A344" t="str">
            <v>05V</v>
          </cell>
          <cell r="B344" t="str">
            <v>NHS Stafford and Surrounds</v>
          </cell>
          <cell r="C344">
            <v>114223</v>
          </cell>
          <cell r="D344">
            <v>464.92585185290238</v>
          </cell>
          <cell r="E344">
            <v>458.22264871270579</v>
          </cell>
          <cell r="F344">
            <v>1108.6620765440132</v>
          </cell>
          <cell r="G344">
            <v>0.98558221033852633</v>
          </cell>
          <cell r="H344">
            <v>464.92585185290238</v>
          </cell>
          <cell r="I344">
            <v>0.4193575857687824</v>
          </cell>
          <cell r="J344">
            <v>47900.281519267635</v>
          </cell>
          <cell r="K344">
            <v>1.0794788460835236E-2</v>
          </cell>
        </row>
        <row r="345">
          <cell r="A345" t="str">
            <v>05W</v>
          </cell>
          <cell r="B345" t="str">
            <v>NHS Stoke on Trent</v>
          </cell>
          <cell r="C345">
            <v>206954</v>
          </cell>
          <cell r="D345">
            <v>783.29454395026983</v>
          </cell>
          <cell r="E345">
            <v>764.90416757825096</v>
          </cell>
          <cell r="F345">
            <v>2019.3528658121288</v>
          </cell>
          <cell r="G345">
            <v>0.97652176117648737</v>
          </cell>
          <cell r="H345">
            <v>805.80151066320309</v>
          </cell>
          <cell r="I345">
            <v>0.39903947660932038</v>
          </cell>
          <cell r="J345">
            <v>82582.815842205295</v>
          </cell>
          <cell r="K345">
            <v>1.0560337754283932E-2</v>
          </cell>
        </row>
        <row r="346">
          <cell r="A346" t="str">
            <v>05X</v>
          </cell>
          <cell r="B346" t="str">
            <v>NHS Telford &amp; Wrekin</v>
          </cell>
          <cell r="C346">
            <v>129234</v>
          </cell>
          <cell r="D346">
            <v>569.97809007282808</v>
          </cell>
          <cell r="E346">
            <v>538.48054748478137</v>
          </cell>
          <cell r="F346">
            <v>1254.1515265465441</v>
          </cell>
          <cell r="G346">
            <v>0.94473902920720665</v>
          </cell>
          <cell r="H346">
            <v>574.3272935465892</v>
          </cell>
          <cell r="I346">
            <v>0.45794091175574925</v>
          </cell>
          <cell r="J346">
            <v>59181.535789842499</v>
          </cell>
          <cell r="K346">
            <v>1.8684249972234123E-2</v>
          </cell>
        </row>
        <row r="347">
          <cell r="A347" t="str">
            <v>05Y</v>
          </cell>
          <cell r="B347" t="str">
            <v>NHS Walsall</v>
          </cell>
          <cell r="C347">
            <v>192547</v>
          </cell>
          <cell r="D347">
            <v>707.77208767085358</v>
          </cell>
          <cell r="E347">
            <v>685.02891378609615</v>
          </cell>
          <cell r="F347">
            <v>1928.2500199255087</v>
          </cell>
          <cell r="G347">
            <v>0.96786652895623371</v>
          </cell>
          <cell r="H347">
            <v>711.88552672686967</v>
          </cell>
          <cell r="I347">
            <v>0.36918735608485609</v>
          </cell>
          <cell r="J347">
            <v>71085.917852070779</v>
          </cell>
          <cell r="K347">
            <v>1.293698604162845E-2</v>
          </cell>
        </row>
        <row r="348">
          <cell r="A348" t="str">
            <v>06A</v>
          </cell>
          <cell r="B348" t="str">
            <v>NHS Wolverhampton</v>
          </cell>
          <cell r="C348">
            <v>185961</v>
          </cell>
          <cell r="D348">
            <v>716.17784153999071</v>
          </cell>
          <cell r="E348">
            <v>699.21688282010939</v>
          </cell>
          <cell r="F348">
            <v>1876.7273175767866</v>
          </cell>
          <cell r="G348">
            <v>0.97631739250210492</v>
          </cell>
          <cell r="H348">
            <v>727.79357779436339</v>
          </cell>
          <cell r="I348">
            <v>0.38779932011331508</v>
          </cell>
          <cell r="J348">
            <v>72115.54936759219</v>
          </cell>
          <cell r="K348">
            <v>1.1089068480089106E-2</v>
          </cell>
        </row>
        <row r="349">
          <cell r="A349" t="str">
            <v>06D</v>
          </cell>
          <cell r="B349" t="str">
            <v>NHS Wyre Forest</v>
          </cell>
          <cell r="C349">
            <v>87870</v>
          </cell>
          <cell r="D349">
            <v>331.02666355448014</v>
          </cell>
          <cell r="E349">
            <v>308.82294297062401</v>
          </cell>
          <cell r="F349">
            <v>846.74356824383449</v>
          </cell>
          <cell r="G349">
            <v>0.93292467638274745</v>
          </cell>
          <cell r="H349">
            <v>331.02666355448014</v>
          </cell>
          <cell r="I349">
            <v>0.39094086565196712</v>
          </cell>
          <cell r="J349">
            <v>34351.97386483835</v>
          </cell>
          <cell r="K349">
            <v>2.685900431690863E-2</v>
          </cell>
        </row>
        <row r="350">
          <cell r="A350" t="str">
            <v>06F</v>
          </cell>
          <cell r="B350" t="str">
            <v>NHS Bedfordshire</v>
          </cell>
          <cell r="C350">
            <v>334459</v>
          </cell>
          <cell r="D350">
            <v>1281.5102032357045</v>
          </cell>
          <cell r="E350">
            <v>1214.6082065249807</v>
          </cell>
          <cell r="F350">
            <v>3257.1489580971829</v>
          </cell>
          <cell r="G350">
            <v>0.94779440964121708</v>
          </cell>
          <cell r="H350">
            <v>1292.4076764587546</v>
          </cell>
          <cell r="I350">
            <v>0.39679108726233248</v>
          </cell>
          <cell r="J350">
            <v>132710.35025467246</v>
          </cell>
          <cell r="K350">
            <v>1.2124803327307294E-2</v>
          </cell>
        </row>
        <row r="351">
          <cell r="A351" t="str">
            <v>06H</v>
          </cell>
          <cell r="B351" t="str">
            <v>NHS Cambridgeshire and Peterborough</v>
          </cell>
          <cell r="C351">
            <v>672443</v>
          </cell>
          <cell r="D351">
            <v>2523.9637802584689</v>
          </cell>
          <cell r="E351">
            <v>2382.3779412371719</v>
          </cell>
          <cell r="F351">
            <v>6569.898811885445</v>
          </cell>
          <cell r="G351">
            <v>0.94390337922884227</v>
          </cell>
          <cell r="H351">
            <v>2543.614848923492</v>
          </cell>
          <cell r="I351">
            <v>0.38716195207175791</v>
          </cell>
          <cell r="J351">
            <v>260344.34453698911</v>
          </cell>
          <cell r="K351">
            <v>8.9354837000879088E-3</v>
          </cell>
        </row>
        <row r="352">
          <cell r="A352" t="str">
            <v>06K</v>
          </cell>
          <cell r="B352" t="str">
            <v>NHS East and North Hertfordshire</v>
          </cell>
          <cell r="C352">
            <v>431851</v>
          </cell>
          <cell r="D352">
            <v>1673.1917756821897</v>
          </cell>
          <cell r="E352">
            <v>1620.9278459173672</v>
          </cell>
          <cell r="F352">
            <v>4172.0606471908322</v>
          </cell>
          <cell r="G352">
            <v>0.96876393338503375</v>
          </cell>
          <cell r="H352">
            <v>1683.9759522632457</v>
          </cell>
          <cell r="I352">
            <v>0.40363170496984863</v>
          </cell>
          <cell r="J352">
            <v>174308.7554229341</v>
          </cell>
          <cell r="K352">
            <v>8.297685291449414E-3</v>
          </cell>
        </row>
        <row r="353">
          <cell r="A353" t="str">
            <v>06L</v>
          </cell>
          <cell r="B353" t="str">
            <v>NHS Ipswich and East Suffolk</v>
          </cell>
          <cell r="C353">
            <v>301107</v>
          </cell>
          <cell r="D353">
            <v>1102.0910935700824</v>
          </cell>
          <cell r="E353">
            <v>1077.3845846288118</v>
          </cell>
          <cell r="F353">
            <v>2797.430557681138</v>
          </cell>
          <cell r="G353">
            <v>0.9775821535212329</v>
          </cell>
          <cell r="H353">
            <v>1104.9752296546474</v>
          </cell>
          <cell r="I353">
            <v>0.39499648226141837</v>
          </cell>
          <cell r="J353">
            <v>118936.2057842889</v>
          </cell>
          <cell r="K353">
            <v>8.7035881373740409E-3</v>
          </cell>
        </row>
        <row r="354">
          <cell r="A354" t="str">
            <v>06M</v>
          </cell>
          <cell r="B354" t="str">
            <v>NHS Great Yarmouth &amp; Waveney</v>
          </cell>
          <cell r="C354">
            <v>180600</v>
          </cell>
          <cell r="D354">
            <v>856.97027225308557</v>
          </cell>
          <cell r="E354">
            <v>840.72943450667924</v>
          </cell>
          <cell r="F354">
            <v>1714.3897711841134</v>
          </cell>
          <cell r="G354">
            <v>0.98104854010430598</v>
          </cell>
          <cell r="H354">
            <v>863.05153149270086</v>
          </cell>
          <cell r="I354">
            <v>0.50341616941437939</v>
          </cell>
          <cell r="J354">
            <v>90916.96019623692</v>
          </cell>
          <cell r="K354">
            <v>9.0915764664460386E-3</v>
          </cell>
        </row>
        <row r="355">
          <cell r="A355" t="str">
            <v>06N</v>
          </cell>
          <cell r="B355" t="str">
            <v>NHS Herts Valleys</v>
          </cell>
          <cell r="C355">
            <v>456402</v>
          </cell>
          <cell r="D355">
            <v>1618.4149027674775</v>
          </cell>
          <cell r="E355">
            <v>1569.0875216328393</v>
          </cell>
          <cell r="F355">
            <v>4388.9963049052631</v>
          </cell>
          <cell r="G355">
            <v>0.96952117714049169</v>
          </cell>
          <cell r="H355">
            <v>1634.2000529101988</v>
          </cell>
          <cell r="I355">
            <v>0.37234026628907657</v>
          </cell>
          <cell r="J355">
            <v>169936.84221486712</v>
          </cell>
          <cell r="K355">
            <v>8.3377032545687065E-3</v>
          </cell>
        </row>
        <row r="356">
          <cell r="A356" t="str">
            <v>06P</v>
          </cell>
          <cell r="B356" t="str">
            <v>NHS Luton</v>
          </cell>
          <cell r="C356">
            <v>153013</v>
          </cell>
          <cell r="D356">
            <v>558.41302381728474</v>
          </cell>
          <cell r="E356">
            <v>524.18386401625207</v>
          </cell>
          <cell r="F356">
            <v>1487.7078401666436</v>
          </cell>
          <cell r="G356">
            <v>0.93870279105053145</v>
          </cell>
          <cell r="H356">
            <v>569.40208024292281</v>
          </cell>
          <cell r="I356">
            <v>0.38273783660314786</v>
          </cell>
          <cell r="J356">
            <v>58563.864592157464</v>
          </cell>
          <cell r="K356">
            <v>1.9818700298325696E-2</v>
          </cell>
        </row>
        <row r="357">
          <cell r="A357" t="str">
            <v>06Q</v>
          </cell>
          <cell r="B357" t="str">
            <v>NHS Mid Essex</v>
          </cell>
          <cell r="C357">
            <v>285106</v>
          </cell>
          <cell r="D357">
            <v>1233.6153152191887</v>
          </cell>
          <cell r="E357">
            <v>1205.6912743613998</v>
          </cell>
          <cell r="F357">
            <v>2762.917668594002</v>
          </cell>
          <cell r="G357">
            <v>0.97736406113535701</v>
          </cell>
          <cell r="H357">
            <v>1239.2094226829995</v>
          </cell>
          <cell r="I357">
            <v>0.44851478448636162</v>
          </cell>
          <cell r="J357">
            <v>127874.25614576861</v>
          </cell>
          <cell r="K357">
            <v>8.263545413378693E-3</v>
          </cell>
        </row>
        <row r="358">
          <cell r="A358" t="str">
            <v>06T</v>
          </cell>
          <cell r="B358" t="str">
            <v>NHS North East Essex</v>
          </cell>
          <cell r="C358">
            <v>251636</v>
          </cell>
          <cell r="D358">
            <v>973.11665658064555</v>
          </cell>
          <cell r="E358">
            <v>943.03564005376131</v>
          </cell>
          <cell r="F358">
            <v>2429.6411095763833</v>
          </cell>
          <cell r="G358">
            <v>0.96908796460993341</v>
          </cell>
          <cell r="H358">
            <v>980.19969374687787</v>
          </cell>
          <cell r="I358">
            <v>0.40343394334391192</v>
          </cell>
          <cell r="J358">
            <v>101518.50376728862</v>
          </cell>
          <cell r="K358">
            <v>1.0828115763585243E-2</v>
          </cell>
        </row>
        <row r="359">
          <cell r="A359" t="str">
            <v>06V</v>
          </cell>
          <cell r="B359" t="str">
            <v>NHS North Norfolk</v>
          </cell>
          <cell r="C359">
            <v>132309</v>
          </cell>
          <cell r="D359">
            <v>600.52195259753307</v>
          </cell>
          <cell r="E359">
            <v>586.24073146710543</v>
          </cell>
          <cell r="F359">
            <v>1273.2466069263744</v>
          </cell>
          <cell r="G359">
            <v>0.9762186526759683</v>
          </cell>
          <cell r="H359">
            <v>602.9794634499907</v>
          </cell>
          <cell r="I359">
            <v>0.47357633640633612</v>
          </cell>
          <cell r="J359">
            <v>62658.411493585925</v>
          </cell>
          <cell r="K359">
            <v>1.2138292015125276E-2</v>
          </cell>
        </row>
        <row r="360">
          <cell r="A360" t="str">
            <v>06W</v>
          </cell>
          <cell r="B360" t="str">
            <v>NHS Norwich</v>
          </cell>
          <cell r="C360">
            <v>163796</v>
          </cell>
          <cell r="D360">
            <v>685.04140708259649</v>
          </cell>
          <cell r="E360">
            <v>662.26073121181935</v>
          </cell>
          <cell r="F360">
            <v>1590.6998336170013</v>
          </cell>
          <cell r="G360">
            <v>0.96674554904966437</v>
          </cell>
          <cell r="H360">
            <v>688.79434551801899</v>
          </cell>
          <cell r="I360">
            <v>0.43301340137303523</v>
          </cell>
          <cell r="J360">
            <v>70925.863091297681</v>
          </cell>
          <cell r="K360">
            <v>1.3371846903480745E-2</v>
          </cell>
        </row>
        <row r="361">
          <cell r="A361" t="str">
            <v>06Y</v>
          </cell>
          <cell r="B361" t="str">
            <v>NHS South Norfolk</v>
          </cell>
          <cell r="C361">
            <v>174827</v>
          </cell>
          <cell r="D361">
            <v>775.31191745392039</v>
          </cell>
          <cell r="E361">
            <v>755.89737586457102</v>
          </cell>
          <cell r="F361">
            <v>1700.3454116229852</v>
          </cell>
          <cell r="G361">
            <v>0.97495905692626827</v>
          </cell>
          <cell r="H361">
            <v>777.38643380112171</v>
          </cell>
          <cell r="I361">
            <v>0.45719324349462842</v>
          </cell>
          <cell r="J361">
            <v>79929.723180435409</v>
          </cell>
          <cell r="K361">
            <v>1.0952234976825298E-2</v>
          </cell>
        </row>
        <row r="362">
          <cell r="A362" t="str">
            <v>07G</v>
          </cell>
          <cell r="B362" t="str">
            <v>NHS Thurrock</v>
          </cell>
          <cell r="C362">
            <v>117207</v>
          </cell>
          <cell r="D362">
            <v>403.96821634862351</v>
          </cell>
          <cell r="E362">
            <v>389.96651886907136</v>
          </cell>
          <cell r="F362">
            <v>1153.5787415393158</v>
          </cell>
          <cell r="G362">
            <v>0.96533960615488446</v>
          </cell>
          <cell r="H362">
            <v>406.441829420575</v>
          </cell>
          <cell r="I362">
            <v>0.35233124084639939</v>
          </cell>
          <cell r="J362">
            <v>41295.68774588393</v>
          </cell>
          <cell r="K362">
            <v>1.7772481767480391E-2</v>
          </cell>
        </row>
        <row r="363">
          <cell r="A363" t="str">
            <v>07H</v>
          </cell>
          <cell r="B363" t="str">
            <v>NHS West Essex</v>
          </cell>
          <cell r="C363">
            <v>218820</v>
          </cell>
          <cell r="D363">
            <v>797.60933172601187</v>
          </cell>
          <cell r="E363">
            <v>757.14357824741933</v>
          </cell>
          <cell r="F363">
            <v>2067.9792493397322</v>
          </cell>
          <cell r="G363">
            <v>0.94926619853979721</v>
          </cell>
          <cell r="H363">
            <v>805.44278426253504</v>
          </cell>
          <cell r="I363">
            <v>0.3894830107795802</v>
          </cell>
          <cell r="J363">
            <v>85226.672418787741</v>
          </cell>
          <cell r="K363">
            <v>1.5168298066069856E-2</v>
          </cell>
        </row>
        <row r="364">
          <cell r="A364" t="str">
            <v>07J</v>
          </cell>
          <cell r="B364" t="str">
            <v>NHS West Norfolk</v>
          </cell>
          <cell r="C364">
            <v>127637</v>
          </cell>
          <cell r="D364">
            <v>491.48760920591479</v>
          </cell>
          <cell r="E364">
            <v>475.33667209101833</v>
          </cell>
          <cell r="F364">
            <v>1279.6164287170598</v>
          </cell>
          <cell r="G364">
            <v>0.96713866878355048</v>
          </cell>
          <cell r="H364">
            <v>493.48666229604498</v>
          </cell>
          <cell r="I364">
            <v>0.38565202135675414</v>
          </cell>
          <cell r="J364">
            <v>49223.467049912026</v>
          </cell>
          <cell r="K364">
            <v>1.5698361981766825E-2</v>
          </cell>
        </row>
        <row r="365">
          <cell r="A365" t="str">
            <v>07K</v>
          </cell>
          <cell r="B365" t="str">
            <v>NHS West Suffolk</v>
          </cell>
          <cell r="C365">
            <v>186059</v>
          </cell>
          <cell r="D365">
            <v>676.36466302863016</v>
          </cell>
          <cell r="E365">
            <v>650.40136353968126</v>
          </cell>
          <cell r="F365">
            <v>1750.9580497991024</v>
          </cell>
          <cell r="G365">
            <v>0.9616134595608673</v>
          </cell>
          <cell r="H365">
            <v>682.25335777969906</v>
          </cell>
          <cell r="I365">
            <v>0.38964574728559487</v>
          </cell>
          <cell r="J365">
            <v>72497.098094210494</v>
          </cell>
          <cell r="K365">
            <v>1.4422623276487771E-2</v>
          </cell>
        </row>
        <row r="366">
          <cell r="A366" t="str">
            <v>07L</v>
          </cell>
          <cell r="B366" t="str">
            <v>NHS Barking &amp; Dagenham</v>
          </cell>
          <cell r="C366">
            <v>131482</v>
          </cell>
          <cell r="D366">
            <v>376.8414752098293</v>
          </cell>
          <cell r="E366">
            <v>352.48447988726429</v>
          </cell>
          <cell r="F366">
            <v>1313.9426521693738</v>
          </cell>
          <cell r="G366">
            <v>0.93536540714101923</v>
          </cell>
          <cell r="H366">
            <v>385.94406073134979</v>
          </cell>
          <cell r="I366">
            <v>0.29372976065138012</v>
          </cell>
          <cell r="J366">
            <v>38620.176389964763</v>
          </cell>
          <cell r="K366">
            <v>2.4737354614410925E-2</v>
          </cell>
        </row>
        <row r="367">
          <cell r="A367" t="str">
            <v>07M</v>
          </cell>
          <cell r="B367" t="str">
            <v>NHS Barnet</v>
          </cell>
          <cell r="C367">
            <v>278223</v>
          </cell>
          <cell r="D367">
            <v>750.95417348770866</v>
          </cell>
          <cell r="E367">
            <v>688.32549647307587</v>
          </cell>
          <cell r="F367">
            <v>2743.2580384960302</v>
          </cell>
          <cell r="G367">
            <v>0.91660119987913236</v>
          </cell>
          <cell r="H367">
            <v>772.5270070738037</v>
          </cell>
          <cell r="I367">
            <v>0.2816093113491196</v>
          </cell>
          <cell r="J367">
            <v>78350.187431486105</v>
          </cell>
          <cell r="K367">
            <v>1.969338116753222E-2</v>
          </cell>
        </row>
        <row r="368">
          <cell r="A368" t="str">
            <v>07N</v>
          </cell>
          <cell r="B368" t="str">
            <v>NHS Bexley</v>
          </cell>
          <cell r="C368">
            <v>169557</v>
          </cell>
          <cell r="D368">
            <v>546.61812323965921</v>
          </cell>
          <cell r="E368">
            <v>522.15983347652684</v>
          </cell>
          <cell r="F368">
            <v>1632.826726594589</v>
          </cell>
          <cell r="G368">
            <v>0.95525525275639478</v>
          </cell>
          <cell r="H368">
            <v>548.13817852616137</v>
          </cell>
          <cell r="I368">
            <v>0.33569892603935642</v>
          </cell>
          <cell r="J368">
            <v>56920.102802455156</v>
          </cell>
          <cell r="K368">
            <v>1.7264374260174648E-2</v>
          </cell>
        </row>
        <row r="369">
          <cell r="A369" t="str">
            <v>07P</v>
          </cell>
          <cell r="B369" t="str">
            <v>NHS Brent</v>
          </cell>
          <cell r="C369">
            <v>256819</v>
          </cell>
          <cell r="D369">
            <v>642.8502928733551</v>
          </cell>
          <cell r="E369">
            <v>573.00134563797451</v>
          </cell>
          <cell r="F369">
            <v>2531.0256852162915</v>
          </cell>
          <cell r="G369">
            <v>0.89134492430084156</v>
          </cell>
          <cell r="H369">
            <v>662.48680074594313</v>
          </cell>
          <cell r="I369">
            <v>0.26174637603068401</v>
          </cell>
          <cell r="J369">
            <v>67221.442545824233</v>
          </cell>
          <cell r="K369">
            <v>2.3960933131099947E-2</v>
          </cell>
        </row>
        <row r="370">
          <cell r="A370" t="str">
            <v>07Q</v>
          </cell>
          <cell r="B370" t="str">
            <v>NHS Bromley</v>
          </cell>
          <cell r="C370">
            <v>246253</v>
          </cell>
          <cell r="D370">
            <v>663.97597953970592</v>
          </cell>
          <cell r="E370">
            <v>630.83983062678487</v>
          </cell>
          <cell r="F370">
            <v>2361.523135757262</v>
          </cell>
          <cell r="G370">
            <v>0.95009435591948321</v>
          </cell>
          <cell r="H370">
            <v>666.42667338560739</v>
          </cell>
          <cell r="I370">
            <v>0.28220205141962607</v>
          </cell>
          <cell r="J370">
            <v>69493.101768237175</v>
          </cell>
          <cell r="K370">
            <v>1.6496194910047141E-2</v>
          </cell>
        </row>
        <row r="371">
          <cell r="A371" t="str">
            <v>07R</v>
          </cell>
          <cell r="B371" t="str">
            <v>NHS Camden</v>
          </cell>
          <cell r="C371">
            <v>189753</v>
          </cell>
          <cell r="D371">
            <v>506.05057196992084</v>
          </cell>
          <cell r="E371">
            <v>451.62692097306945</v>
          </cell>
          <cell r="F371">
            <v>1901.8271278497348</v>
          </cell>
          <cell r="G371">
            <v>0.8924541261064195</v>
          </cell>
          <cell r="H371">
            <v>514.20423526391585</v>
          </cell>
          <cell r="I371">
            <v>0.2703738040824411</v>
          </cell>
          <cell r="J371">
            <v>51304.240446055446</v>
          </cell>
          <cell r="K371">
            <v>2.6886247054861204E-2</v>
          </cell>
        </row>
        <row r="372">
          <cell r="A372" t="str">
            <v>07T</v>
          </cell>
          <cell r="B372" t="str">
            <v>NHS City and Hackney</v>
          </cell>
          <cell r="C372">
            <v>197708</v>
          </cell>
          <cell r="D372">
            <v>570.70253694698238</v>
          </cell>
          <cell r="E372">
            <v>509.4320788083478</v>
          </cell>
          <cell r="F372">
            <v>1976.663378021535</v>
          </cell>
          <cell r="G372">
            <v>0.89264029126906341</v>
          </cell>
          <cell r="H372">
            <v>587.68488103349955</v>
          </cell>
          <cell r="I372">
            <v>0.29731156430981187</v>
          </cell>
          <cell r="J372">
            <v>58780.874756564284</v>
          </cell>
          <cell r="K372">
            <v>2.5297407333392231E-2</v>
          </cell>
        </row>
        <row r="373">
          <cell r="A373" t="str">
            <v>07V</v>
          </cell>
          <cell r="B373" t="str">
            <v>NHS Croydon</v>
          </cell>
          <cell r="C373">
            <v>278478</v>
          </cell>
          <cell r="D373">
            <v>891.45790315101851</v>
          </cell>
          <cell r="E373">
            <v>839.38478168104575</v>
          </cell>
          <cell r="F373">
            <v>2751.0778944055496</v>
          </cell>
          <cell r="G373">
            <v>0.94158656142268649</v>
          </cell>
          <cell r="H373">
            <v>902.82394905308524</v>
          </cell>
          <cell r="I373">
            <v>0.3281709874115239</v>
          </cell>
          <cell r="J373">
            <v>91388.400232386353</v>
          </cell>
          <cell r="K373">
            <v>1.5328853665008914E-2</v>
          </cell>
        </row>
        <row r="374">
          <cell r="A374" t="str">
            <v>07W</v>
          </cell>
          <cell r="B374" t="str">
            <v>NHS Ealing</v>
          </cell>
          <cell r="C374">
            <v>295612</v>
          </cell>
          <cell r="D374">
            <v>859.57509964556039</v>
          </cell>
          <cell r="E374">
            <v>805.80071047431227</v>
          </cell>
          <cell r="F374">
            <v>2929.0542267045444</v>
          </cell>
          <cell r="G374">
            <v>0.93744073182968934</v>
          </cell>
          <cell r="H374">
            <v>881.41717047192299</v>
          </cell>
          <cell r="I374">
            <v>0.30092210736009434</v>
          </cell>
          <cell r="J374">
            <v>88956.186000932212</v>
          </cell>
          <cell r="K374">
            <v>1.6120504573965428E-2</v>
          </cell>
        </row>
        <row r="375">
          <cell r="A375" t="str">
            <v>07X</v>
          </cell>
          <cell r="B375" t="str">
            <v>NHS Enfield</v>
          </cell>
          <cell r="C375">
            <v>220698</v>
          </cell>
          <cell r="D375">
            <v>695.11740664615559</v>
          </cell>
          <cell r="E375">
            <v>660.57104292950851</v>
          </cell>
          <cell r="F375">
            <v>2148.339961055548</v>
          </cell>
          <cell r="G375">
            <v>0.95030139745265696</v>
          </cell>
          <cell r="H375">
            <v>711.98443576465149</v>
          </cell>
          <cell r="I375">
            <v>0.33141143798062145</v>
          </cell>
          <cell r="J375">
            <v>73141.841539447196</v>
          </cell>
          <cell r="K375">
            <v>1.6090582853089157E-2</v>
          </cell>
        </row>
        <row r="376">
          <cell r="A376" t="str">
            <v>07Y</v>
          </cell>
          <cell r="B376" t="str">
            <v>NHS Hounslow</v>
          </cell>
          <cell r="C376">
            <v>212941</v>
          </cell>
          <cell r="D376">
            <v>599.2734044154281</v>
          </cell>
          <cell r="E376">
            <v>565.27897658821303</v>
          </cell>
          <cell r="F376">
            <v>2116.8706965169536</v>
          </cell>
          <cell r="G376">
            <v>0.94327392542911936</v>
          </cell>
          <cell r="H376">
            <v>614.33217975224034</v>
          </cell>
          <cell r="I376">
            <v>0.29020770175667659</v>
          </cell>
          <cell r="J376">
            <v>61797.118219768468</v>
          </cell>
          <cell r="K376">
            <v>1.8446074980665913E-2</v>
          </cell>
        </row>
        <row r="377">
          <cell r="A377" t="str">
            <v>08A</v>
          </cell>
          <cell r="B377" t="str">
            <v>NHS Greenwich</v>
          </cell>
          <cell r="C377">
            <v>195828</v>
          </cell>
          <cell r="D377">
            <v>529.31750989463421</v>
          </cell>
          <cell r="E377">
            <v>494.90451690380769</v>
          </cell>
          <cell r="F377">
            <v>1911.3372884072214</v>
          </cell>
          <cell r="G377">
            <v>0.93498610503613089</v>
          </cell>
          <cell r="H377">
            <v>539.42585357342773</v>
          </cell>
          <cell r="I377">
            <v>0.2822243132309466</v>
          </cell>
          <cell r="J377">
            <v>55267.422811389813</v>
          </cell>
          <cell r="K377">
            <v>2.0923216208139118E-2</v>
          </cell>
        </row>
        <row r="378">
          <cell r="A378" t="str">
            <v>08C</v>
          </cell>
          <cell r="B378" t="str">
            <v>NHS Hammersmith and Fulham</v>
          </cell>
          <cell r="C378">
            <v>151280</v>
          </cell>
          <cell r="D378">
            <v>422.67446159835367</v>
          </cell>
          <cell r="E378">
            <v>409.58598197366888</v>
          </cell>
          <cell r="F378">
            <v>1486.0766606055811</v>
          </cell>
          <cell r="G378">
            <v>0.96903413663747184</v>
          </cell>
          <cell r="H378">
            <v>426.27344286336756</v>
          </cell>
          <cell r="I378">
            <v>0.28684485408017896</v>
          </cell>
          <cell r="J378">
            <v>43393.889525249469</v>
          </cell>
          <cell r="K378">
            <v>1.645349214770233E-2</v>
          </cell>
        </row>
        <row r="379">
          <cell r="A379" t="str">
            <v>08D</v>
          </cell>
          <cell r="B379" t="str">
            <v>NHS Haringey</v>
          </cell>
          <cell r="C379">
            <v>205120</v>
          </cell>
          <cell r="D379">
            <v>625.07049427313575</v>
          </cell>
          <cell r="E379">
            <v>571.40588642784462</v>
          </cell>
          <cell r="F379">
            <v>2042.5448250419299</v>
          </cell>
          <cell r="G379">
            <v>0.9141463109569824</v>
          </cell>
          <cell r="H379">
            <v>641.72687332196108</v>
          </cell>
          <cell r="I379">
            <v>0.31418006863510939</v>
          </cell>
          <cell r="J379">
            <v>64444.615678433634</v>
          </cell>
          <cell r="K379">
            <v>2.1873258493790168E-2</v>
          </cell>
        </row>
        <row r="380">
          <cell r="A380" t="str">
            <v>08E</v>
          </cell>
          <cell r="B380" t="str">
            <v>NHS Harrow</v>
          </cell>
          <cell r="C380">
            <v>184760</v>
          </cell>
          <cell r="D380">
            <v>568.53917268066959</v>
          </cell>
          <cell r="E380">
            <v>536.37755832601601</v>
          </cell>
          <cell r="F380">
            <v>1784.5797643268863</v>
          </cell>
          <cell r="G380">
            <v>0.94343113737790285</v>
          </cell>
          <cell r="H380">
            <v>579.93569636066343</v>
          </cell>
          <cell r="I380">
            <v>0.32497045408301234</v>
          </cell>
          <cell r="J380">
            <v>60041.541096377361</v>
          </cell>
          <cell r="K380">
            <v>1.8916448729518472E-2</v>
          </cell>
        </row>
        <row r="381">
          <cell r="A381" t="str">
            <v>08F</v>
          </cell>
          <cell r="B381" t="str">
            <v>NHS Havering</v>
          </cell>
          <cell r="C381">
            <v>190443</v>
          </cell>
          <cell r="D381">
            <v>673.32470556404155</v>
          </cell>
          <cell r="E381">
            <v>645.35035806376027</v>
          </cell>
          <cell r="F381">
            <v>1855.232476483417</v>
          </cell>
          <cell r="G381">
            <v>0.95845340699796944</v>
          </cell>
          <cell r="H381">
            <v>676.60452097772929</v>
          </cell>
          <cell r="I381">
            <v>0.36470066665727491</v>
          </cell>
          <cell r="J381">
            <v>69454.6890602114</v>
          </cell>
          <cell r="K381">
            <v>1.5010925884671095E-2</v>
          </cell>
        </row>
        <row r="382">
          <cell r="A382" t="str">
            <v>08G</v>
          </cell>
          <cell r="B382" t="str">
            <v>NHS Hillingdon</v>
          </cell>
          <cell r="C382">
            <v>211140</v>
          </cell>
          <cell r="D382">
            <v>664.156953643674</v>
          </cell>
          <cell r="E382">
            <v>627.80140848728172</v>
          </cell>
          <cell r="F382">
            <v>2058.9577581455878</v>
          </cell>
          <cell r="G382">
            <v>0.94526061203313494</v>
          </cell>
          <cell r="H382">
            <v>685.90613815274969</v>
          </cell>
          <cell r="I382">
            <v>0.33313269076997237</v>
          </cell>
          <cell r="J382">
            <v>70337.636329171961</v>
          </cell>
          <cell r="K382">
            <v>1.7231243067251059E-2</v>
          </cell>
        </row>
        <row r="383">
          <cell r="A383" t="str">
            <v>08H</v>
          </cell>
          <cell r="B383" t="str">
            <v>NHS Islington</v>
          </cell>
          <cell r="C383">
            <v>170394</v>
          </cell>
          <cell r="D383">
            <v>454.80089202958982</v>
          </cell>
          <cell r="E383">
            <v>423.14951268480905</v>
          </cell>
          <cell r="F383">
            <v>1666.2160404573067</v>
          </cell>
          <cell r="G383">
            <v>0.9304060746153473</v>
          </cell>
          <cell r="H383">
            <v>460.49343399544853</v>
          </cell>
          <cell r="I383">
            <v>0.27637078434862644</v>
          </cell>
          <cell r="J383">
            <v>47091.923428299851</v>
          </cell>
          <cell r="K383">
            <v>2.329928555289542E-2</v>
          </cell>
        </row>
        <row r="384">
          <cell r="A384" t="str">
            <v>08J</v>
          </cell>
          <cell r="B384" t="str">
            <v>NHS Kingston</v>
          </cell>
          <cell r="C384">
            <v>142094</v>
          </cell>
          <cell r="D384">
            <v>457.46791630830916</v>
          </cell>
          <cell r="E384">
            <v>423.4534577580942</v>
          </cell>
          <cell r="F384">
            <v>1408.9374835011538</v>
          </cell>
          <cell r="G384">
            <v>0.92564624241912741</v>
          </cell>
          <cell r="H384">
            <v>462.05607398578059</v>
          </cell>
          <cell r="I384">
            <v>0.32794646987287862</v>
          </cell>
          <cell r="J384">
            <v>46599.225690116815</v>
          </cell>
          <cell r="K384">
            <v>2.3948995454110809E-2</v>
          </cell>
        </row>
        <row r="385">
          <cell r="A385" t="str">
            <v>08K</v>
          </cell>
          <cell r="B385" t="str">
            <v>NHS Lambeth</v>
          </cell>
          <cell r="C385">
            <v>271561</v>
          </cell>
          <cell r="D385">
            <v>757.00045710806057</v>
          </cell>
          <cell r="E385">
            <v>705.5145952780797</v>
          </cell>
          <cell r="F385">
            <v>2660.2165910644867</v>
          </cell>
          <cell r="G385">
            <v>0.93198701355258051</v>
          </cell>
          <cell r="H385">
            <v>774.74647734626876</v>
          </cell>
          <cell r="I385">
            <v>0.29123436037072969</v>
          </cell>
          <cell r="J385">
            <v>79087.894136635732</v>
          </cell>
          <cell r="K385">
            <v>1.7861181176339894E-2</v>
          </cell>
        </row>
        <row r="386">
          <cell r="A386" t="str">
            <v>08L</v>
          </cell>
          <cell r="B386" t="str">
            <v>NHS Lewisham</v>
          </cell>
          <cell r="C386">
            <v>213556</v>
          </cell>
          <cell r="D386">
            <v>701.40090121889455</v>
          </cell>
          <cell r="E386">
            <v>677.46162192349823</v>
          </cell>
          <cell r="F386">
            <v>2096.9285178160408</v>
          </cell>
          <cell r="G386">
            <v>0.96586933485001991</v>
          </cell>
          <cell r="H386">
            <v>708.71799981309232</v>
          </cell>
          <cell r="I386">
            <v>0.33797909360841011</v>
          </cell>
          <cell r="J386">
            <v>72177.463314637629</v>
          </cell>
          <cell r="K386">
            <v>1.3381253528417847E-2</v>
          </cell>
        </row>
        <row r="387">
          <cell r="A387" t="str">
            <v>08M</v>
          </cell>
          <cell r="B387" t="str">
            <v>NHS Newham</v>
          </cell>
          <cell r="C387">
            <v>237049</v>
          </cell>
          <cell r="D387">
            <v>604.87772760496068</v>
          </cell>
          <cell r="E387">
            <v>535.71472643405491</v>
          </cell>
          <cell r="F387">
            <v>2402.1643518000124</v>
          </cell>
          <cell r="G387">
            <v>0.88565788089973219</v>
          </cell>
          <cell r="H387">
            <v>635.58850086967789</v>
          </cell>
          <cell r="I387">
            <v>0.26458993132314729</v>
          </cell>
          <cell r="J387">
            <v>62720.778630220739</v>
          </cell>
          <cell r="K387">
            <v>2.5259038519437605E-2</v>
          </cell>
        </row>
        <row r="388">
          <cell r="A388" t="str">
            <v>08N</v>
          </cell>
          <cell r="B388" t="str">
            <v>NHS Redbridge</v>
          </cell>
          <cell r="C388">
            <v>198621</v>
          </cell>
          <cell r="D388">
            <v>606.12516217561949</v>
          </cell>
          <cell r="E388">
            <v>556.22895042826735</v>
          </cell>
          <cell r="F388">
            <v>1978.7350581242749</v>
          </cell>
          <cell r="G388">
            <v>0.91768001914281994</v>
          </cell>
          <cell r="H388">
            <v>621.71008744828646</v>
          </cell>
          <cell r="I388">
            <v>0.31419572059213996</v>
          </cell>
          <cell r="J388">
            <v>62405.868219731434</v>
          </cell>
          <cell r="K388">
            <v>2.179294050026152E-2</v>
          </cell>
        </row>
        <row r="389">
          <cell r="A389" t="str">
            <v>08P</v>
          </cell>
          <cell r="B389" t="str">
            <v>NHS Richmond</v>
          </cell>
          <cell r="C389">
            <v>148052</v>
          </cell>
          <cell r="D389">
            <v>362.0002104068829</v>
          </cell>
          <cell r="E389">
            <v>335.59844002603927</v>
          </cell>
          <cell r="F389">
            <v>1451.4522097508361</v>
          </cell>
          <cell r="G389">
            <v>0.92706697504079227</v>
          </cell>
          <cell r="H389">
            <v>366.18989558530819</v>
          </cell>
          <cell r="I389">
            <v>0.25229207901248796</v>
          </cell>
          <cell r="J389">
            <v>37352.346881956866</v>
          </cell>
          <cell r="K389">
            <v>2.6693841637120679E-2</v>
          </cell>
        </row>
        <row r="390">
          <cell r="A390" t="str">
            <v>08Q</v>
          </cell>
          <cell r="B390" t="str">
            <v>NHS Southwark</v>
          </cell>
          <cell r="C390">
            <v>214272</v>
          </cell>
          <cell r="D390">
            <v>600.66658744187919</v>
          </cell>
          <cell r="E390">
            <v>556.50447411536334</v>
          </cell>
          <cell r="F390">
            <v>2163.0872820114218</v>
          </cell>
          <cell r="G390">
            <v>0.9264781590156469</v>
          </cell>
          <cell r="H390">
            <v>623.38749207232581</v>
          </cell>
          <cell r="I390">
            <v>0.2881934063671473</v>
          </cell>
          <cell r="J390">
            <v>61751.777569101389</v>
          </cell>
          <cell r="K390">
            <v>2.0787769167345548E-2</v>
          </cell>
        </row>
        <row r="391">
          <cell r="A391" t="str">
            <v>08R</v>
          </cell>
          <cell r="B391" t="str">
            <v>NHS Merton</v>
          </cell>
          <cell r="C391">
            <v>157912</v>
          </cell>
          <cell r="D391">
            <v>388.37561041596217</v>
          </cell>
          <cell r="E391">
            <v>362.0026378045161</v>
          </cell>
          <cell r="F391">
            <v>1481.7622072849758</v>
          </cell>
          <cell r="G391">
            <v>0.9320941585822039</v>
          </cell>
          <cell r="H391">
            <v>399.01340119258543</v>
          </cell>
          <cell r="I391">
            <v>0.26928301938790528</v>
          </cell>
          <cell r="J391">
            <v>42523.020157582898</v>
          </cell>
          <cell r="K391">
            <v>2.4939406719621648E-2</v>
          </cell>
        </row>
        <row r="392">
          <cell r="A392" t="str">
            <v>08T</v>
          </cell>
          <cell r="B392" t="str">
            <v>NHS Sutton</v>
          </cell>
          <cell r="C392">
            <v>136804</v>
          </cell>
          <cell r="D392">
            <v>446.53145055486232</v>
          </cell>
          <cell r="E392">
            <v>419.14224323335293</v>
          </cell>
          <cell r="F392">
            <v>1341.022024993395</v>
          </cell>
          <cell r="G392">
            <v>0.93866231082385032</v>
          </cell>
          <cell r="H392">
            <v>449.34336279708867</v>
          </cell>
          <cell r="I392">
            <v>0.335075304075861</v>
          </cell>
          <cell r="J392">
            <v>45839.641898794085</v>
          </cell>
          <cell r="K392">
            <v>2.2172485715321454E-2</v>
          </cell>
        </row>
        <row r="393">
          <cell r="A393" t="str">
            <v>08V</v>
          </cell>
          <cell r="B393" t="str">
            <v>NHS Tower Hamlets</v>
          </cell>
          <cell r="C393">
            <v>196142</v>
          </cell>
          <cell r="D393">
            <v>533.95847083222372</v>
          </cell>
          <cell r="E393">
            <v>470.54441890825939</v>
          </cell>
          <cell r="F393">
            <v>1954.7443436193928</v>
          </cell>
          <cell r="G393">
            <v>0.8812378576462554</v>
          </cell>
          <cell r="H393">
            <v>549.75676791399098</v>
          </cell>
          <cell r="I393">
            <v>0.28124228608640695</v>
          </cell>
          <cell r="J393">
            <v>55163.424477560031</v>
          </cell>
          <cell r="K393">
            <v>2.7332966942573873E-2</v>
          </cell>
        </row>
        <row r="394">
          <cell r="A394" t="str">
            <v>08W</v>
          </cell>
          <cell r="B394" t="str">
            <v>NHS Waltham Forest</v>
          </cell>
          <cell r="C394">
            <v>202698</v>
          </cell>
          <cell r="D394">
            <v>619.56813087508885</v>
          </cell>
          <cell r="E394">
            <v>565.85217886869293</v>
          </cell>
          <cell r="F394">
            <v>2002.0528469235844</v>
          </cell>
          <cell r="G394">
            <v>0.91330097639056007</v>
          </cell>
          <cell r="H394">
            <v>628.66296583462645</v>
          </cell>
          <cell r="I394">
            <v>0.31400917653130345</v>
          </cell>
          <cell r="J394">
            <v>63649.032064542145</v>
          </cell>
          <cell r="K394">
            <v>2.2067629390598028E-2</v>
          </cell>
        </row>
        <row r="395">
          <cell r="A395" t="str">
            <v>08X</v>
          </cell>
          <cell r="B395" t="str">
            <v>NHS Wandsworth</v>
          </cell>
          <cell r="C395">
            <v>277117</v>
          </cell>
          <cell r="D395">
            <v>687.10629280643843</v>
          </cell>
          <cell r="E395">
            <v>645.84164342460792</v>
          </cell>
          <cell r="F395">
            <v>2741.6569785137081</v>
          </cell>
          <cell r="G395">
            <v>0.9399443000102824</v>
          </cell>
          <cell r="H395">
            <v>695.60590236996507</v>
          </cell>
          <cell r="I395">
            <v>0.25371733510844346</v>
          </cell>
          <cell r="J395">
            <v>70309.386753246523</v>
          </cell>
          <cell r="K395">
            <v>1.7691273708854125E-2</v>
          </cell>
        </row>
        <row r="396">
          <cell r="A396" t="str">
            <v>08Y</v>
          </cell>
          <cell r="B396" t="str">
            <v>NHS West London (Kensington and Chelsea, Queen’s Park and Paddington)</v>
          </cell>
          <cell r="C396">
            <v>176803</v>
          </cell>
          <cell r="D396">
            <v>459.55120962863208</v>
          </cell>
          <cell r="E396">
            <v>429.38930558325757</v>
          </cell>
          <cell r="F396">
            <v>1732.6091995020765</v>
          </cell>
          <cell r="G396">
            <v>0.93436660939321947</v>
          </cell>
          <cell r="H396">
            <v>475.69935046623254</v>
          </cell>
          <cell r="I396">
            <v>0.27455663435409483</v>
          </cell>
          <cell r="J396">
            <v>48542.436623707028</v>
          </cell>
          <cell r="K396">
            <v>2.2559120957140109E-2</v>
          </cell>
        </row>
        <row r="397">
          <cell r="A397" t="str">
            <v>09A</v>
          </cell>
          <cell r="B397" t="str">
            <v>NHS Central London (Westminster)</v>
          </cell>
          <cell r="C397">
            <v>147071</v>
          </cell>
          <cell r="D397">
            <v>414.68542239622207</v>
          </cell>
          <cell r="E397">
            <v>400.08429071149408</v>
          </cell>
          <cell r="F397">
            <v>1570.9294885985303</v>
          </cell>
          <cell r="G397">
            <v>0.96478986022620072</v>
          </cell>
          <cell r="H397">
            <v>420.15731692365591</v>
          </cell>
          <cell r="I397">
            <v>0.26745778214303551</v>
          </cell>
          <cell r="J397">
            <v>39335.283477558376</v>
          </cell>
          <cell r="K397">
            <v>1.7667509491363326E-2</v>
          </cell>
        </row>
        <row r="398">
          <cell r="A398" t="str">
            <v>09C</v>
          </cell>
          <cell r="B398" t="str">
            <v>NHS Ashford</v>
          </cell>
          <cell r="C398">
            <v>91926</v>
          </cell>
          <cell r="D398">
            <v>334.86252719555966</v>
          </cell>
          <cell r="E398">
            <v>320.06257714909179</v>
          </cell>
          <cell r="F398">
            <v>881.64714214096375</v>
          </cell>
          <cell r="G398">
            <v>0.95580290762774811</v>
          </cell>
          <cell r="H398">
            <v>335.71738868257961</v>
          </cell>
          <cell r="I398">
            <v>0.38078429865641511</v>
          </cell>
          <cell r="J398">
            <v>35003.977438289614</v>
          </cell>
          <cell r="K398">
            <v>2.194179430855385E-2</v>
          </cell>
        </row>
        <row r="399">
          <cell r="A399" t="str">
            <v>09D</v>
          </cell>
          <cell r="B399" t="str">
            <v>NHS Brighton &amp; Hove</v>
          </cell>
          <cell r="C399">
            <v>232632</v>
          </cell>
          <cell r="D399">
            <v>770.66522364946252</v>
          </cell>
          <cell r="E399">
            <v>723.7159749328265</v>
          </cell>
          <cell r="F399">
            <v>2267.2867529350251</v>
          </cell>
          <cell r="G399">
            <v>0.9390795805027905</v>
          </cell>
          <cell r="H399">
            <v>775.85430595375317</v>
          </cell>
          <cell r="I399">
            <v>0.34219505095656827</v>
          </cell>
          <cell r="J399">
            <v>79605.519094128394</v>
          </cell>
          <cell r="K399">
            <v>1.6816207305665607E-2</v>
          </cell>
        </row>
        <row r="400">
          <cell r="A400" t="str">
            <v>09E</v>
          </cell>
          <cell r="B400" t="str">
            <v>NHS Canterbury and Coastal</v>
          </cell>
          <cell r="C400">
            <v>158022</v>
          </cell>
          <cell r="D400">
            <v>512.99074949980127</v>
          </cell>
          <cell r="E400">
            <v>493.89297512534347</v>
          </cell>
          <cell r="F400">
            <v>1564.3763659374672</v>
          </cell>
          <cell r="G400">
            <v>0.96277169833358722</v>
          </cell>
          <cell r="H400">
            <v>513.63119394668115</v>
          </cell>
          <cell r="I400">
            <v>0.32832968148229652</v>
          </cell>
          <cell r="J400">
            <v>51883.31292719546</v>
          </cell>
          <cell r="K400">
            <v>1.6318106542652516E-2</v>
          </cell>
        </row>
        <row r="401">
          <cell r="A401" t="str">
            <v>09F</v>
          </cell>
          <cell r="B401" t="str">
            <v>NHS Eastbourne, Hailsham and Seaford</v>
          </cell>
          <cell r="C401">
            <v>146803</v>
          </cell>
          <cell r="D401">
            <v>561.61312637221272</v>
          </cell>
          <cell r="E401">
            <v>521.84185893082019</v>
          </cell>
          <cell r="F401">
            <v>1408.3852288248768</v>
          </cell>
          <cell r="G401">
            <v>0.92918387129179414</v>
          </cell>
          <cell r="H401">
            <v>567.85843627165298</v>
          </cell>
          <cell r="I401">
            <v>0.40319823344459571</v>
          </cell>
          <cell r="J401">
            <v>59190.710264366986</v>
          </cell>
          <cell r="K401">
            <v>2.1133666925211354E-2</v>
          </cell>
        </row>
        <row r="402">
          <cell r="A402" t="str">
            <v>09G</v>
          </cell>
          <cell r="B402" t="str">
            <v>NHS Coastal West Sussex</v>
          </cell>
          <cell r="C402">
            <v>385079</v>
          </cell>
          <cell r="D402">
            <v>1355.2587127109923</v>
          </cell>
          <cell r="E402">
            <v>1275.0136281572848</v>
          </cell>
          <cell r="F402">
            <v>3730.6424314273895</v>
          </cell>
          <cell r="G402">
            <v>0.94078984049238146</v>
          </cell>
          <cell r="H402">
            <v>1360.880175926502</v>
          </cell>
          <cell r="I402">
            <v>0.36478440401103052</v>
          </cell>
          <cell r="J402">
            <v>140470.81351216362</v>
          </cell>
          <cell r="K402">
            <v>1.2509674807910568E-2</v>
          </cell>
        </row>
        <row r="403">
          <cell r="A403" t="str">
            <v>09H</v>
          </cell>
          <cell r="B403" t="str">
            <v>NHS Crawley</v>
          </cell>
          <cell r="C403">
            <v>94569</v>
          </cell>
          <cell r="D403">
            <v>338.06111433380045</v>
          </cell>
          <cell r="E403">
            <v>319.67094064781719</v>
          </cell>
          <cell r="F403">
            <v>914.85423703800006</v>
          </cell>
          <cell r="G403">
            <v>0.9456010380779114</v>
          </cell>
          <cell r="H403">
            <v>339.84932939223143</v>
          </cell>
          <cell r="I403">
            <v>0.37147921016636792</v>
          </cell>
          <cell r="J403">
            <v>35130.417426223248</v>
          </cell>
          <cell r="K403">
            <v>2.4096694344150713E-2</v>
          </cell>
        </row>
        <row r="404">
          <cell r="A404" t="str">
            <v>09J</v>
          </cell>
          <cell r="B404" t="str">
            <v>NHS Dartford, Gravesham and Swanley</v>
          </cell>
          <cell r="C404">
            <v>187895</v>
          </cell>
          <cell r="D404">
            <v>642.16102428875672</v>
          </cell>
          <cell r="E404">
            <v>610.29986884745699</v>
          </cell>
          <cell r="F404">
            <v>1791.6778655722587</v>
          </cell>
          <cell r="G404">
            <v>0.95038447642226742</v>
          </cell>
          <cell r="H404">
            <v>647.66806986235645</v>
          </cell>
          <cell r="I404">
            <v>0.36148689577938858</v>
          </cell>
          <cell r="J404">
            <v>67921.580282468218</v>
          </cell>
          <cell r="K404">
            <v>1.6729054416755769E-2</v>
          </cell>
        </row>
        <row r="405">
          <cell r="A405" t="str">
            <v>09L</v>
          </cell>
          <cell r="B405" t="str">
            <v>NHS East Surrey</v>
          </cell>
          <cell r="C405">
            <v>131122</v>
          </cell>
          <cell r="D405">
            <v>435.62948126849642</v>
          </cell>
          <cell r="E405">
            <v>419.48132205608221</v>
          </cell>
          <cell r="F405">
            <v>1271.4142329270549</v>
          </cell>
          <cell r="G405">
            <v>0.96293143621640831</v>
          </cell>
          <cell r="H405">
            <v>435.62948126849642</v>
          </cell>
          <cell r="I405">
            <v>0.34263379313096765</v>
          </cell>
          <cell r="J405">
            <v>44926.828222918739</v>
          </cell>
          <cell r="K405">
            <v>1.7676083745223961E-2</v>
          </cell>
        </row>
        <row r="406">
          <cell r="A406" t="str">
            <v>09N</v>
          </cell>
          <cell r="B406" t="str">
            <v>NHS Guildford and Waverley</v>
          </cell>
          <cell r="C406">
            <v>166262</v>
          </cell>
          <cell r="D406">
            <v>535.35888115378975</v>
          </cell>
          <cell r="E406">
            <v>517.62606947642814</v>
          </cell>
          <cell r="F406">
            <v>1607.610063687257</v>
          </cell>
          <cell r="G406">
            <v>0.96687677686574591</v>
          </cell>
          <cell r="H406">
            <v>539.13977174410343</v>
          </cell>
          <cell r="I406">
            <v>0.33536725349150787</v>
          </cell>
          <cell r="J406">
            <v>55758.83030000508</v>
          </cell>
          <cell r="K406">
            <v>1.5100813154750406E-2</v>
          </cell>
        </row>
        <row r="407">
          <cell r="A407" t="str">
            <v>09P</v>
          </cell>
          <cell r="B407" t="str">
            <v>NHS Hastings &amp; Rother</v>
          </cell>
          <cell r="C407">
            <v>140289</v>
          </cell>
          <cell r="D407">
            <v>593.81729564840805</v>
          </cell>
          <cell r="E407">
            <v>576.29551806948336</v>
          </cell>
          <cell r="F407">
            <v>1349.7594216824546</v>
          </cell>
          <cell r="G407">
            <v>0.97049298208838441</v>
          </cell>
          <cell r="H407">
            <v>596.45967137034916</v>
          </cell>
          <cell r="I407">
            <v>0.44190072822523535</v>
          </cell>
          <cell r="J407">
            <v>61993.811261990042</v>
          </cell>
          <cell r="K407">
            <v>1.3557137375138115E-2</v>
          </cell>
        </row>
        <row r="408">
          <cell r="A408" t="str">
            <v>09W</v>
          </cell>
          <cell r="B408" t="str">
            <v>NHS Medway</v>
          </cell>
          <cell r="C408">
            <v>207290</v>
          </cell>
          <cell r="D408">
            <v>721.94766043790401</v>
          </cell>
          <cell r="E408">
            <v>687.249122585789</v>
          </cell>
          <cell r="F408">
            <v>2030.0793769274051</v>
          </cell>
          <cell r="G408">
            <v>0.95193759914525067</v>
          </cell>
          <cell r="H408">
            <v>730.08369826446437</v>
          </cell>
          <cell r="I408">
            <v>0.359633079653009</v>
          </cell>
          <cell r="J408">
            <v>74548.341081272243</v>
          </cell>
          <cell r="K408">
            <v>1.5538207662974783E-2</v>
          </cell>
        </row>
        <row r="409">
          <cell r="A409" t="str">
            <v>09X</v>
          </cell>
          <cell r="B409" t="str">
            <v>NHS Horsham and Mid Sussex</v>
          </cell>
          <cell r="C409">
            <v>173222</v>
          </cell>
          <cell r="D409">
            <v>668.47184664711597</v>
          </cell>
          <cell r="E409">
            <v>646.35747122621888</v>
          </cell>
          <cell r="F409">
            <v>1691.1128309866494</v>
          </cell>
          <cell r="G409">
            <v>0.96691801527346721</v>
          </cell>
          <cell r="H409">
            <v>670.92372532912748</v>
          </cell>
          <cell r="I409">
            <v>0.39673504513456331</v>
          </cell>
          <cell r="J409">
            <v>68723.237988299326</v>
          </cell>
          <cell r="K409">
            <v>1.3502395520971433E-2</v>
          </cell>
        </row>
        <row r="410">
          <cell r="A410" t="str">
            <v>09Y</v>
          </cell>
          <cell r="B410" t="str">
            <v>NHS North West Surrey</v>
          </cell>
          <cell r="C410">
            <v>268782</v>
          </cell>
          <cell r="D410">
            <v>735.93320066010119</v>
          </cell>
          <cell r="E410">
            <v>709.80174850351682</v>
          </cell>
          <cell r="F410">
            <v>2617.902849799385</v>
          </cell>
          <cell r="G410">
            <v>0.96449208687263255</v>
          </cell>
          <cell r="H410">
            <v>745.60284462695881</v>
          </cell>
          <cell r="I410">
            <v>0.28480921080936822</v>
          </cell>
          <cell r="J410">
            <v>76551.589299763611</v>
          </cell>
          <cell r="K410">
            <v>1.3315246973901632E-2</v>
          </cell>
        </row>
        <row r="411">
          <cell r="A411" t="str">
            <v>10A</v>
          </cell>
          <cell r="B411" t="str">
            <v>NHS South Kent Coast</v>
          </cell>
          <cell r="C411">
            <v>149171</v>
          </cell>
          <cell r="D411">
            <v>561.58800360703526</v>
          </cell>
          <cell r="E411">
            <v>528.84206607766816</v>
          </cell>
          <cell r="F411">
            <v>1429.3222972777644</v>
          </cell>
          <cell r="G411">
            <v>0.94169046112266908</v>
          </cell>
          <cell r="H411">
            <v>563.88524784450283</v>
          </cell>
          <cell r="I411">
            <v>0.39451231462523062</v>
          </cell>
          <cell r="J411">
            <v>58849.796484960279</v>
          </cell>
          <cell r="K411">
            <v>1.9305436316618966E-2</v>
          </cell>
        </row>
        <row r="412">
          <cell r="A412" t="str">
            <v>10C</v>
          </cell>
          <cell r="B412" t="str">
            <v>NHS Surrey Heath</v>
          </cell>
          <cell r="C412">
            <v>70576</v>
          </cell>
          <cell r="D412">
            <v>242.06328107481551</v>
          </cell>
          <cell r="E412">
            <v>232.84092568070079</v>
          </cell>
          <cell r="F412">
            <v>681.481861583728</v>
          </cell>
          <cell r="G412">
            <v>0.9619010559835206</v>
          </cell>
          <cell r="H412">
            <v>242.98218884287888</v>
          </cell>
          <cell r="I412">
            <v>0.35654975215070445</v>
          </cell>
          <cell r="J412">
            <v>25163.855307788119</v>
          </cell>
          <cell r="K412">
            <v>2.4050376710384392E-2</v>
          </cell>
        </row>
        <row r="413">
          <cell r="A413" t="str">
            <v>10D</v>
          </cell>
          <cell r="B413" t="str">
            <v>NHS Swale</v>
          </cell>
          <cell r="C413">
            <v>78035</v>
          </cell>
          <cell r="D413">
            <v>288.66838243114103</v>
          </cell>
          <cell r="E413">
            <v>263.73228902572845</v>
          </cell>
          <cell r="F413">
            <v>757.874845551622</v>
          </cell>
          <cell r="G413">
            <v>0.91361681804081596</v>
          </cell>
          <cell r="H413">
            <v>289.61210477628293</v>
          </cell>
          <cell r="I413">
            <v>0.38213711205243617</v>
          </cell>
          <cell r="J413">
            <v>29820.069539011856</v>
          </cell>
          <cell r="K413">
            <v>3.230737181475573E-2</v>
          </cell>
        </row>
        <row r="414">
          <cell r="A414" t="str">
            <v>10E</v>
          </cell>
          <cell r="B414" t="str">
            <v>NHS Thanet</v>
          </cell>
          <cell r="C414">
            <v>105699</v>
          </cell>
          <cell r="D414">
            <v>391.64272381433238</v>
          </cell>
          <cell r="E414">
            <v>385.64953849551262</v>
          </cell>
          <cell r="F414">
            <v>985.01020738546038</v>
          </cell>
          <cell r="G414">
            <v>0.98469731478616473</v>
          </cell>
          <cell r="H414">
            <v>397.50200811609153</v>
          </cell>
          <cell r="I414">
            <v>0.4035511562577529</v>
          </cell>
          <cell r="J414">
            <v>42654.953665288223</v>
          </cell>
          <cell r="K414">
            <v>1.2117234503885847E-2</v>
          </cell>
        </row>
        <row r="415">
          <cell r="A415" t="str">
            <v>10G</v>
          </cell>
          <cell r="B415" t="str">
            <v>NHS Bracknell and Ascot</v>
          </cell>
          <cell r="C415">
            <v>100848</v>
          </cell>
          <cell r="D415">
            <v>369.17178115459348</v>
          </cell>
          <cell r="E415">
            <v>364.15090124160849</v>
          </cell>
          <cell r="F415">
            <v>982.96376987297378</v>
          </cell>
          <cell r="G415">
            <v>0.9863996107793449</v>
          </cell>
          <cell r="H415">
            <v>371.00237540699715</v>
          </cell>
          <cell r="I415">
            <v>0.37743240064172556</v>
          </cell>
          <cell r="J415">
            <v>38063.30273991674</v>
          </cell>
          <cell r="K415">
            <v>1.1773952374783164E-2</v>
          </cell>
        </row>
        <row r="416">
          <cell r="A416" t="str">
            <v>10H</v>
          </cell>
          <cell r="B416" t="str">
            <v>NHS Chiltern</v>
          </cell>
          <cell r="C416">
            <v>244387</v>
          </cell>
          <cell r="D416">
            <v>712.88796592393589</v>
          </cell>
          <cell r="E416">
            <v>683.34754347108469</v>
          </cell>
          <cell r="F416">
            <v>2356.4836998502942</v>
          </cell>
          <cell r="G416">
            <v>0.95856232133955932</v>
          </cell>
          <cell r="H416">
            <v>718.02442899271273</v>
          </cell>
          <cell r="I416">
            <v>0.30470163194353023</v>
          </cell>
          <cell r="J416">
            <v>74465.117725783522</v>
          </cell>
          <cell r="K416">
            <v>1.4570423836527856E-2</v>
          </cell>
        </row>
        <row r="417">
          <cell r="A417" t="str">
            <v>10J</v>
          </cell>
          <cell r="B417" t="str">
            <v>NHS North Hampshire</v>
          </cell>
          <cell r="C417">
            <v>163610</v>
          </cell>
          <cell r="D417">
            <v>571.69495082289836</v>
          </cell>
          <cell r="E417">
            <v>554.80134806349918</v>
          </cell>
          <cell r="F417">
            <v>1586.9399657229055</v>
          </cell>
          <cell r="G417">
            <v>0.97044997032931191</v>
          </cell>
          <cell r="H417">
            <v>572.80938606121504</v>
          </cell>
          <cell r="I417">
            <v>0.36095214591201041</v>
          </cell>
          <cell r="J417">
            <v>59055.380592664027</v>
          </cell>
          <cell r="K417">
            <v>1.3826456771257264E-2</v>
          </cell>
        </row>
        <row r="418">
          <cell r="A418" t="str">
            <v>10K</v>
          </cell>
          <cell r="B418" t="str">
            <v>NHS Fareham and Gosport</v>
          </cell>
          <cell r="C418">
            <v>153549</v>
          </cell>
          <cell r="D418">
            <v>548.61522440951865</v>
          </cell>
          <cell r="E418">
            <v>529.31059885450509</v>
          </cell>
          <cell r="F418">
            <v>1471.3043500394401</v>
          </cell>
          <cell r="G418">
            <v>0.96481208560008269</v>
          </cell>
          <cell r="H418">
            <v>552.26585765674133</v>
          </cell>
          <cell r="I418">
            <v>0.3753579996157404</v>
          </cell>
          <cell r="J418">
            <v>57635.84548299732</v>
          </cell>
          <cell r="K418">
            <v>1.5359015021491859E-2</v>
          </cell>
        </row>
        <row r="419">
          <cell r="A419" t="str">
            <v>10L</v>
          </cell>
          <cell r="B419" t="str">
            <v>NHS Isle of Wight</v>
          </cell>
          <cell r="C419">
            <v>110881</v>
          </cell>
          <cell r="D419">
            <v>459.32631626030195</v>
          </cell>
          <cell r="E419">
            <v>420.60729378806343</v>
          </cell>
          <cell r="F419">
            <v>1055.962874900039</v>
          </cell>
          <cell r="G419">
            <v>0.91570475911879534</v>
          </cell>
          <cell r="H419">
            <v>460.72669159237273</v>
          </cell>
          <cell r="I419">
            <v>0.43630955457215925</v>
          </cell>
          <cell r="J419">
            <v>48378.439720515591</v>
          </cell>
          <cell r="K419">
            <v>2.5315172129797784E-2</v>
          </cell>
        </row>
        <row r="420">
          <cell r="A420" t="str">
            <v>10M</v>
          </cell>
          <cell r="B420" t="str">
            <v>NHS Newbury and District</v>
          </cell>
          <cell r="C420">
            <v>85164</v>
          </cell>
          <cell r="D420">
            <v>318.01792924722542</v>
          </cell>
          <cell r="E420">
            <v>314.76035597133654</v>
          </cell>
          <cell r="F420">
            <v>824.54252437189632</v>
          </cell>
          <cell r="G420">
            <v>0.98975663641480893</v>
          </cell>
          <cell r="H420">
            <v>318.01792924722542</v>
          </cell>
          <cell r="I420">
            <v>0.38569014920058708</v>
          </cell>
          <cell r="J420">
            <v>32846.915866518801</v>
          </cell>
          <cell r="K420">
            <v>1.1030460686044382E-2</v>
          </cell>
        </row>
        <row r="421">
          <cell r="A421" t="str">
            <v>10N</v>
          </cell>
          <cell r="B421" t="str">
            <v>NHS North &amp; West Reading</v>
          </cell>
          <cell r="C421">
            <v>80245</v>
          </cell>
          <cell r="D421">
            <v>222.05600208340064</v>
          </cell>
          <cell r="E421">
            <v>207.94993314947075</v>
          </cell>
          <cell r="F421">
            <v>781.28723760820321</v>
          </cell>
          <cell r="G421">
            <v>0.93647517382289946</v>
          </cell>
          <cell r="H421">
            <v>222.05600208340064</v>
          </cell>
          <cell r="I421">
            <v>0.28421813565417076</v>
          </cell>
          <cell r="J421">
            <v>22807.084295568933</v>
          </cell>
          <cell r="K421">
            <v>3.1997035972797482E-2</v>
          </cell>
        </row>
        <row r="422">
          <cell r="A422" t="str">
            <v>10Q</v>
          </cell>
          <cell r="B422" t="str">
            <v>NHS Oxfordshire</v>
          </cell>
          <cell r="C422">
            <v>522586</v>
          </cell>
          <cell r="D422">
            <v>1763.2763987291867</v>
          </cell>
          <cell r="E422">
            <v>1717.6257896078453</v>
          </cell>
          <cell r="F422">
            <v>5066.5650780223687</v>
          </cell>
          <cell r="G422">
            <v>0.97411034982703659</v>
          </cell>
          <cell r="H422">
            <v>1765.5587249012654</v>
          </cell>
          <cell r="I422">
            <v>0.34847252481959939</v>
          </cell>
          <cell r="J422">
            <v>182106.86285537516</v>
          </cell>
          <cell r="K422">
            <v>7.3786110154601472E-3</v>
          </cell>
        </row>
        <row r="423">
          <cell r="A423" t="str">
            <v>10R</v>
          </cell>
          <cell r="B423" t="str">
            <v>NHS Portsmouth</v>
          </cell>
          <cell r="C423">
            <v>161389</v>
          </cell>
          <cell r="D423">
            <v>539.53290442555897</v>
          </cell>
          <cell r="E423">
            <v>513.63774701057253</v>
          </cell>
          <cell r="F423">
            <v>1465.9612239229825</v>
          </cell>
          <cell r="G423">
            <v>0.95200448906344826</v>
          </cell>
          <cell r="H423">
            <v>543.11816169644965</v>
          </cell>
          <cell r="I423">
            <v>0.37048603526022289</v>
          </cell>
          <cell r="J423">
            <v>59792.370744612112</v>
          </cell>
          <cell r="K423">
            <v>1.79723587816541E-2</v>
          </cell>
        </row>
        <row r="424">
          <cell r="A424" t="str">
            <v>10T</v>
          </cell>
          <cell r="B424" t="str">
            <v>NHS Slough</v>
          </cell>
          <cell r="C424">
            <v>103578</v>
          </cell>
          <cell r="D424">
            <v>266.23237054067329</v>
          </cell>
          <cell r="E424">
            <v>252.8617257462987</v>
          </cell>
          <cell r="F424">
            <v>982.32506604230218</v>
          </cell>
          <cell r="G424">
            <v>0.94977829041892592</v>
          </cell>
          <cell r="H424">
            <v>274.8076024322109</v>
          </cell>
          <cell r="I424">
            <v>0.2797522041653539</v>
          </cell>
          <cell r="J424">
            <v>28976.173803039026</v>
          </cell>
          <cell r="K424">
            <v>2.6163919349273541E-2</v>
          </cell>
        </row>
        <row r="425">
          <cell r="A425" t="str">
            <v>10V</v>
          </cell>
          <cell r="B425" t="str">
            <v>NHS South Eastern Hampshire</v>
          </cell>
          <cell r="C425">
            <v>156892</v>
          </cell>
          <cell r="D425">
            <v>527.1420366185547</v>
          </cell>
          <cell r="E425">
            <v>508.540247084177</v>
          </cell>
          <cell r="F425">
            <v>1506.0969958009655</v>
          </cell>
          <cell r="G425">
            <v>0.96471199744626301</v>
          </cell>
          <cell r="H425">
            <v>527.59404341034156</v>
          </cell>
          <cell r="I425">
            <v>0.35030548821310076</v>
          </cell>
          <cell r="J425">
            <v>54960.128656729801</v>
          </cell>
          <cell r="K425">
            <v>1.5690186688349522E-2</v>
          </cell>
        </row>
        <row r="426">
          <cell r="A426" t="str">
            <v>10W</v>
          </cell>
          <cell r="B426" t="str">
            <v>NHS South Reading</v>
          </cell>
          <cell r="C426">
            <v>96588</v>
          </cell>
          <cell r="D426">
            <v>274.64241352697121</v>
          </cell>
          <cell r="E426">
            <v>261.4120538191134</v>
          </cell>
          <cell r="F426">
            <v>983.40943161101211</v>
          </cell>
          <cell r="G426">
            <v>0.95182696096370223</v>
          </cell>
          <cell r="H426">
            <v>281.35980904065633</v>
          </cell>
          <cell r="I426">
            <v>0.2861064781326485</v>
          </cell>
          <cell r="J426">
            <v>27634.452509876253</v>
          </cell>
          <cell r="K426">
            <v>2.5245521927235247E-2</v>
          </cell>
        </row>
        <row r="427">
          <cell r="A427" t="str">
            <v>10X</v>
          </cell>
          <cell r="B427" t="str">
            <v>NHS Southampton</v>
          </cell>
          <cell r="C427">
            <v>197947</v>
          </cell>
          <cell r="D427">
            <v>641.50765257848138</v>
          </cell>
          <cell r="E427">
            <v>599.67529035409302</v>
          </cell>
          <cell r="F427">
            <v>1922.0037337060685</v>
          </cell>
          <cell r="G427">
            <v>0.93479054839603704</v>
          </cell>
          <cell r="H427">
            <v>647.28142432914922</v>
          </cell>
          <cell r="I427">
            <v>0.33677428039176627</v>
          </cell>
          <cell r="J427">
            <v>66663.458480708956</v>
          </cell>
          <cell r="K427">
            <v>1.9028732170222107E-2</v>
          </cell>
        </row>
        <row r="428">
          <cell r="A428" t="str">
            <v>10Y</v>
          </cell>
          <cell r="B428" t="str">
            <v>NHS Aylesbury Vale</v>
          </cell>
          <cell r="C428">
            <v>140486</v>
          </cell>
          <cell r="D428">
            <v>454.41799048052991</v>
          </cell>
          <cell r="E428">
            <v>437.87163094494451</v>
          </cell>
          <cell r="F428">
            <v>1430.1558409871147</v>
          </cell>
          <cell r="G428">
            <v>0.96358779827777452</v>
          </cell>
          <cell r="H428">
            <v>454.41799048052991</v>
          </cell>
          <cell r="I428">
            <v>0.31774019128354841</v>
          </cell>
          <cell r="J428">
            <v>44638.048512660585</v>
          </cell>
          <cell r="K428">
            <v>1.7153738194420877E-2</v>
          </cell>
        </row>
        <row r="429">
          <cell r="A429" t="str">
            <v>11A</v>
          </cell>
          <cell r="B429" t="str">
            <v>NHS West Hampshire</v>
          </cell>
          <cell r="C429">
            <v>416921</v>
          </cell>
          <cell r="D429">
            <v>1615.7547863379925</v>
          </cell>
          <cell r="E429">
            <v>1551.7085188723763</v>
          </cell>
          <cell r="F429">
            <v>4007.965123796173</v>
          </cell>
          <cell r="G429">
            <v>0.96036139393974929</v>
          </cell>
          <cell r="H429">
            <v>1619.3355242859116</v>
          </cell>
          <cell r="I429">
            <v>0.40402934513365879</v>
          </cell>
          <cell r="J429">
            <v>168448.31860247016</v>
          </cell>
          <cell r="K429">
            <v>9.4708220244496353E-3</v>
          </cell>
        </row>
        <row r="430">
          <cell r="A430" t="str">
            <v>11C</v>
          </cell>
          <cell r="B430" t="str">
            <v>NHS Windsor, Ascot and Maidenhead</v>
          </cell>
          <cell r="C430">
            <v>113280</v>
          </cell>
          <cell r="D430">
            <v>377.58495404482323</v>
          </cell>
          <cell r="E430">
            <v>353.07587259045084</v>
          </cell>
          <cell r="F430">
            <v>1067.0855159681414</v>
          </cell>
          <cell r="G430">
            <v>0.93508988853548725</v>
          </cell>
          <cell r="H430">
            <v>379.29649209977737</v>
          </cell>
          <cell r="I430">
            <v>0.35545088601043434</v>
          </cell>
          <cell r="J430">
            <v>40265.476367262003</v>
          </cell>
          <cell r="K430">
            <v>2.4766632431948155E-2</v>
          </cell>
        </row>
        <row r="431">
          <cell r="A431" t="str">
            <v>11D</v>
          </cell>
          <cell r="B431" t="str">
            <v>NHS Wokingham</v>
          </cell>
          <cell r="C431">
            <v>117203</v>
          </cell>
          <cell r="D431">
            <v>427.29227722457944</v>
          </cell>
          <cell r="E431">
            <v>408.61876841100405</v>
          </cell>
          <cell r="F431">
            <v>1138.2104887209414</v>
          </cell>
          <cell r="G431">
            <v>0.95629804279434516</v>
          </cell>
          <cell r="H431">
            <v>427.29227722457944</v>
          </cell>
          <cell r="I431">
            <v>0.37540708107930643</v>
          </cell>
          <cell r="J431">
            <v>43998.83612373795</v>
          </cell>
          <cell r="K431">
            <v>1.931235478996577E-2</v>
          </cell>
        </row>
        <row r="432">
          <cell r="A432" t="str">
            <v>11E</v>
          </cell>
          <cell r="B432" t="str">
            <v>NHS Bath and North East Somerset</v>
          </cell>
          <cell r="C432">
            <v>152585</v>
          </cell>
          <cell r="D432">
            <v>594.81702163890395</v>
          </cell>
          <cell r="E432">
            <v>573.89413728120883</v>
          </cell>
          <cell r="F432">
            <v>1499.4805171544904</v>
          </cell>
          <cell r="G432">
            <v>0.96482467112315295</v>
          </cell>
          <cell r="H432">
            <v>597.74451599816825</v>
          </cell>
          <cell r="I432">
            <v>0.3986343998203366</v>
          </cell>
          <cell r="J432">
            <v>60825.629896586062</v>
          </cell>
          <cell r="K432">
            <v>1.4744928068220066E-2</v>
          </cell>
        </row>
        <row r="433">
          <cell r="A433" t="str">
            <v>11H</v>
          </cell>
          <cell r="B433" t="str">
            <v>NHS Bristol</v>
          </cell>
          <cell r="C433">
            <v>360766</v>
          </cell>
          <cell r="D433">
            <v>1334.3447813410201</v>
          </cell>
          <cell r="E433">
            <v>1275.4659361314675</v>
          </cell>
          <cell r="F433">
            <v>3391.743481403395</v>
          </cell>
          <cell r="G433">
            <v>0.95587433920161236</v>
          </cell>
          <cell r="H433">
            <v>1338.663290005507</v>
          </cell>
          <cell r="I433">
            <v>0.39468294030644407</v>
          </cell>
          <cell r="J433">
            <v>142388.18564259462</v>
          </cell>
          <cell r="K433">
            <v>1.0972051979115121E-2</v>
          </cell>
        </row>
        <row r="434">
          <cell r="A434" t="str">
            <v>11J</v>
          </cell>
          <cell r="B434" t="str">
            <v>NHS Dorset</v>
          </cell>
          <cell r="C434">
            <v>602943</v>
          </cell>
          <cell r="D434">
            <v>2477.1809131450159</v>
          </cell>
          <cell r="E434">
            <v>2381.641232231269</v>
          </cell>
          <cell r="F434">
            <v>5782.0428710826773</v>
          </cell>
          <cell r="G434">
            <v>0.96143209387462536</v>
          </cell>
          <cell r="H434">
            <v>2483.9487159706914</v>
          </cell>
          <cell r="I434">
            <v>0.42959707690745236</v>
          </cell>
          <cell r="J434">
            <v>259022.55034181004</v>
          </cell>
          <cell r="K434">
            <v>7.5483384512963648E-3</v>
          </cell>
        </row>
        <row r="435">
          <cell r="A435" t="str">
            <v>11M</v>
          </cell>
          <cell r="B435" t="str">
            <v>NHS Gloucestershire</v>
          </cell>
          <cell r="C435">
            <v>473913</v>
          </cell>
          <cell r="D435">
            <v>1566.5456920013039</v>
          </cell>
          <cell r="E435">
            <v>1502.5146567688873</v>
          </cell>
          <cell r="F435">
            <v>4571.1541766935861</v>
          </cell>
          <cell r="G435">
            <v>0.95912597024181578</v>
          </cell>
          <cell r="H435">
            <v>1574.5511515981959</v>
          </cell>
          <cell r="I435">
            <v>0.34445373985112498</v>
          </cell>
          <cell r="J435">
            <v>163241.10521406619</v>
          </cell>
          <cell r="K435">
            <v>9.7609516486522607E-3</v>
          </cell>
        </row>
        <row r="436">
          <cell r="A436" t="str">
            <v>11N</v>
          </cell>
          <cell r="B436" t="str">
            <v>NHS Kernow</v>
          </cell>
          <cell r="C436">
            <v>412051</v>
          </cell>
          <cell r="D436">
            <v>1545.9939941063349</v>
          </cell>
          <cell r="E436">
            <v>1458.6048668044721</v>
          </cell>
          <cell r="F436">
            <v>3897.1024023430273</v>
          </cell>
          <cell r="G436">
            <v>0.94347382484342812</v>
          </cell>
          <cell r="H436">
            <v>1549.6172960319705</v>
          </cell>
          <cell r="I436">
            <v>0.39763319924575374</v>
          </cell>
          <cell r="J436">
            <v>163845.15738241209</v>
          </cell>
          <cell r="K436">
            <v>1.1461067292522142E-2</v>
          </cell>
        </row>
        <row r="437">
          <cell r="A437" t="str">
            <v>11T</v>
          </cell>
          <cell r="B437" t="str">
            <v>NHS North Somerset</v>
          </cell>
          <cell r="C437">
            <v>163065</v>
          </cell>
          <cell r="D437">
            <v>616.3267481688016</v>
          </cell>
          <cell r="E437">
            <v>593.74494247704934</v>
          </cell>
          <cell r="F437">
            <v>1515.844510361653</v>
          </cell>
          <cell r="G437">
            <v>0.96336065932746529</v>
          </cell>
          <cell r="H437">
            <v>619.8424866078434</v>
          </cell>
          <cell r="I437">
            <v>0.40890901564828719</v>
          </cell>
          <cell r="J437">
            <v>66678.748636687946</v>
          </cell>
          <cell r="K437">
            <v>1.4776046003544157E-2</v>
          </cell>
        </row>
        <row r="438">
          <cell r="A438" t="str">
            <v>11X</v>
          </cell>
          <cell r="B438" t="str">
            <v>NHS Somerset</v>
          </cell>
          <cell r="C438">
            <v>421883</v>
          </cell>
          <cell r="D438">
            <v>1697.4991765415953</v>
          </cell>
          <cell r="E438">
            <v>1663.0498174290826</v>
          </cell>
          <cell r="F438">
            <v>4069.7431493219729</v>
          </cell>
          <cell r="G438">
            <v>0.97970581689312031</v>
          </cell>
          <cell r="H438">
            <v>1708.6971110366389</v>
          </cell>
          <cell r="I438">
            <v>0.41985379625771008</v>
          </cell>
          <cell r="J438">
            <v>177129.17912659151</v>
          </cell>
          <cell r="K438">
            <v>6.6776408522091013E-3</v>
          </cell>
        </row>
        <row r="439">
          <cell r="A439" t="str">
            <v>12A</v>
          </cell>
          <cell r="B439" t="str">
            <v>NHS South Gloucestershire</v>
          </cell>
          <cell r="C439">
            <v>197069</v>
          </cell>
          <cell r="D439">
            <v>905.58778751427599</v>
          </cell>
          <cell r="E439">
            <v>888.59236779722346</v>
          </cell>
          <cell r="F439">
            <v>1879.8666768078328</v>
          </cell>
          <cell r="G439">
            <v>0.98123271984077565</v>
          </cell>
          <cell r="H439">
            <v>910.095291793917</v>
          </cell>
          <cell r="I439">
            <v>0.48412757299327902</v>
          </cell>
          <cell r="J439">
            <v>95406.536682212507</v>
          </cell>
          <cell r="K439">
            <v>8.8013377212818392E-3</v>
          </cell>
        </row>
        <row r="440">
          <cell r="A440" t="str">
            <v>12D</v>
          </cell>
          <cell r="B440" t="str">
            <v>NHS Swindon</v>
          </cell>
          <cell r="C440">
            <v>165897</v>
          </cell>
          <cell r="D440">
            <v>593.23094652351483</v>
          </cell>
          <cell r="E440">
            <v>581.39459752846506</v>
          </cell>
          <cell r="F440">
            <v>1611.7693648120007</v>
          </cell>
          <cell r="G440">
            <v>0.98004765418187667</v>
          </cell>
          <cell r="H440">
            <v>594.49321195236985</v>
          </cell>
          <cell r="I440">
            <v>0.36884508722605758</v>
          </cell>
          <cell r="J440">
            <v>61190.293435541273</v>
          </cell>
          <cell r="K440">
            <v>1.1207768913017186E-2</v>
          </cell>
        </row>
        <row r="441">
          <cell r="A441" t="str">
            <v>12F</v>
          </cell>
          <cell r="B441" t="str">
            <v>NHS Wirral</v>
          </cell>
          <cell r="C441">
            <v>249418</v>
          </cell>
          <cell r="D441">
            <v>1067.7879230262038</v>
          </cell>
          <cell r="E441">
            <v>1043.2366207278385</v>
          </cell>
          <cell r="F441">
            <v>2427.0689181999223</v>
          </cell>
          <cell r="G441">
            <v>0.97700732348724761</v>
          </cell>
          <cell r="H441">
            <v>1070.5126448731003</v>
          </cell>
          <cell r="I441">
            <v>0.44107220723961332</v>
          </cell>
          <cell r="J441">
            <v>110011.34778528988</v>
          </cell>
          <cell r="K441">
            <v>8.9504467397106477E-3</v>
          </cell>
        </row>
        <row r="442">
          <cell r="A442" t="str">
            <v>13P</v>
          </cell>
          <cell r="B442" t="str">
            <v>NHS Birmingham CrossCity</v>
          </cell>
          <cell r="C442">
            <v>521031</v>
          </cell>
          <cell r="D442">
            <v>1789.2698509561355</v>
          </cell>
          <cell r="E442">
            <v>1682.6065484019964</v>
          </cell>
          <cell r="F442">
            <v>4861.4551043009442</v>
          </cell>
          <cell r="G442">
            <v>0.94038724650888117</v>
          </cell>
          <cell r="H442">
            <v>1822.8604866549481</v>
          </cell>
          <cell r="I442">
            <v>0.37496190904699661</v>
          </cell>
          <cell r="J442">
            <v>195366.77843266568</v>
          </cell>
          <cell r="K442">
            <v>1.0923597826140568E-2</v>
          </cell>
        </row>
        <row r="443">
          <cell r="A443" t="str">
            <v>13T</v>
          </cell>
          <cell r="B443" t="str">
            <v>NHS Newcastle Gateshead</v>
          </cell>
          <cell r="C443">
            <v>381602</v>
          </cell>
          <cell r="D443">
            <v>1517.6592667318498</v>
          </cell>
          <cell r="E443">
            <v>1446.3374073954519</v>
          </cell>
          <cell r="F443">
            <v>3738.0395293105898</v>
          </cell>
          <cell r="G443">
            <v>0.95300535442979672</v>
          </cell>
          <cell r="H443">
            <v>1530.9519410157484</v>
          </cell>
          <cell r="I443">
            <v>0.40956012610655923</v>
          </cell>
          <cell r="J443">
            <v>156288.96324251522</v>
          </cell>
          <cell r="K443">
            <v>1.0599036178730229E-2</v>
          </cell>
        </row>
        <row r="444">
          <cell r="A444" t="str">
            <v>99A</v>
          </cell>
          <cell r="B444" t="str">
            <v>NHS Liverpool</v>
          </cell>
          <cell r="C444">
            <v>370318</v>
          </cell>
          <cell r="D444">
            <v>1320.5299446401807</v>
          </cell>
          <cell r="E444">
            <v>1238.4660392177987</v>
          </cell>
          <cell r="F444">
            <v>3668.7093701938502</v>
          </cell>
          <cell r="G444">
            <v>0.93785532410267081</v>
          </cell>
          <cell r="H444">
            <v>1337.1816216963689</v>
          </cell>
          <cell r="I444">
            <v>0.36448284308378287</v>
          </cell>
          <cell r="J444">
            <v>134974.55748510032</v>
          </cell>
          <cell r="K444">
            <v>1.2962328153591026E-2</v>
          </cell>
        </row>
        <row r="445">
          <cell r="A445" t="str">
            <v>99C</v>
          </cell>
          <cell r="B445" t="str">
            <v>NHS North Tyneside</v>
          </cell>
          <cell r="C445">
            <v>165482</v>
          </cell>
          <cell r="D445">
            <v>688.01610424717239</v>
          </cell>
          <cell r="E445">
            <v>670.34848203254739</v>
          </cell>
          <cell r="F445">
            <v>1589.0788242890567</v>
          </cell>
          <cell r="G445">
            <v>0.97432091762741957</v>
          </cell>
          <cell r="H445">
            <v>692.04631853151147</v>
          </cell>
          <cell r="I445">
            <v>0.43550156729394995</v>
          </cell>
          <cell r="J445">
            <v>72067.670358937423</v>
          </cell>
          <cell r="K445">
            <v>1.1771542299164621E-2</v>
          </cell>
        </row>
        <row r="446">
          <cell r="A446" t="str">
            <v>99D</v>
          </cell>
          <cell r="B446" t="str">
            <v>NHS South Lincolnshire</v>
          </cell>
          <cell r="C446">
            <v>121684</v>
          </cell>
          <cell r="D446">
            <v>445.5752506610649</v>
          </cell>
          <cell r="E446">
            <v>411.93546385296969</v>
          </cell>
          <cell r="F446">
            <v>1174.5413674640374</v>
          </cell>
          <cell r="G446">
            <v>0.92450256885186843</v>
          </cell>
          <cell r="H446">
            <v>446.94487935637369</v>
          </cell>
          <cell r="I446">
            <v>0.38052715020278621</v>
          </cell>
          <cell r="J446">
            <v>46304.065745275839</v>
          </cell>
          <cell r="K446">
            <v>2.4440415394474425E-2</v>
          </cell>
        </row>
        <row r="447">
          <cell r="A447" t="str">
            <v>99E</v>
          </cell>
          <cell r="B447" t="str">
            <v>NHS Basildon and Brentwood</v>
          </cell>
          <cell r="C447">
            <v>198235</v>
          </cell>
          <cell r="D447">
            <v>780.80599416878761</v>
          </cell>
          <cell r="E447">
            <v>749.49545986814985</v>
          </cell>
          <cell r="F447">
            <v>1907.8593291805328</v>
          </cell>
          <cell r="G447">
            <v>0.95989972600816209</v>
          </cell>
          <cell r="H447">
            <v>784.65594845655414</v>
          </cell>
          <cell r="I447">
            <v>0.41127557805510795</v>
          </cell>
          <cell r="J447">
            <v>81529.214215754328</v>
          </cell>
          <cell r="K447">
            <v>1.3704475245846108E-2</v>
          </cell>
        </row>
        <row r="448">
          <cell r="A448" t="str">
            <v>99F</v>
          </cell>
          <cell r="B448" t="str">
            <v>NHS Castle Point, Rayleigh and Rochford</v>
          </cell>
          <cell r="C448">
            <v>137759</v>
          </cell>
          <cell r="D448">
            <v>568.72086401402896</v>
          </cell>
          <cell r="E448">
            <v>554.11019952286233</v>
          </cell>
          <cell r="F448">
            <v>1316.9117833427251</v>
          </cell>
          <cell r="G448">
            <v>0.97430960350558504</v>
          </cell>
          <cell r="H448">
            <v>572.30542159120398</v>
          </cell>
          <cell r="I448">
            <v>0.43458144184762149</v>
          </cell>
          <cell r="J448">
            <v>59867.504847486489</v>
          </cell>
          <cell r="K448">
            <v>1.295249641969546E-2</v>
          </cell>
        </row>
        <row r="449">
          <cell r="A449" t="str">
            <v>99G</v>
          </cell>
          <cell r="B449" t="str">
            <v>NHS Southend</v>
          </cell>
          <cell r="C449">
            <v>135833</v>
          </cell>
          <cell r="D449">
            <v>547.7093894780063</v>
          </cell>
          <cell r="E449">
            <v>530.93578530831735</v>
          </cell>
          <cell r="F449">
            <v>1312.4044417194959</v>
          </cell>
          <cell r="G449">
            <v>0.969374992483377</v>
          </cell>
          <cell r="H449">
            <v>550.18367549179766</v>
          </cell>
          <cell r="I449">
            <v>0.41921808400080834</v>
          </cell>
          <cell r="J449">
            <v>56943.650004081799</v>
          </cell>
          <cell r="K449">
            <v>1.4373644450807901E-2</v>
          </cell>
        </row>
        <row r="450">
          <cell r="A450" t="str">
            <v>99H</v>
          </cell>
          <cell r="B450" t="str">
            <v>NHS Surrey Downs</v>
          </cell>
          <cell r="C450">
            <v>223959</v>
          </cell>
          <cell r="D450">
            <v>734.50993094498381</v>
          </cell>
          <cell r="E450">
            <v>709.10138649309681</v>
          </cell>
          <cell r="F450">
            <v>2161.8780352213494</v>
          </cell>
          <cell r="G450">
            <v>0.96540748684065081</v>
          </cell>
          <cell r="H450">
            <v>735.32383214654953</v>
          </cell>
          <cell r="I450">
            <v>0.34013196867105483</v>
          </cell>
          <cell r="J450">
            <v>76175.615571600763</v>
          </cell>
          <cell r="K450">
            <v>1.31612866392178E-2</v>
          </cell>
        </row>
        <row r="451">
          <cell r="A451" t="str">
            <v>99J</v>
          </cell>
          <cell r="B451" t="str">
            <v>NHS West Kent</v>
          </cell>
          <cell r="C451">
            <v>344876</v>
          </cell>
          <cell r="D451">
            <v>1008.868011462738</v>
          </cell>
          <cell r="E451">
            <v>933.64462550442181</v>
          </cell>
          <cell r="F451">
            <v>3323.2973152863024</v>
          </cell>
          <cell r="G451">
            <v>0.92543783220041709</v>
          </cell>
          <cell r="H451">
            <v>1013.3514768623173</v>
          </cell>
          <cell r="I451">
            <v>0.3049235084087013</v>
          </cell>
          <cell r="J451">
            <v>105160.79988595928</v>
          </cell>
          <cell r="K451">
            <v>1.6139717096472595E-2</v>
          </cell>
        </row>
        <row r="452">
          <cell r="A452" t="str">
            <v>99K</v>
          </cell>
          <cell r="B452" t="str">
            <v>NHS High Weald Lewes Havens</v>
          </cell>
          <cell r="C452">
            <v>127143</v>
          </cell>
          <cell r="D452">
            <v>458.51359401556948</v>
          </cell>
          <cell r="E452">
            <v>442.31864494458972</v>
          </cell>
          <cell r="F452">
            <v>1226.9789365756512</v>
          </cell>
          <cell r="G452">
            <v>0.96467945709275993</v>
          </cell>
          <cell r="H452">
            <v>458.51359401556948</v>
          </cell>
          <cell r="I452">
            <v>0.37369312573142049</v>
          </cell>
          <cell r="J452">
            <v>47512.465084869997</v>
          </cell>
          <cell r="K452">
            <v>1.6832867667984888E-2</v>
          </cell>
        </row>
        <row r="453">
          <cell r="A453" t="str">
            <v>99M</v>
          </cell>
          <cell r="B453" t="str">
            <v>NHS North East Hampshire and Farnham</v>
          </cell>
          <cell r="C453">
            <v>163981</v>
          </cell>
          <cell r="D453">
            <v>636.07453788426096</v>
          </cell>
          <cell r="E453">
            <v>619.60031376379436</v>
          </cell>
          <cell r="F453">
            <v>1572.9060761956734</v>
          </cell>
          <cell r="G453">
            <v>0.97410016729287119</v>
          </cell>
          <cell r="H453">
            <v>637.56468507343152</v>
          </cell>
          <cell r="I453">
            <v>0.40534186670286398</v>
          </cell>
          <cell r="J453">
            <v>66468.364643802342</v>
          </cell>
          <cell r="K453">
            <v>1.2294454413846034E-2</v>
          </cell>
        </row>
        <row r="454">
          <cell r="A454" t="str">
            <v>99N</v>
          </cell>
          <cell r="B454" t="str">
            <v>NHS Wiltshire</v>
          </cell>
          <cell r="C454">
            <v>363243</v>
          </cell>
          <cell r="D454">
            <v>1313.7215686783441</v>
          </cell>
          <cell r="E454">
            <v>1254.826109406979</v>
          </cell>
          <cell r="F454">
            <v>3502.9888883424533</v>
          </cell>
          <cell r="G454">
            <v>0.95516899419515788</v>
          </cell>
          <cell r="H454">
            <v>1319.8849806495189</v>
          </cell>
          <cell r="I454">
            <v>0.37678822934378847</v>
          </cell>
          <cell r="J454">
            <v>136865.68679152575</v>
          </cell>
          <cell r="K454">
            <v>1.1140541879026239E-2</v>
          </cell>
        </row>
        <row r="455">
          <cell r="A455" t="str">
            <v>99P</v>
          </cell>
          <cell r="B455" t="str">
            <v>NHS North, East, West Devon</v>
          </cell>
          <cell r="C455">
            <v>664540</v>
          </cell>
          <cell r="D455">
            <v>2627.1395524054369</v>
          </cell>
          <cell r="E455">
            <v>2524.206945261134</v>
          </cell>
          <cell r="F455">
            <v>6584.2010803993435</v>
          </cell>
          <cell r="G455">
            <v>0.96081951297560242</v>
          </cell>
          <cell r="H455">
            <v>2636.8503917379476</v>
          </cell>
          <cell r="I455">
            <v>0.40048144938763292</v>
          </cell>
          <cell r="J455">
            <v>266135.94237605756</v>
          </cell>
          <cell r="K455">
            <v>7.3841346521299226E-3</v>
          </cell>
        </row>
        <row r="456">
          <cell r="A456" t="str">
            <v>99Q</v>
          </cell>
          <cell r="B456" t="str">
            <v>NHS South Devon and Torbay</v>
          </cell>
          <cell r="C456">
            <v>214753</v>
          </cell>
          <cell r="D456">
            <v>938.7425852031763</v>
          </cell>
          <cell r="E456">
            <v>921.62231485023597</v>
          </cell>
          <cell r="F456">
            <v>2078.8111795647778</v>
          </cell>
          <cell r="G456">
            <v>0.9817625506472204</v>
          </cell>
          <cell r="H456">
            <v>939.97503339482205</v>
          </cell>
          <cell r="I456">
            <v>0.45216951045626774</v>
          </cell>
          <cell r="J456">
            <v>97104.758879014873</v>
          </cell>
          <cell r="K456">
            <v>8.5229967777835907E-3</v>
          </cell>
        </row>
        <row r="457">
          <cell r="A457" t="str">
            <v>N/A</v>
          </cell>
          <cell r="C457" t="e">
            <v>#N/A</v>
          </cell>
          <cell r="D457" t="e">
            <v>#N/A</v>
          </cell>
          <cell r="E457" t="e">
            <v>#N/A</v>
          </cell>
          <cell r="F457" t="e">
            <v>#N/A</v>
          </cell>
          <cell r="G457" t="e">
            <v>#N/A</v>
          </cell>
          <cell r="H457" t="e">
            <v>#N/A</v>
          </cell>
          <cell r="I457" t="e">
            <v>#N/A</v>
          </cell>
          <cell r="J457" t="e">
            <v>#N/A</v>
          </cell>
          <cell r="K457" t="e">
            <v>#N/A</v>
          </cell>
        </row>
        <row r="472">
          <cell r="A472" t="str">
            <v>00C</v>
          </cell>
          <cell r="B472" t="str">
            <v>NHS Darlington</v>
          </cell>
          <cell r="C472">
            <v>81008</v>
          </cell>
          <cell r="D472">
            <v>404.68154675438967</v>
          </cell>
          <cell r="E472">
            <v>387.6221643990433</v>
          </cell>
          <cell r="F472">
            <v>774.16269313772898</v>
          </cell>
          <cell r="G472">
            <v>0.95784492153851508</v>
          </cell>
          <cell r="H472">
            <v>409.06611766020393</v>
          </cell>
          <cell r="I472">
            <v>0.52839812779176143</v>
          </cell>
          <cell r="J472">
            <v>42804.475536155012</v>
          </cell>
          <cell r="K472">
            <v>1.9509742186484737E-2</v>
          </cell>
        </row>
        <row r="473">
          <cell r="A473" t="str">
            <v>00D</v>
          </cell>
          <cell r="B473" t="str">
            <v>NHS Durham Dales, Easington and Sedgefield</v>
          </cell>
          <cell r="C473">
            <v>219961</v>
          </cell>
          <cell r="D473">
            <v>1118.1029353508429</v>
          </cell>
          <cell r="E473">
            <v>1087.3035250555283</v>
          </cell>
          <cell r="F473">
            <v>2089.987040199901</v>
          </cell>
          <cell r="G473">
            <v>0.9724538686720734</v>
          </cell>
          <cell r="H473">
            <v>1127.5634082035285</v>
          </cell>
          <cell r="I473">
            <v>0.53950736847424685</v>
          </cell>
          <cell r="J473">
            <v>118670.58027696381</v>
          </cell>
          <cell r="K473">
            <v>9.5525754315266206E-3</v>
          </cell>
        </row>
        <row r="474">
          <cell r="A474" t="str">
            <v>00J</v>
          </cell>
          <cell r="B474" t="str">
            <v>NHS North Durham</v>
          </cell>
          <cell r="C474">
            <v>194311</v>
          </cell>
          <cell r="D474">
            <v>1051.0919040082297</v>
          </cell>
          <cell r="E474">
            <v>1030.7074091932648</v>
          </cell>
          <cell r="F474">
            <v>1876.7499291006691</v>
          </cell>
          <cell r="G474">
            <v>0.98060636302379389</v>
          </cell>
          <cell r="H474">
            <v>1056.3824726548485</v>
          </cell>
          <cell r="I474">
            <v>0.56287865329029885</v>
          </cell>
          <cell r="J474">
            <v>109373.51399949126</v>
          </cell>
          <cell r="K474">
            <v>8.3008866682393791E-3</v>
          </cell>
        </row>
        <row r="475">
          <cell r="A475" t="str">
            <v>00K</v>
          </cell>
          <cell r="B475" t="str">
            <v>NHS Hartlepool and Stockton-on-Tees</v>
          </cell>
          <cell r="C475">
            <v>219156</v>
          </cell>
          <cell r="D475">
            <v>1224.4455900891762</v>
          </cell>
          <cell r="E475">
            <v>1195.3497909856092</v>
          </cell>
          <cell r="F475">
            <v>2098.0816711919429</v>
          </cell>
          <cell r="G475">
            <v>0.97623757287455459</v>
          </cell>
          <cell r="H475">
            <v>1231.8351314939118</v>
          </cell>
          <cell r="I475">
            <v>0.58712449015108792</v>
          </cell>
          <cell r="J475">
            <v>128671.85476355182</v>
          </cell>
          <cell r="K475">
            <v>8.4940010887349943E-3</v>
          </cell>
        </row>
        <row r="476">
          <cell r="A476" t="str">
            <v>00L</v>
          </cell>
          <cell r="B476" t="str">
            <v>NHS Northumberland</v>
          </cell>
          <cell r="C476">
            <v>250495</v>
          </cell>
          <cell r="D476">
            <v>1391.5542810040706</v>
          </cell>
          <cell r="E476">
            <v>1350.0633461095849</v>
          </cell>
          <cell r="F476">
            <v>2378.3985994045961</v>
          </cell>
          <cell r="G476">
            <v>0.97018374672057484</v>
          </cell>
          <cell r="H476">
            <v>1398.5802749143827</v>
          </cell>
          <cell r="I476">
            <v>0.58803443428889535</v>
          </cell>
          <cell r="J476">
            <v>147299.68561719684</v>
          </cell>
          <cell r="K476">
            <v>8.8972530344388276E-3</v>
          </cell>
        </row>
        <row r="477">
          <cell r="A477" t="str">
            <v>00M</v>
          </cell>
          <cell r="B477" t="str">
            <v>NHS South Tees</v>
          </cell>
          <cell r="C477">
            <v>215430</v>
          </cell>
          <cell r="D477">
            <v>1235.4299821668114</v>
          </cell>
          <cell r="E477">
            <v>1193.8538487813375</v>
          </cell>
          <cell r="F477">
            <v>2088.298605141078</v>
          </cell>
          <cell r="G477">
            <v>0.96634683147922817</v>
          </cell>
          <cell r="H477">
            <v>1252.122520303328</v>
          </cell>
          <cell r="I477">
            <v>0.59958978913302441</v>
          </cell>
          <cell r="J477">
            <v>129169.62827292745</v>
          </cell>
          <cell r="K477">
            <v>1.0011914599509675E-2</v>
          </cell>
        </row>
        <row r="478">
          <cell r="A478" t="str">
            <v>00N</v>
          </cell>
          <cell r="B478" t="str">
            <v>NHS South Tyneside</v>
          </cell>
          <cell r="C478">
            <v>118431</v>
          </cell>
          <cell r="D478">
            <v>698.01208331475266</v>
          </cell>
          <cell r="E478">
            <v>690.59752348505992</v>
          </cell>
          <cell r="F478">
            <v>1146.9521097661627</v>
          </cell>
          <cell r="G478">
            <v>0.98937760533530861</v>
          </cell>
          <cell r="H478">
            <v>709.19351484184244</v>
          </cell>
          <cell r="I478">
            <v>0.6183287940299711</v>
          </cell>
          <cell r="J478">
            <v>73229.2974057635</v>
          </cell>
          <cell r="K478">
            <v>7.574455018013666E-3</v>
          </cell>
        </row>
        <row r="479">
          <cell r="A479" t="str">
            <v>00P</v>
          </cell>
          <cell r="B479" t="str">
            <v>NHS Sunderland</v>
          </cell>
          <cell r="C479">
            <v>213637</v>
          </cell>
          <cell r="D479">
            <v>1100.3055175952768</v>
          </cell>
          <cell r="E479">
            <v>1070.8712588979624</v>
          </cell>
          <cell r="F479">
            <v>2080.7792781068633</v>
          </cell>
          <cell r="G479">
            <v>0.97324901290902999</v>
          </cell>
          <cell r="H479">
            <v>1109.0477644164357</v>
          </cell>
          <cell r="I479">
            <v>0.53299635193669881</v>
          </cell>
          <cell r="J479">
            <v>113867.74163870052</v>
          </cell>
          <cell r="K479">
            <v>9.4923155285950092E-3</v>
          </cell>
        </row>
        <row r="480">
          <cell r="A480" t="str">
            <v>00Q</v>
          </cell>
          <cell r="B480" t="str">
            <v>NHS Blackburn with Darwen</v>
          </cell>
          <cell r="C480">
            <v>119110</v>
          </cell>
          <cell r="D480">
            <v>572.47110167159167</v>
          </cell>
          <cell r="E480">
            <v>549.12306870631937</v>
          </cell>
          <cell r="F480">
            <v>1110.630414881738</v>
          </cell>
          <cell r="G480">
            <v>0.95921535096339883</v>
          </cell>
          <cell r="H480">
            <v>576.22178405049385</v>
          </cell>
          <cell r="I480">
            <v>0.51882406273904447</v>
          </cell>
          <cell r="J480">
            <v>61797.134112847583</v>
          </cell>
          <cell r="K480">
            <v>1.614164930686621E-2</v>
          </cell>
        </row>
        <row r="481">
          <cell r="A481" t="str">
            <v>00R</v>
          </cell>
          <cell r="B481" t="str">
            <v>NHS Blackpool</v>
          </cell>
          <cell r="C481">
            <v>130706</v>
          </cell>
          <cell r="D481">
            <v>705.57214564266758</v>
          </cell>
          <cell r="E481">
            <v>662.55596207583108</v>
          </cell>
          <cell r="F481">
            <v>1241.5361938806091</v>
          </cell>
          <cell r="G481">
            <v>0.93903361430508936</v>
          </cell>
          <cell r="H481">
            <v>711.82574873878423</v>
          </cell>
          <cell r="I481">
            <v>0.57334272834516831</v>
          </cell>
          <cell r="J481">
            <v>74939.334651083569</v>
          </cell>
          <cell r="K481">
            <v>1.758441190238658E-2</v>
          </cell>
        </row>
        <row r="482">
          <cell r="A482" t="str">
            <v>00T</v>
          </cell>
          <cell r="B482" t="str">
            <v>NHS Bolton</v>
          </cell>
          <cell r="C482">
            <v>215498</v>
          </cell>
          <cell r="D482">
            <v>1144.0547231626942</v>
          </cell>
          <cell r="E482">
            <v>1062.2054977574139</v>
          </cell>
          <cell r="F482">
            <v>2088.9558604420963</v>
          </cell>
          <cell r="G482">
            <v>0.92845689655560237</v>
          </cell>
          <cell r="H482">
            <v>1165.485521355947</v>
          </cell>
          <cell r="I482">
            <v>0.55792730877008068</v>
          </cell>
          <cell r="J482">
            <v>120232.21918533485</v>
          </cell>
          <cell r="K482">
            <v>1.4870069427079802E-2</v>
          </cell>
        </row>
        <row r="483">
          <cell r="A483" t="str">
            <v>00V</v>
          </cell>
          <cell r="B483" t="str">
            <v>NHS Bury</v>
          </cell>
          <cell r="C483">
            <v>144245</v>
          </cell>
          <cell r="D483">
            <v>729.30521319205934</v>
          </cell>
          <cell r="E483">
            <v>684.27243357720749</v>
          </cell>
          <cell r="F483">
            <v>1395.352854775899</v>
          </cell>
          <cell r="G483">
            <v>0.93825249182334769</v>
          </cell>
          <cell r="H483">
            <v>736.68115236981407</v>
          </cell>
          <cell r="I483">
            <v>0.52795330575227795</v>
          </cell>
          <cell r="J483">
            <v>76154.624588237333</v>
          </cell>
          <cell r="K483">
            <v>1.7397315240015657E-2</v>
          </cell>
        </row>
        <row r="484">
          <cell r="A484" t="str">
            <v>00W</v>
          </cell>
          <cell r="B484" t="str">
            <v>NHS Central Manchester</v>
          </cell>
          <cell r="C484">
            <v>145337</v>
          </cell>
          <cell r="D484">
            <v>729.76031365211736</v>
          </cell>
          <cell r="E484">
            <v>696.95659791285004</v>
          </cell>
          <cell r="F484">
            <v>1517.2956022634762</v>
          </cell>
          <cell r="G484">
            <v>0.95504864388267474</v>
          </cell>
          <cell r="H484">
            <v>749.50155534376756</v>
          </cell>
          <cell r="I484">
            <v>0.49397200797634533</v>
          </cell>
          <cell r="J484">
            <v>71792.409723258097</v>
          </cell>
          <cell r="K484">
            <v>1.496691583534916E-2</v>
          </cell>
        </row>
        <row r="485">
          <cell r="A485" t="str">
            <v>00X</v>
          </cell>
          <cell r="B485" t="str">
            <v>NHS Chorley and South Ribble</v>
          </cell>
          <cell r="C485">
            <v>133209</v>
          </cell>
          <cell r="D485">
            <v>699.85207717339074</v>
          </cell>
          <cell r="E485">
            <v>670.66645114410903</v>
          </cell>
          <cell r="F485">
            <v>1296.7141777157158</v>
          </cell>
          <cell r="G485">
            <v>0.95829743601368078</v>
          </cell>
          <cell r="H485">
            <v>710.43283414507073</v>
          </cell>
          <cell r="I485">
            <v>0.54787157135627618</v>
          </cell>
          <cell r="J485">
            <v>72981.424148798193</v>
          </cell>
          <cell r="K485">
            <v>1.4750460747719359E-2</v>
          </cell>
        </row>
        <row r="486">
          <cell r="A486" t="str">
            <v>00Y</v>
          </cell>
          <cell r="B486" t="str">
            <v>NHS Oldham</v>
          </cell>
          <cell r="C486">
            <v>171338</v>
          </cell>
          <cell r="D486">
            <v>878.95583673053545</v>
          </cell>
          <cell r="E486">
            <v>837.77516801001616</v>
          </cell>
          <cell r="F486">
            <v>1684.321535338024</v>
          </cell>
          <cell r="G486">
            <v>0.95314819357284253</v>
          </cell>
          <cell r="H486">
            <v>904.49203631089244</v>
          </cell>
          <cell r="I486">
            <v>0.53700675158165168</v>
          </cell>
          <cell r="J486">
            <v>92009.662802497041</v>
          </cell>
          <cell r="K486">
            <v>1.3911729706080287E-2</v>
          </cell>
        </row>
        <row r="487">
          <cell r="A487" t="str">
            <v>01A</v>
          </cell>
          <cell r="B487" t="str">
            <v>NHS East Lancashire</v>
          </cell>
          <cell r="C487">
            <v>272784</v>
          </cell>
          <cell r="D487">
            <v>1355.2021271277231</v>
          </cell>
          <cell r="E487">
            <v>1317.1740676565698</v>
          </cell>
          <cell r="F487">
            <v>2640.1643860807662</v>
          </cell>
          <cell r="G487">
            <v>0.97193919732715317</v>
          </cell>
          <cell r="H487">
            <v>1373.7158785136171</v>
          </cell>
          <cell r="I487">
            <v>0.52031452501821351</v>
          </cell>
          <cell r="J487">
            <v>141933.47739256837</v>
          </cell>
          <cell r="K487">
            <v>8.7539111170615233E-3</v>
          </cell>
        </row>
        <row r="488">
          <cell r="A488" t="str">
            <v>01C</v>
          </cell>
          <cell r="B488" t="str">
            <v>NHS Eastern Cheshire</v>
          </cell>
          <cell r="C488">
            <v>158897</v>
          </cell>
          <cell r="D488">
            <v>861.18021331738487</v>
          </cell>
          <cell r="E488">
            <v>818.11957684117431</v>
          </cell>
          <cell r="F488">
            <v>1504.6789655760276</v>
          </cell>
          <cell r="G488">
            <v>0.9499981121136829</v>
          </cell>
          <cell r="H488">
            <v>863.37991409191397</v>
          </cell>
          <cell r="I488">
            <v>0.57379675920530415</v>
          </cell>
          <cell r="J488">
            <v>91174.583647445208</v>
          </cell>
          <cell r="K488">
            <v>1.4496311446647838E-2</v>
          </cell>
        </row>
        <row r="489">
          <cell r="A489" t="str">
            <v>01D</v>
          </cell>
          <cell r="B489" t="str">
            <v>NHS Heywood, Middleton &amp; Rochdale</v>
          </cell>
          <cell r="C489">
            <v>161548</v>
          </cell>
          <cell r="D489">
            <v>872.09068691948858</v>
          </cell>
          <cell r="E489">
            <v>814.66610022792702</v>
          </cell>
          <cell r="F489">
            <v>1584.7348278461079</v>
          </cell>
          <cell r="G489">
            <v>0.93415296418953386</v>
          </cell>
          <cell r="H489">
            <v>883.25365234571109</v>
          </cell>
          <cell r="I489">
            <v>0.55735107023941988</v>
          </cell>
          <cell r="J489">
            <v>90038.950695037798</v>
          </cell>
          <cell r="K489">
            <v>1.6390433295613911E-2</v>
          </cell>
        </row>
        <row r="490">
          <cell r="A490" t="str">
            <v>01E</v>
          </cell>
          <cell r="B490" t="str">
            <v>NHS Greater Preston</v>
          </cell>
          <cell r="C490">
            <v>153479</v>
          </cell>
          <cell r="D490">
            <v>828.06619037360031</v>
          </cell>
          <cell r="E490">
            <v>803.54324721286855</v>
          </cell>
          <cell r="F490">
            <v>1508.6255988396128</v>
          </cell>
          <cell r="G490">
            <v>0.97038528629013621</v>
          </cell>
          <cell r="H490">
            <v>840.12580171612706</v>
          </cell>
          <cell r="I490">
            <v>0.55688157642447889</v>
          </cell>
          <cell r="J490">
            <v>85469.627468052597</v>
          </cell>
          <cell r="K490">
            <v>1.1497416817682404E-2</v>
          </cell>
        </row>
        <row r="491">
          <cell r="A491" t="str">
            <v>01F</v>
          </cell>
          <cell r="B491" t="str">
            <v>NHS Halton</v>
          </cell>
          <cell r="C491">
            <v>96423</v>
          </cell>
          <cell r="D491">
            <v>521.13533382898754</v>
          </cell>
          <cell r="E491">
            <v>489.40794875805176</v>
          </cell>
          <cell r="F491">
            <v>934.94336710464245</v>
          </cell>
          <cell r="G491">
            <v>0.93911872212190617</v>
          </cell>
          <cell r="H491">
            <v>525.28678342088654</v>
          </cell>
          <cell r="I491">
            <v>0.56183807693893661</v>
          </cell>
          <cell r="J491">
            <v>54174.112892683086</v>
          </cell>
          <cell r="K491">
            <v>2.0450552256554993E-2</v>
          </cell>
        </row>
        <row r="492">
          <cell r="A492" t="str">
            <v>01G</v>
          </cell>
          <cell r="B492" t="str">
            <v>NHS Salford</v>
          </cell>
          <cell r="C492">
            <v>182260</v>
          </cell>
          <cell r="D492">
            <v>912.17054587500968</v>
          </cell>
          <cell r="E492">
            <v>849.31271569438331</v>
          </cell>
          <cell r="F492">
            <v>1786.1469926104041</v>
          </cell>
          <cell r="G492">
            <v>0.93108982693545617</v>
          </cell>
          <cell r="H492">
            <v>924.42588391600611</v>
          </cell>
          <cell r="I492">
            <v>0.5175530836714527</v>
          </cell>
          <cell r="J492">
            <v>94329.225029958965</v>
          </cell>
          <cell r="K492">
            <v>1.6367635682452013E-2</v>
          </cell>
        </row>
        <row r="493">
          <cell r="A493" t="str">
            <v>01H</v>
          </cell>
          <cell r="B493" t="str">
            <v>NHS Cumbria</v>
          </cell>
          <cell r="C493">
            <v>404866</v>
          </cell>
          <cell r="D493">
            <v>1929.2413694839959</v>
          </cell>
          <cell r="E493">
            <v>1818.1119983521314</v>
          </cell>
          <cell r="F493">
            <v>3850.0324423570032</v>
          </cell>
          <cell r="G493">
            <v>0.94239737293131565</v>
          </cell>
          <cell r="H493">
            <v>1942.6877802777135</v>
          </cell>
          <cell r="I493">
            <v>0.50458997667261041</v>
          </cell>
          <cell r="J493">
            <v>204291.32549553309</v>
          </cell>
          <cell r="K493">
            <v>1.0350330641248998E-2</v>
          </cell>
        </row>
        <row r="494">
          <cell r="A494" t="str">
            <v>01J</v>
          </cell>
          <cell r="B494" t="str">
            <v>NHS Knowsley</v>
          </cell>
          <cell r="C494">
            <v>116844</v>
          </cell>
          <cell r="D494">
            <v>620.48904960892287</v>
          </cell>
          <cell r="E494">
            <v>591.080781768664</v>
          </cell>
          <cell r="F494">
            <v>1149.0704887872055</v>
          </cell>
          <cell r="G494">
            <v>0.95260469486319843</v>
          </cell>
          <cell r="H494">
            <v>621.86090618818002</v>
          </cell>
          <cell r="I494">
            <v>0.54118603885173966</v>
          </cell>
          <cell r="J494">
            <v>63234.341523592666</v>
          </cell>
          <cell r="K494">
            <v>1.6650428769051491E-2</v>
          </cell>
        </row>
        <row r="495">
          <cell r="A495" t="str">
            <v>01K</v>
          </cell>
          <cell r="B495" t="str">
            <v>NHS Lancashire North</v>
          </cell>
          <cell r="C495">
            <v>121998</v>
          </cell>
          <cell r="D495">
            <v>622.01607053935459</v>
          </cell>
          <cell r="E495">
            <v>563.94949076965213</v>
          </cell>
          <cell r="F495">
            <v>1193.3885818808183</v>
          </cell>
          <cell r="G495">
            <v>0.90664778207522434</v>
          </cell>
          <cell r="H495">
            <v>626.37992328886503</v>
          </cell>
          <cell r="I495">
            <v>0.52487507656698906</v>
          </cell>
          <cell r="J495">
            <v>64033.709591019535</v>
          </cell>
          <cell r="K495">
            <v>2.2770365935821935E-2</v>
          </cell>
        </row>
        <row r="496">
          <cell r="A496" t="str">
            <v>01M</v>
          </cell>
          <cell r="B496" t="str">
            <v>NHS North Manchester</v>
          </cell>
          <cell r="C496">
            <v>135388</v>
          </cell>
          <cell r="D496">
            <v>642.81843840514148</v>
          </cell>
          <cell r="E496">
            <v>589.10481926804471</v>
          </cell>
          <cell r="F496">
            <v>1336.7052336965312</v>
          </cell>
          <cell r="G496">
            <v>0.91644045047873479</v>
          </cell>
          <cell r="H496">
            <v>660.7101294206924</v>
          </cell>
          <cell r="I496">
            <v>0.49428259332355673</v>
          </cell>
          <cell r="J496">
            <v>66919.931744889705</v>
          </cell>
          <cell r="K496">
            <v>2.1306270633146818E-2</v>
          </cell>
        </row>
        <row r="497">
          <cell r="A497" t="str">
            <v>01N</v>
          </cell>
          <cell r="B497" t="str">
            <v>NHS South Manchester</v>
          </cell>
          <cell r="C497">
            <v>123746</v>
          </cell>
          <cell r="D497">
            <v>589.52206311037492</v>
          </cell>
          <cell r="E497">
            <v>526.29119286342973</v>
          </cell>
          <cell r="F497">
            <v>1167.0787111835755</v>
          </cell>
          <cell r="G497">
            <v>0.89274214791328921</v>
          </cell>
          <cell r="H497">
            <v>596.80107854255084</v>
          </cell>
          <cell r="I497">
            <v>0.51136317784197594</v>
          </cell>
          <cell r="J497">
            <v>63279.147805233151</v>
          </cell>
          <cell r="K497">
            <v>2.4884173665476034E-2</v>
          </cell>
        </row>
        <row r="498">
          <cell r="A498" t="str">
            <v>01R</v>
          </cell>
          <cell r="B498" t="str">
            <v>NHS South Cheshire</v>
          </cell>
          <cell r="C498">
            <v>136163</v>
          </cell>
          <cell r="D498">
            <v>650.15259486162631</v>
          </cell>
          <cell r="E498">
            <v>634.14236366143507</v>
          </cell>
          <cell r="F498">
            <v>1310.0541704134116</v>
          </cell>
          <cell r="G498">
            <v>0.97537465615499275</v>
          </cell>
          <cell r="H498">
            <v>658.55047859535705</v>
          </cell>
          <cell r="I498">
            <v>0.50268950205894114</v>
          </cell>
          <cell r="J498">
            <v>68447.710668851607</v>
          </cell>
          <cell r="K498">
            <v>1.1865616084340393E-2</v>
          </cell>
        </row>
        <row r="499">
          <cell r="A499" t="str">
            <v>01T</v>
          </cell>
          <cell r="B499" t="str">
            <v>NHS South Sefton</v>
          </cell>
          <cell r="C499">
            <v>116117</v>
          </cell>
          <cell r="D499">
            <v>652.21078817538796</v>
          </cell>
          <cell r="E499">
            <v>628.38004314690943</v>
          </cell>
          <cell r="F499">
            <v>1137.1277721660961</v>
          </cell>
          <cell r="G499">
            <v>0.96346159023964173</v>
          </cell>
          <cell r="H499">
            <v>657.96581041769116</v>
          </cell>
          <cell r="I499">
            <v>0.57862082566530137</v>
          </cell>
          <cell r="J499">
            <v>67187.714413777794</v>
          </cell>
          <cell r="K499">
            <v>1.434076516836778E-2</v>
          </cell>
        </row>
        <row r="500">
          <cell r="A500" t="str">
            <v>01V</v>
          </cell>
          <cell r="B500" t="str">
            <v>NHS Southport and Formby</v>
          </cell>
          <cell r="C500">
            <v>93921</v>
          </cell>
          <cell r="D500">
            <v>587.89355083636144</v>
          </cell>
          <cell r="E500">
            <v>574.29968922049761</v>
          </cell>
          <cell r="F500">
            <v>924.44650379452582</v>
          </cell>
          <cell r="G500">
            <v>0.97687700163316193</v>
          </cell>
          <cell r="H500">
            <v>593.53936893027912</v>
          </cell>
          <cell r="I500">
            <v>0.64204836785472175</v>
          </cell>
          <cell r="J500">
            <v>60301.824757283321</v>
          </cell>
          <cell r="K500">
            <v>1.2100257857024659E-2</v>
          </cell>
        </row>
        <row r="501">
          <cell r="A501" t="str">
            <v>01W</v>
          </cell>
          <cell r="B501" t="str">
            <v>NHS Stockport</v>
          </cell>
          <cell r="C501">
            <v>225834</v>
          </cell>
          <cell r="D501">
            <v>1360.786999489158</v>
          </cell>
          <cell r="E501">
            <v>1283.3512171439118</v>
          </cell>
          <cell r="F501">
            <v>2188.1215729339451</v>
          </cell>
          <cell r="G501">
            <v>0.94309485439358565</v>
          </cell>
          <cell r="H501">
            <v>1374.5596889490216</v>
          </cell>
          <cell r="I501">
            <v>0.62819164435454189</v>
          </cell>
          <cell r="J501">
            <v>141867.03181116362</v>
          </cell>
          <cell r="K501">
            <v>1.225413580521276E-2</v>
          </cell>
        </row>
        <row r="502">
          <cell r="A502" t="str">
            <v>01X</v>
          </cell>
          <cell r="B502" t="str">
            <v>NHS St Helens</v>
          </cell>
          <cell r="C502">
            <v>146357</v>
          </cell>
          <cell r="D502">
            <v>823.18345413129839</v>
          </cell>
          <cell r="E502">
            <v>803.89944243607943</v>
          </cell>
          <cell r="F502">
            <v>1409.7904937598726</v>
          </cell>
          <cell r="G502">
            <v>0.97657385896371141</v>
          </cell>
          <cell r="H502">
            <v>833.49483064454023</v>
          </cell>
          <cell r="I502">
            <v>0.59121893241146239</v>
          </cell>
          <cell r="J502">
            <v>86529.029290944396</v>
          </cell>
          <cell r="K502">
            <v>1.0289669974217654E-2</v>
          </cell>
        </row>
        <row r="503">
          <cell r="A503" t="str">
            <v>01Y</v>
          </cell>
          <cell r="B503" t="str">
            <v>NHS Tameside and Glossop</v>
          </cell>
          <cell r="C503">
            <v>178935</v>
          </cell>
          <cell r="D503">
            <v>1003.8605012800488</v>
          </cell>
          <cell r="E503">
            <v>945.54148738244464</v>
          </cell>
          <cell r="F503">
            <v>1748.1552067235039</v>
          </cell>
          <cell r="G503">
            <v>0.94190526091698989</v>
          </cell>
          <cell r="H503">
            <v>1018.0224486428311</v>
          </cell>
          <cell r="I503">
            <v>0.58234099851515431</v>
          </cell>
          <cell r="J503">
            <v>104201.18656930914</v>
          </cell>
          <cell r="K503">
            <v>1.4408135898971466E-2</v>
          </cell>
        </row>
        <row r="504">
          <cell r="A504" t="str">
            <v>02A</v>
          </cell>
          <cell r="B504" t="str">
            <v>NHS Trafford</v>
          </cell>
          <cell r="C504">
            <v>174684</v>
          </cell>
          <cell r="D504">
            <v>951.02339901562584</v>
          </cell>
          <cell r="E504">
            <v>905.17706823678145</v>
          </cell>
          <cell r="F504">
            <v>1695.2092918577439</v>
          </cell>
          <cell r="G504">
            <v>0.9517926364101047</v>
          </cell>
          <cell r="H504">
            <v>958.5258482534573</v>
          </cell>
          <cell r="I504">
            <v>0.56543215805703206</v>
          </cell>
          <cell r="J504">
            <v>98771.951098034595</v>
          </cell>
          <cell r="K504">
            <v>1.355557835936673E-2</v>
          </cell>
        </row>
        <row r="505">
          <cell r="A505" t="str">
            <v>02D</v>
          </cell>
          <cell r="B505" t="str">
            <v>NHS Vale Royal</v>
          </cell>
          <cell r="C505">
            <v>77801</v>
          </cell>
          <cell r="D505">
            <v>415.83885261068554</v>
          </cell>
          <cell r="E505">
            <v>402.65062340366859</v>
          </cell>
          <cell r="F505">
            <v>750.3389337840747</v>
          </cell>
          <cell r="G505">
            <v>0.9682852404862613</v>
          </cell>
          <cell r="H505">
            <v>416.87431246495288</v>
          </cell>
          <cell r="I505">
            <v>0.55558134290405481</v>
          </cell>
          <cell r="J505">
            <v>43224.784059278369</v>
          </cell>
          <cell r="K505">
            <v>1.6782420462182215E-2</v>
          </cell>
        </row>
        <row r="506">
          <cell r="A506" t="str">
            <v>02E</v>
          </cell>
          <cell r="B506" t="str">
            <v>NHS Warrington</v>
          </cell>
          <cell r="C506">
            <v>159483</v>
          </cell>
          <cell r="D506">
            <v>922.51895295589361</v>
          </cell>
          <cell r="E506">
            <v>888.86243813577767</v>
          </cell>
          <cell r="F506">
            <v>1544.0574614873055</v>
          </cell>
          <cell r="G506">
            <v>0.96351672265130672</v>
          </cell>
          <cell r="H506">
            <v>926.80257109558329</v>
          </cell>
          <cell r="I506">
            <v>0.60023839410927449</v>
          </cell>
          <cell r="J506">
            <v>95727.819807729422</v>
          </cell>
          <cell r="K506">
            <v>1.204702969622844E-2</v>
          </cell>
        </row>
        <row r="507">
          <cell r="A507" t="str">
            <v>02F</v>
          </cell>
          <cell r="B507" t="str">
            <v>NHS West Cheshire</v>
          </cell>
          <cell r="C507">
            <v>194237</v>
          </cell>
          <cell r="D507">
            <v>1049.1053715187165</v>
          </cell>
          <cell r="E507">
            <v>1041.083581899795</v>
          </cell>
          <cell r="F507">
            <v>1879.471867449502</v>
          </cell>
          <cell r="G507">
            <v>0.99235368549556757</v>
          </cell>
          <cell r="H507">
            <v>1054.2392792216444</v>
          </cell>
          <cell r="I507">
            <v>0.56092314946553457</v>
          </cell>
          <cell r="J507">
            <v>108952.02978273704</v>
          </cell>
          <cell r="K507">
            <v>5.2482420665415719E-3</v>
          </cell>
        </row>
        <row r="508">
          <cell r="A508" t="str">
            <v>02G</v>
          </cell>
          <cell r="B508" t="str">
            <v>NHS West Lancashire</v>
          </cell>
          <cell r="C508">
            <v>83327</v>
          </cell>
          <cell r="D508">
            <v>412.49745022403852</v>
          </cell>
          <cell r="E508">
            <v>393.47562022155654</v>
          </cell>
          <cell r="F508">
            <v>830.44787679081935</v>
          </cell>
          <cell r="G508">
            <v>0.95388618767909783</v>
          </cell>
          <cell r="H508">
            <v>417.74708894433081</v>
          </cell>
          <cell r="I508">
            <v>0.50303830092103019</v>
          </cell>
          <cell r="J508">
            <v>41916.672500846682</v>
          </cell>
          <cell r="K508">
            <v>2.016480213511913E-2</v>
          </cell>
        </row>
        <row r="509">
          <cell r="A509" t="str">
            <v>02H</v>
          </cell>
          <cell r="B509" t="str">
            <v>NHS Wigan Borough</v>
          </cell>
          <cell r="C509">
            <v>238975</v>
          </cell>
          <cell r="D509">
            <v>1361.8571698173632</v>
          </cell>
          <cell r="E509">
            <v>1315.0356312488534</v>
          </cell>
          <cell r="F509">
            <v>2293.2169658101011</v>
          </cell>
          <cell r="G509">
            <v>0.96561934716341147</v>
          </cell>
          <cell r="H509">
            <v>1369.1093967289428</v>
          </cell>
          <cell r="I509">
            <v>0.59702567054979538</v>
          </cell>
          <cell r="J509">
            <v>142674.20961963735</v>
          </cell>
          <cell r="K509">
            <v>9.6344889898737941E-3</v>
          </cell>
        </row>
        <row r="510">
          <cell r="A510" t="str">
            <v>02M</v>
          </cell>
          <cell r="B510" t="str">
            <v>NHS Fylde &amp; Wyre</v>
          </cell>
          <cell r="C510">
            <v>115607</v>
          </cell>
          <cell r="D510">
            <v>681.66212694450894</v>
          </cell>
          <cell r="E510">
            <v>653.57133746065711</v>
          </cell>
          <cell r="F510">
            <v>1118.5277650935586</v>
          </cell>
          <cell r="G510">
            <v>0.95879074342920245</v>
          </cell>
          <cell r="H510">
            <v>688.59714911200399</v>
          </cell>
          <cell r="I510">
            <v>0.61562812350429819</v>
          </cell>
          <cell r="J510">
            <v>71170.920473961407</v>
          </cell>
          <cell r="K510">
            <v>1.4861505774583976E-2</v>
          </cell>
        </row>
        <row r="511">
          <cell r="A511" t="str">
            <v>02N</v>
          </cell>
          <cell r="B511" t="str">
            <v>NHS Airedale, Wharfedale and Craven</v>
          </cell>
          <cell r="C511">
            <v>118850</v>
          </cell>
          <cell r="D511">
            <v>607.76796336728626</v>
          </cell>
          <cell r="E511">
            <v>591.90932125275674</v>
          </cell>
          <cell r="F511">
            <v>1128.4504850219059</v>
          </cell>
          <cell r="G511">
            <v>0.97390674884101147</v>
          </cell>
          <cell r="H511">
            <v>610.51320904635224</v>
          </cell>
          <cell r="I511">
            <v>0.5410190497055799</v>
          </cell>
          <cell r="J511">
            <v>64300.114057508174</v>
          </cell>
          <cell r="K511">
            <v>1.2624339454175635E-2</v>
          </cell>
        </row>
        <row r="512">
          <cell r="A512" t="str">
            <v>02P</v>
          </cell>
          <cell r="B512" t="str">
            <v>NHS Barnsley</v>
          </cell>
          <cell r="C512">
            <v>185190</v>
          </cell>
          <cell r="D512">
            <v>1108.3012635727673</v>
          </cell>
          <cell r="E512">
            <v>1078.9260262615755</v>
          </cell>
          <cell r="F512">
            <v>1808.5454050604085</v>
          </cell>
          <cell r="G512">
            <v>0.97349525956823646</v>
          </cell>
          <cell r="H512">
            <v>1118.4080249185758</v>
          </cell>
          <cell r="I512">
            <v>0.61840196092904787</v>
          </cell>
          <cell r="J512">
            <v>114521.85914445037</v>
          </cell>
          <cell r="K512">
            <v>9.4154712269699306E-3</v>
          </cell>
        </row>
        <row r="513">
          <cell r="A513" t="str">
            <v>02Q</v>
          </cell>
          <cell r="B513" t="str">
            <v>NHS Bassetlaw</v>
          </cell>
          <cell r="C513">
            <v>86595</v>
          </cell>
          <cell r="D513">
            <v>507.00291000561094</v>
          </cell>
          <cell r="E513">
            <v>503.86623291092104</v>
          </cell>
          <cell r="F513">
            <v>809.38401079541643</v>
          </cell>
          <cell r="G513">
            <v>0.99381329567781929</v>
          </cell>
          <cell r="H513">
            <v>511.89853208420868</v>
          </cell>
          <cell r="I513">
            <v>0.63245446568822627</v>
          </cell>
          <cell r="J513">
            <v>54767.394456271955</v>
          </cell>
          <cell r="K513">
            <v>6.8005812279999193E-3</v>
          </cell>
        </row>
        <row r="514">
          <cell r="A514" t="str">
            <v>02R</v>
          </cell>
          <cell r="B514" t="str">
            <v>NHS Bradford Districts</v>
          </cell>
          <cell r="C514">
            <v>240831</v>
          </cell>
          <cell r="D514">
            <v>1275.1626195897604</v>
          </cell>
          <cell r="E514">
            <v>1171.9309584307673</v>
          </cell>
          <cell r="F514">
            <v>2291.3526510972738</v>
          </cell>
          <cell r="G514">
            <v>0.91904431672236098</v>
          </cell>
          <cell r="H514">
            <v>1291.8700583466577</v>
          </cell>
          <cell r="I514">
            <v>0.56380237137570777</v>
          </cell>
          <cell r="J514">
            <v>135781.08890078307</v>
          </cell>
          <cell r="K514">
            <v>1.4906929757911027E-2</v>
          </cell>
        </row>
        <row r="515">
          <cell r="A515" t="str">
            <v>02T</v>
          </cell>
          <cell r="B515" t="str">
            <v>NHS Calderdale</v>
          </cell>
          <cell r="C515">
            <v>160817</v>
          </cell>
          <cell r="D515">
            <v>869.46724145333042</v>
          </cell>
          <cell r="E515">
            <v>845.67392444327993</v>
          </cell>
          <cell r="F515">
            <v>1542.2940606044817</v>
          </cell>
          <cell r="G515">
            <v>0.97263460211533725</v>
          </cell>
          <cell r="H515">
            <v>881.85850373767391</v>
          </cell>
          <cell r="I515">
            <v>0.57178363469288151</v>
          </cell>
          <cell r="J515">
            <v>91952.528780405133</v>
          </cell>
          <cell r="K515">
            <v>1.0799270634146938E-2</v>
          </cell>
        </row>
        <row r="516">
          <cell r="A516" t="str">
            <v>02V</v>
          </cell>
          <cell r="B516" t="str">
            <v>NHS Leeds North</v>
          </cell>
          <cell r="C516">
            <v>154205</v>
          </cell>
          <cell r="D516">
            <v>777.04010825973535</v>
          </cell>
          <cell r="E516">
            <v>727.40475047910627</v>
          </cell>
          <cell r="F516">
            <v>1438.3097605163928</v>
          </cell>
          <cell r="G516">
            <v>0.93612252797118445</v>
          </cell>
          <cell r="H516">
            <v>789.43799694005952</v>
          </cell>
          <cell r="I516">
            <v>0.54886507664150841</v>
          </cell>
          <cell r="J516">
            <v>84637.739143503801</v>
          </cell>
          <cell r="K516">
            <v>1.7125922483373787E-2</v>
          </cell>
        </row>
        <row r="517">
          <cell r="A517" t="str">
            <v>02W</v>
          </cell>
          <cell r="B517" t="str">
            <v>NHS Bradford City</v>
          </cell>
          <cell r="C517">
            <v>74999</v>
          </cell>
          <cell r="D517">
            <v>348.61739359480907</v>
          </cell>
          <cell r="E517">
            <v>282.8158664333327</v>
          </cell>
          <cell r="F517">
            <v>743.6573595170189</v>
          </cell>
          <cell r="G517">
            <v>0.81125001686531983</v>
          </cell>
          <cell r="H517">
            <v>362.37023502858375</v>
          </cell>
          <cell r="I517">
            <v>0.487281179149402</v>
          </cell>
          <cell r="J517">
            <v>36545.601155026001</v>
          </cell>
          <cell r="K517">
            <v>4.0940271681546743E-2</v>
          </cell>
        </row>
        <row r="518">
          <cell r="A518" t="str">
            <v>02X</v>
          </cell>
          <cell r="B518" t="str">
            <v>NHS Doncaster</v>
          </cell>
          <cell r="C518">
            <v>231858</v>
          </cell>
          <cell r="D518">
            <v>1421.49270733501</v>
          </cell>
          <cell r="E518">
            <v>1366.1886528090238</v>
          </cell>
          <cell r="F518">
            <v>2234.7112343350327</v>
          </cell>
          <cell r="G518">
            <v>0.96109438040686868</v>
          </cell>
          <cell r="H518">
            <v>1430.9668085016563</v>
          </cell>
          <cell r="I518">
            <v>0.64033633809849222</v>
          </cell>
          <cell r="J518">
            <v>148467.10267884022</v>
          </cell>
          <cell r="K518">
            <v>1.0007788800534521E-2</v>
          </cell>
        </row>
        <row r="519">
          <cell r="A519" t="str">
            <v>02Y</v>
          </cell>
          <cell r="B519" t="str">
            <v>NHS East Riding of Yorkshire</v>
          </cell>
          <cell r="C519">
            <v>234435</v>
          </cell>
          <cell r="D519">
            <v>1251.0293066741551</v>
          </cell>
          <cell r="E519">
            <v>1220.1313543420194</v>
          </cell>
          <cell r="F519">
            <v>2225.9502528683224</v>
          </cell>
          <cell r="G519">
            <v>0.97530197560736809</v>
          </cell>
          <cell r="H519">
            <v>1256.2985481312464</v>
          </cell>
          <cell r="I519">
            <v>0.56438752236821155</v>
          </cell>
          <cell r="J519">
            <v>132312.18880639167</v>
          </cell>
          <cell r="K519">
            <v>8.5631854707004344E-3</v>
          </cell>
        </row>
        <row r="520">
          <cell r="A520" t="str">
            <v>03A</v>
          </cell>
          <cell r="B520" t="str">
            <v>NHS Greater Huddersfield</v>
          </cell>
          <cell r="C520">
            <v>178235</v>
          </cell>
          <cell r="D520">
            <v>1012.1149453393741</v>
          </cell>
          <cell r="E520">
            <v>959.1723473534779</v>
          </cell>
          <cell r="F520">
            <v>1713.0879395593831</v>
          </cell>
          <cell r="G520">
            <v>0.94769112122127197</v>
          </cell>
          <cell r="H520">
            <v>1023.6827582465734</v>
          </cell>
          <cell r="I520">
            <v>0.59756579601504345</v>
          </cell>
          <cell r="J520">
            <v>106507.13965274127</v>
          </cell>
          <cell r="K520">
            <v>1.3658581082600334E-2</v>
          </cell>
        </row>
        <row r="521">
          <cell r="A521" t="str">
            <v>03C</v>
          </cell>
          <cell r="B521" t="str">
            <v>NHS Leeds West</v>
          </cell>
          <cell r="C521">
            <v>279503</v>
          </cell>
          <cell r="D521">
            <v>1457.3020383480261</v>
          </cell>
          <cell r="E521">
            <v>1377.369682658679</v>
          </cell>
          <cell r="F521">
            <v>2622.8308091591775</v>
          </cell>
          <cell r="G521">
            <v>0.94515045365615691</v>
          </cell>
          <cell r="H521">
            <v>1466.4054865302394</v>
          </cell>
          <cell r="I521">
            <v>0.55909267247029826</v>
          </cell>
          <cell r="J521">
            <v>156268.07923346577</v>
          </cell>
          <cell r="K521">
            <v>1.163949623582876E-2</v>
          </cell>
        </row>
        <row r="522">
          <cell r="A522" t="str">
            <v>03D</v>
          </cell>
          <cell r="B522" t="str">
            <v>NHS Hambleton, Richmondshire and Whitby</v>
          </cell>
          <cell r="C522">
            <v>111081</v>
          </cell>
          <cell r="D522">
            <v>549.01015465699209</v>
          </cell>
          <cell r="E522">
            <v>523.11405079283202</v>
          </cell>
          <cell r="F522">
            <v>1036.1982496846611</v>
          </cell>
          <cell r="G522">
            <v>0.95283128436788334</v>
          </cell>
          <cell r="H522">
            <v>560.26646826155945</v>
          </cell>
          <cell r="I522">
            <v>0.54069428165127809</v>
          </cell>
          <cell r="J522">
            <v>60060.861500105624</v>
          </cell>
          <cell r="K522">
            <v>1.7668771935205718E-2</v>
          </cell>
        </row>
        <row r="523">
          <cell r="A523" t="str">
            <v>03E</v>
          </cell>
          <cell r="B523" t="str">
            <v>NHS Harrogate and Rural District</v>
          </cell>
          <cell r="C523">
            <v>120628</v>
          </cell>
          <cell r="D523">
            <v>528.63902565631997</v>
          </cell>
          <cell r="E523">
            <v>501.56495790734749</v>
          </cell>
          <cell r="F523">
            <v>1151.6378617621331</v>
          </cell>
          <cell r="G523">
            <v>0.94878534040244333</v>
          </cell>
          <cell r="H523">
            <v>533.85042287285023</v>
          </cell>
          <cell r="I523">
            <v>0.46355754755752832</v>
          </cell>
          <cell r="J523">
            <v>55918.019846769523</v>
          </cell>
          <cell r="K523">
            <v>1.8720178747786836E-2</v>
          </cell>
        </row>
        <row r="524">
          <cell r="A524" t="str">
            <v>03F</v>
          </cell>
          <cell r="B524" t="str">
            <v>NHS Hull</v>
          </cell>
          <cell r="C524">
            <v>210246</v>
          </cell>
          <cell r="D524">
            <v>1168.2592125902063</v>
          </cell>
          <cell r="E524">
            <v>1132.8282225512683</v>
          </cell>
          <cell r="F524">
            <v>2064.136025347856</v>
          </cell>
          <cell r="G524">
            <v>0.96967197890921641</v>
          </cell>
          <cell r="H524">
            <v>1194.0965482190693</v>
          </cell>
          <cell r="I524">
            <v>0.57849702420548355</v>
          </cell>
          <cell r="J524">
            <v>121626.68535110609</v>
          </cell>
          <cell r="K524">
            <v>9.790679134070392E-3</v>
          </cell>
        </row>
        <row r="525">
          <cell r="A525" t="str">
            <v>03G</v>
          </cell>
          <cell r="B525" t="str">
            <v>NHS Leeds South and East</v>
          </cell>
          <cell r="C525">
            <v>194542</v>
          </cell>
          <cell r="D525">
            <v>1032.8867065165523</v>
          </cell>
          <cell r="E525">
            <v>960.4323205664117</v>
          </cell>
          <cell r="F525">
            <v>1870.7999739566274</v>
          </cell>
          <cell r="G525">
            <v>0.92985253320328265</v>
          </cell>
          <cell r="H525">
            <v>1045.7309491871215</v>
          </cell>
          <cell r="I525">
            <v>0.55897528530293095</v>
          </cell>
          <cell r="J525">
            <v>108744.16995340279</v>
          </cell>
          <cell r="K525">
            <v>1.5508960985887025E-2</v>
          </cell>
        </row>
        <row r="526">
          <cell r="A526" t="str">
            <v>03H</v>
          </cell>
          <cell r="B526" t="str">
            <v>NHS North East Lincolnshire</v>
          </cell>
          <cell r="C526">
            <v>125426</v>
          </cell>
          <cell r="D526">
            <v>679.74769650133373</v>
          </cell>
          <cell r="E526">
            <v>638.97804404657404</v>
          </cell>
          <cell r="F526">
            <v>1210.9382733997134</v>
          </cell>
          <cell r="G526">
            <v>0.94002237497147634</v>
          </cell>
          <cell r="H526">
            <v>686.63166241992508</v>
          </cell>
          <cell r="I526">
            <v>0.56702449456172888</v>
          </cell>
          <cell r="J526">
            <v>71119.61425489941</v>
          </cell>
          <cell r="K526">
            <v>1.7778013607078196E-2</v>
          </cell>
        </row>
        <row r="527">
          <cell r="A527" t="str">
            <v>03J</v>
          </cell>
          <cell r="B527" t="str">
            <v>NHS North Kirklees</v>
          </cell>
          <cell r="C527">
            <v>133188</v>
          </cell>
          <cell r="D527">
            <v>763.74390298790036</v>
          </cell>
          <cell r="E527">
            <v>702.31897796112958</v>
          </cell>
          <cell r="F527">
            <v>1286.1570065850935</v>
          </cell>
          <cell r="G527">
            <v>0.91957392420880135</v>
          </cell>
          <cell r="H527">
            <v>778.13352904666453</v>
          </cell>
          <cell r="I527">
            <v>0.6050066399845736</v>
          </cell>
          <cell r="J527">
            <v>80579.624366265387</v>
          </cell>
          <cell r="K527">
            <v>1.9208488511798991E-2</v>
          </cell>
        </row>
        <row r="528">
          <cell r="A528" t="str">
            <v>03K</v>
          </cell>
          <cell r="B528" t="str">
            <v>NHS North Lincolnshire</v>
          </cell>
          <cell r="C528">
            <v>127279</v>
          </cell>
          <cell r="D528">
            <v>638.80372550246636</v>
          </cell>
          <cell r="E528">
            <v>604.59695892086529</v>
          </cell>
          <cell r="F528">
            <v>1196.213397019787</v>
          </cell>
          <cell r="G528">
            <v>0.94645183611805817</v>
          </cell>
          <cell r="H528">
            <v>643.52276274774204</v>
          </cell>
          <cell r="I528">
            <v>0.53796652365789988</v>
          </cell>
          <cell r="J528">
            <v>68471.841164653844</v>
          </cell>
          <cell r="K528">
            <v>1.7390092700897506E-2</v>
          </cell>
        </row>
        <row r="529">
          <cell r="A529" t="str">
            <v>03L</v>
          </cell>
          <cell r="B529" t="str">
            <v>NHS Rotherham</v>
          </cell>
          <cell r="C529">
            <v>192637</v>
          </cell>
          <cell r="D529">
            <v>1139.4781539333262</v>
          </cell>
          <cell r="E529">
            <v>1109.4390632720497</v>
          </cell>
          <cell r="F529">
            <v>1849.4554196376992</v>
          </cell>
          <cell r="G529">
            <v>0.97363785294383609</v>
          </cell>
          <cell r="H529">
            <v>1146.4680407576964</v>
          </cell>
          <cell r="I529">
            <v>0.61989493154816611</v>
          </cell>
          <cell r="J529">
            <v>119414.69992864407</v>
          </cell>
          <cell r="K529">
            <v>9.261954495198222E-3</v>
          </cell>
        </row>
        <row r="530">
          <cell r="A530" t="str">
            <v>03M</v>
          </cell>
          <cell r="B530" t="str">
            <v>NHS Scarborough and Ryedale</v>
          </cell>
          <cell r="C530">
            <v>91756</v>
          </cell>
          <cell r="D530">
            <v>475.87919884136045</v>
          </cell>
          <cell r="E530">
            <v>447.6142139604043</v>
          </cell>
          <cell r="F530">
            <v>856.03811684265565</v>
          </cell>
          <cell r="G530">
            <v>0.94060470608975155</v>
          </cell>
          <cell r="H530">
            <v>475.87919884136045</v>
          </cell>
          <cell r="I530">
            <v>0.5559088894272094</v>
          </cell>
          <cell r="J530">
            <v>51007.976058283028</v>
          </cell>
          <cell r="K530">
            <v>2.1159868331142567E-2</v>
          </cell>
        </row>
        <row r="531">
          <cell r="A531" t="str">
            <v>03N</v>
          </cell>
          <cell r="B531" t="str">
            <v>NHS Sheffield</v>
          </cell>
          <cell r="C531">
            <v>429178</v>
          </cell>
          <cell r="D531">
            <v>2474.2065873597539</v>
          </cell>
          <cell r="E531">
            <v>2379.8667800956073</v>
          </cell>
          <cell r="F531">
            <v>4199.6973413859669</v>
          </cell>
          <cell r="G531">
            <v>0.9618706830116327</v>
          </cell>
          <cell r="H531">
            <v>2513.7847286575075</v>
          </cell>
          <cell r="I531">
            <v>0.59856330690437765</v>
          </cell>
          <cell r="J531">
            <v>256890.20293060699</v>
          </cell>
          <cell r="K531">
            <v>7.5112637558203132E-3</v>
          </cell>
        </row>
        <row r="532">
          <cell r="A532" t="str">
            <v>03Q</v>
          </cell>
          <cell r="B532" t="str">
            <v>NHS Vale of York</v>
          </cell>
          <cell r="C532">
            <v>258841</v>
          </cell>
          <cell r="D532">
            <v>1420.3950778273484</v>
          </cell>
          <cell r="E532">
            <v>1318.1343911792305</v>
          </cell>
          <cell r="F532">
            <v>2436.9408721816626</v>
          </cell>
          <cell r="G532">
            <v>0.92800546253332783</v>
          </cell>
          <cell r="H532">
            <v>1443.1164411756065</v>
          </cell>
          <cell r="I532">
            <v>0.59218360923285829</v>
          </cell>
          <cell r="J532">
            <v>153281.39759744226</v>
          </cell>
          <cell r="K532">
            <v>1.3384719842819158E-2</v>
          </cell>
        </row>
        <row r="533">
          <cell r="A533" t="str">
            <v>03R</v>
          </cell>
          <cell r="B533" t="str">
            <v xml:space="preserve">NHS Wakefield </v>
          </cell>
          <cell r="C533">
            <v>272978</v>
          </cell>
          <cell r="D533">
            <v>1518.4596766134034</v>
          </cell>
          <cell r="E533">
            <v>1463.8930269661621</v>
          </cell>
          <cell r="F533">
            <v>2561.9002426215911</v>
          </cell>
          <cell r="G533">
            <v>0.96406447238102466</v>
          </cell>
          <cell r="H533">
            <v>1539.5994760381079</v>
          </cell>
          <cell r="I533">
            <v>0.6009599633991356</v>
          </cell>
          <cell r="J533">
            <v>164048.84888876925</v>
          </cell>
          <cell r="K533">
            <v>9.3216879705183796E-3</v>
          </cell>
        </row>
        <row r="534">
          <cell r="A534" t="str">
            <v>03T</v>
          </cell>
          <cell r="B534" t="str">
            <v>NHS Lincolnshire East</v>
          </cell>
          <cell r="C534">
            <v>189463</v>
          </cell>
          <cell r="D534">
            <v>1022.0127965827002</v>
          </cell>
          <cell r="E534">
            <v>985.38558591492961</v>
          </cell>
          <cell r="F534">
            <v>1801.5258828006408</v>
          </cell>
          <cell r="G534">
            <v>0.96416169074375502</v>
          </cell>
          <cell r="H534">
            <v>1027.9757553140219</v>
          </cell>
          <cell r="I534">
            <v>0.5706139251887612</v>
          </cell>
          <cell r="J534">
            <v>108110.22610803826</v>
          </cell>
          <cell r="K534">
            <v>1.1348243032846558E-2</v>
          </cell>
        </row>
        <row r="535">
          <cell r="A535" t="str">
            <v>03V</v>
          </cell>
          <cell r="B535" t="str">
            <v>NHS Corby</v>
          </cell>
          <cell r="C535">
            <v>54096</v>
          </cell>
          <cell r="D535">
            <v>258.97693798932784</v>
          </cell>
          <cell r="E535">
            <v>239.08458298832599</v>
          </cell>
          <cell r="F535">
            <v>519.22432419233485</v>
          </cell>
          <cell r="G535">
            <v>0.92318870106564632</v>
          </cell>
          <cell r="H535">
            <v>259.50932835775802</v>
          </cell>
          <cell r="I535">
            <v>0.49980194737877631</v>
          </cell>
          <cell r="J535">
            <v>27037.286145402282</v>
          </cell>
          <cell r="K535">
            <v>3.2340109299685851E-2</v>
          </cell>
        </row>
        <row r="536">
          <cell r="A536" t="str">
            <v>03W</v>
          </cell>
          <cell r="B536" t="str">
            <v>NHS East Leicestershire and Rutland</v>
          </cell>
          <cell r="C536">
            <v>244103</v>
          </cell>
          <cell r="D536">
            <v>1279.9390698297595</v>
          </cell>
          <cell r="E536">
            <v>1224.1912018310588</v>
          </cell>
          <cell r="F536">
            <v>2338.3967804458393</v>
          </cell>
          <cell r="G536">
            <v>0.95644490482963729</v>
          </cell>
          <cell r="H536">
            <v>1296.9292996392091</v>
          </cell>
          <cell r="I536">
            <v>0.55462328313329967</v>
          </cell>
          <cell r="J536">
            <v>135385.20728268786</v>
          </cell>
          <cell r="K536">
            <v>1.1133187488256079E-2</v>
          </cell>
        </row>
        <row r="537">
          <cell r="A537" t="str">
            <v>03X</v>
          </cell>
          <cell r="B537" t="str">
            <v>NHS Erewash</v>
          </cell>
          <cell r="C537">
            <v>74492</v>
          </cell>
          <cell r="D537">
            <v>401.12198851486573</v>
          </cell>
          <cell r="E537">
            <v>386.11171878196069</v>
          </cell>
          <cell r="F537">
            <v>717.67311483718731</v>
          </cell>
          <cell r="G537">
            <v>0.96257928968571427</v>
          </cell>
          <cell r="H537">
            <v>405.64804716204219</v>
          </cell>
          <cell r="I537">
            <v>0.5652267568279582</v>
          </cell>
          <cell r="J537">
            <v>42104.87156962826</v>
          </cell>
          <cell r="K537">
            <v>1.8508050175939615E-2</v>
          </cell>
        </row>
        <row r="538">
          <cell r="A538" t="str">
            <v>03Y</v>
          </cell>
          <cell r="B538" t="str">
            <v>NHS Hardwick</v>
          </cell>
          <cell r="C538">
            <v>77729</v>
          </cell>
          <cell r="D538">
            <v>388.95305783371731</v>
          </cell>
          <cell r="E538">
            <v>373.1762151984837</v>
          </cell>
          <cell r="F538">
            <v>720.84317445288821</v>
          </cell>
          <cell r="G538">
            <v>0.95943766910304529</v>
          </cell>
          <cell r="H538">
            <v>390.06358296081777</v>
          </cell>
          <cell r="I538">
            <v>0.5411212823883248</v>
          </cell>
          <cell r="J538">
            <v>42060.8161587621</v>
          </cell>
          <cell r="K538">
            <v>1.9539978885582523E-2</v>
          </cell>
        </row>
        <row r="539">
          <cell r="A539" t="str">
            <v>04C</v>
          </cell>
          <cell r="B539" t="str">
            <v>NHS Leicester City</v>
          </cell>
          <cell r="C539">
            <v>262402</v>
          </cell>
          <cell r="D539">
            <v>1252.6104955198139</v>
          </cell>
          <cell r="E539">
            <v>1170.2467036890969</v>
          </cell>
          <cell r="F539">
            <v>2574.9624170722645</v>
          </cell>
          <cell r="G539">
            <v>0.9342462863553308</v>
          </cell>
          <cell r="H539">
            <v>1282.8627110617624</v>
          </cell>
          <cell r="I539">
            <v>0.49820638256941197</v>
          </cell>
          <cell r="J539">
            <v>130730.35119897884</v>
          </cell>
          <cell r="K539">
            <v>1.3665430246858899E-2</v>
          </cell>
        </row>
        <row r="540">
          <cell r="A540" t="str">
            <v>04D</v>
          </cell>
          <cell r="B540" t="str">
            <v>NHS Lincolnshire West</v>
          </cell>
          <cell r="C540">
            <v>172563</v>
          </cell>
          <cell r="D540">
            <v>860.16650773535514</v>
          </cell>
          <cell r="E540">
            <v>833.29223481517374</v>
          </cell>
          <cell r="F540">
            <v>1575.6738792563017</v>
          </cell>
          <cell r="G540">
            <v>0.9687568945332039</v>
          </cell>
          <cell r="H540">
            <v>866.07272266202745</v>
          </cell>
          <cell r="I540">
            <v>0.54965226882532503</v>
          </cell>
          <cell r="J540">
            <v>94849.644465304562</v>
          </cell>
          <cell r="K540">
            <v>1.1580463896965777E-2</v>
          </cell>
        </row>
        <row r="541">
          <cell r="A541" t="str">
            <v>04E</v>
          </cell>
          <cell r="B541" t="str">
            <v>NHS Mansfield &amp; Ashfield</v>
          </cell>
          <cell r="C541">
            <v>140670</v>
          </cell>
          <cell r="D541">
            <v>792.17833771575272</v>
          </cell>
          <cell r="E541">
            <v>765.06239146686369</v>
          </cell>
          <cell r="F541">
            <v>1374.6904120358611</v>
          </cell>
          <cell r="G541">
            <v>0.96577040174176199</v>
          </cell>
          <cell r="H541">
            <v>793.11884332950012</v>
          </cell>
          <cell r="I541">
            <v>0.57694360590972849</v>
          </cell>
          <cell r="J541">
            <v>81158.657043321509</v>
          </cell>
          <cell r="K541">
            <v>1.2607513551343956E-2</v>
          </cell>
        </row>
        <row r="542">
          <cell r="A542" t="str">
            <v>04F</v>
          </cell>
          <cell r="B542" t="str">
            <v>NHS Milton Keynes</v>
          </cell>
          <cell r="C542">
            <v>196584</v>
          </cell>
          <cell r="D542">
            <v>810.15394232223139</v>
          </cell>
          <cell r="E542">
            <v>741.46520634772094</v>
          </cell>
          <cell r="F542">
            <v>1925.8210966165193</v>
          </cell>
          <cell r="G542">
            <v>0.91521520493053388</v>
          </cell>
          <cell r="H542">
            <v>818.84691269537632</v>
          </cell>
          <cell r="I542">
            <v>0.42519365590812713</v>
          </cell>
          <cell r="J542">
            <v>83586.269653043259</v>
          </cell>
          <cell r="K542">
            <v>1.9100676206873748E-2</v>
          </cell>
        </row>
        <row r="543">
          <cell r="A543" t="str">
            <v>04G</v>
          </cell>
          <cell r="B543" t="str">
            <v>NHS Nene</v>
          </cell>
          <cell r="C543">
            <v>480904</v>
          </cell>
          <cell r="D543">
            <v>2541.4992902310382</v>
          </cell>
          <cell r="E543">
            <v>2442.7218414096983</v>
          </cell>
          <cell r="F543">
            <v>4699.3720680139677</v>
          </cell>
          <cell r="G543">
            <v>0.96113418201570289</v>
          </cell>
          <cell r="H543">
            <v>2567.9151364566569</v>
          </cell>
          <cell r="I543">
            <v>0.54643792815109027</v>
          </cell>
          <cell r="J543">
            <v>262784.1853995719</v>
          </cell>
          <cell r="K543">
            <v>7.479334042426589E-3</v>
          </cell>
        </row>
        <row r="544">
          <cell r="A544" t="str">
            <v>04H</v>
          </cell>
          <cell r="B544" t="str">
            <v>NHS Newark &amp; Sherwood</v>
          </cell>
          <cell r="C544">
            <v>99098</v>
          </cell>
          <cell r="D544">
            <v>494.53465080041565</v>
          </cell>
          <cell r="E544">
            <v>484.85268670486909</v>
          </cell>
          <cell r="F544">
            <v>951.3593441148621</v>
          </cell>
          <cell r="G544">
            <v>0.9804220713758357</v>
          </cell>
          <cell r="H544">
            <v>497.76091811708397</v>
          </cell>
          <cell r="I544">
            <v>0.52321020568752297</v>
          </cell>
          <cell r="J544">
            <v>51849.084963222151</v>
          </cell>
          <cell r="K544">
            <v>1.2164948144747336E-2</v>
          </cell>
        </row>
        <row r="545">
          <cell r="A545" t="str">
            <v>04J</v>
          </cell>
          <cell r="B545" t="str">
            <v>NHS North Derbyshire</v>
          </cell>
          <cell r="C545">
            <v>225824</v>
          </cell>
          <cell r="D545">
            <v>1164.2156041024282</v>
          </cell>
          <cell r="E545">
            <v>1114.9953561298735</v>
          </cell>
          <cell r="F545">
            <v>1990.5168814739034</v>
          </cell>
          <cell r="G545">
            <v>0.95772239454692598</v>
          </cell>
          <cell r="H545">
            <v>1172.8690390958213</v>
          </cell>
          <cell r="I545">
            <v>0.58922838083511031</v>
          </cell>
          <cell r="J545">
            <v>133061.90987370795</v>
          </cell>
          <cell r="K545">
            <v>1.1513154458261354E-2</v>
          </cell>
        </row>
        <row r="546">
          <cell r="A546" t="str">
            <v>04K</v>
          </cell>
          <cell r="B546" t="str">
            <v>NHS Nottingham City</v>
          </cell>
          <cell r="C546">
            <v>253811</v>
          </cell>
          <cell r="D546">
            <v>1246.3127792856933</v>
          </cell>
          <cell r="E546">
            <v>1186.532092143384</v>
          </cell>
          <cell r="F546">
            <v>2506.1228972744107</v>
          </cell>
          <cell r="G546">
            <v>0.95203396118864181</v>
          </cell>
          <cell r="H546">
            <v>1269.0787337633085</v>
          </cell>
          <cell r="I546">
            <v>0.50639126083701769</v>
          </cell>
          <cell r="J546">
            <v>128527.6723043043</v>
          </cell>
          <cell r="K546">
            <v>1.181124743665328E-2</v>
          </cell>
        </row>
        <row r="547">
          <cell r="A547" t="str">
            <v>04L</v>
          </cell>
          <cell r="B547" t="str">
            <v>NHS Nottingham North &amp; East</v>
          </cell>
          <cell r="C547">
            <v>113162</v>
          </cell>
          <cell r="D547">
            <v>655.88390551948248</v>
          </cell>
          <cell r="E547">
            <v>636.74260789278912</v>
          </cell>
          <cell r="F547">
            <v>1097.5777586464485</v>
          </cell>
          <cell r="G547">
            <v>0.97081602785856924</v>
          </cell>
          <cell r="H547">
            <v>665.63701800726699</v>
          </cell>
          <cell r="I547">
            <v>0.60646000956519186</v>
          </cell>
          <cell r="J547">
            <v>68628.227602416242</v>
          </cell>
          <cell r="K547">
            <v>1.2830171974821317E-2</v>
          </cell>
        </row>
        <row r="548">
          <cell r="A548" t="str">
            <v>04M</v>
          </cell>
          <cell r="B548" t="str">
            <v>NHS Nottingham West</v>
          </cell>
          <cell r="C548">
            <v>71730</v>
          </cell>
          <cell r="D548">
            <v>406.66815799564415</v>
          </cell>
          <cell r="E548">
            <v>388.68594659091156</v>
          </cell>
          <cell r="F548">
            <v>697.63041743586393</v>
          </cell>
          <cell r="G548">
            <v>0.95578160952319946</v>
          </cell>
          <cell r="H548">
            <v>415.94143656799992</v>
          </cell>
          <cell r="I548">
            <v>0.59622032837500116</v>
          </cell>
          <cell r="J548">
            <v>42766.884154338833</v>
          </cell>
          <cell r="K548">
            <v>1.9910481685887105E-2</v>
          </cell>
        </row>
        <row r="549">
          <cell r="A549" t="str">
            <v>04N</v>
          </cell>
          <cell r="B549" t="str">
            <v>NHS Rushcliffe</v>
          </cell>
          <cell r="C549">
            <v>82616</v>
          </cell>
          <cell r="D549">
            <v>480.26897037045842</v>
          </cell>
          <cell r="E549">
            <v>465.23541990033721</v>
          </cell>
          <cell r="F549">
            <v>898.83943636365575</v>
          </cell>
          <cell r="G549">
            <v>0.96869764361723187</v>
          </cell>
          <cell r="H549">
            <v>480.26897037045842</v>
          </cell>
          <cell r="I549">
            <v>0.53432120458959198</v>
          </cell>
          <cell r="J549">
            <v>44143.48063837373</v>
          </cell>
          <cell r="K549">
            <v>1.5505241103978844E-2</v>
          </cell>
        </row>
        <row r="550">
          <cell r="A550" t="str">
            <v>04Q</v>
          </cell>
          <cell r="B550" t="str">
            <v xml:space="preserve">NHS South West Lincolnshire </v>
          </cell>
          <cell r="C550">
            <v>97500</v>
          </cell>
          <cell r="D550">
            <v>520.63870708742854</v>
          </cell>
          <cell r="E550">
            <v>495.30383674830495</v>
          </cell>
          <cell r="F550">
            <v>965.74642993198427</v>
          </cell>
          <cell r="G550">
            <v>0.95133886513960397</v>
          </cell>
          <cell r="H550">
            <v>522.30890501365718</v>
          </cell>
          <cell r="I550">
            <v>0.54083441452684677</v>
          </cell>
          <cell r="J550">
            <v>52731.355416367558</v>
          </cell>
          <cell r="K550">
            <v>1.8408293880490725E-2</v>
          </cell>
        </row>
        <row r="551">
          <cell r="A551" t="str">
            <v>04R</v>
          </cell>
          <cell r="B551" t="str">
            <v>NHS Southern Derbyshire</v>
          </cell>
          <cell r="C551">
            <v>404276</v>
          </cell>
          <cell r="D551">
            <v>2085.1109297527482</v>
          </cell>
          <cell r="E551">
            <v>1957.6660185719963</v>
          </cell>
          <cell r="F551">
            <v>3919.1254238391662</v>
          </cell>
          <cell r="G551">
            <v>0.9388785942454082</v>
          </cell>
          <cell r="H551">
            <v>2118.8919517375093</v>
          </cell>
          <cell r="I551">
            <v>0.54065428446070185</v>
          </cell>
          <cell r="J551">
            <v>218573.5515046347</v>
          </cell>
          <cell r="K551">
            <v>1.0235677329356332E-2</v>
          </cell>
        </row>
        <row r="552">
          <cell r="A552" t="str">
            <v>04V</v>
          </cell>
          <cell r="B552" t="str">
            <v>NHS West Leicestershire</v>
          </cell>
          <cell r="C552">
            <v>282635</v>
          </cell>
          <cell r="D552">
            <v>1542.6918532088921</v>
          </cell>
          <cell r="E552">
            <v>1492.4749378225335</v>
          </cell>
          <cell r="F552">
            <v>2754.1783142174995</v>
          </cell>
          <cell r="G552">
            <v>0.96744851197476389</v>
          </cell>
          <cell r="H552">
            <v>1553.1772795043839</v>
          </cell>
          <cell r="I552">
            <v>0.5639349026483288</v>
          </cell>
          <cell r="J552">
            <v>159387.7412100104</v>
          </cell>
          <cell r="K552">
            <v>8.8154811931348814E-3</v>
          </cell>
        </row>
        <row r="553">
          <cell r="A553" t="str">
            <v>04X</v>
          </cell>
          <cell r="B553" t="str">
            <v>NHS Birmingham South and Central</v>
          </cell>
          <cell r="C553">
            <v>172927</v>
          </cell>
          <cell r="D553">
            <v>925.38167259829004</v>
          </cell>
          <cell r="E553">
            <v>863.6485658144652</v>
          </cell>
          <cell r="F553">
            <v>1960.3597205083031</v>
          </cell>
          <cell r="G553">
            <v>0.93328903239407113</v>
          </cell>
          <cell r="H553">
            <v>952.05875790502751</v>
          </cell>
          <cell r="I553">
            <v>0.48565513152768081</v>
          </cell>
          <cell r="J553">
            <v>83982.884929687265</v>
          </cell>
          <cell r="K553">
            <v>1.5996822880891787E-2</v>
          </cell>
        </row>
        <row r="554">
          <cell r="A554" t="str">
            <v>04Y</v>
          </cell>
          <cell r="B554" t="str">
            <v>NHS Cannock Chase</v>
          </cell>
          <cell r="C554">
            <v>99937</v>
          </cell>
          <cell r="D554">
            <v>527.36682755444497</v>
          </cell>
          <cell r="E554">
            <v>515.70691456078839</v>
          </cell>
          <cell r="F554">
            <v>957.63457919892539</v>
          </cell>
          <cell r="G554">
            <v>0.97789031773627666</v>
          </cell>
          <cell r="H554">
            <v>528.66089586297824</v>
          </cell>
          <cell r="I554">
            <v>0.55204867007330749</v>
          </cell>
          <cell r="J554">
            <v>55170.08794111613</v>
          </cell>
          <cell r="K554">
            <v>1.2501622949636653E-2</v>
          </cell>
        </row>
        <row r="555">
          <cell r="A555" t="str">
            <v>05A</v>
          </cell>
          <cell r="B555" t="str">
            <v>NHS Coventry and Rugby</v>
          </cell>
          <cell r="C555">
            <v>339918</v>
          </cell>
          <cell r="D555">
            <v>1680.8598311935446</v>
          </cell>
          <cell r="E555">
            <v>1623.2941174379609</v>
          </cell>
          <cell r="F555">
            <v>3283.5625530814536</v>
          </cell>
          <cell r="G555">
            <v>0.9657522223523497</v>
          </cell>
          <cell r="H555">
            <v>1706.214905340747</v>
          </cell>
          <cell r="I555">
            <v>0.51962308552323833</v>
          </cell>
          <cell r="J555">
            <v>176629.23998488812</v>
          </cell>
          <cell r="K555">
            <v>8.6555266225734305E-3</v>
          </cell>
        </row>
        <row r="556">
          <cell r="A556" t="str">
            <v>05C</v>
          </cell>
          <cell r="B556" t="str">
            <v>NHS Dudley</v>
          </cell>
          <cell r="C556">
            <v>234976</v>
          </cell>
          <cell r="D556">
            <v>1274.0137973025351</v>
          </cell>
          <cell r="E556">
            <v>1251.1498815586972</v>
          </cell>
          <cell r="F556">
            <v>2278.6953549951954</v>
          </cell>
          <cell r="G556">
            <v>0.9820536356888383</v>
          </cell>
          <cell r="H556">
            <v>1281.5116763319702</v>
          </cell>
          <cell r="I556">
            <v>0.562388330464066</v>
          </cell>
          <cell r="J556">
            <v>132147.76033912436</v>
          </cell>
          <cell r="K556">
            <v>7.2576056569380659E-3</v>
          </cell>
        </row>
        <row r="557">
          <cell r="A557" t="str">
            <v>05D</v>
          </cell>
          <cell r="B557" t="str">
            <v>NHS East Staffordshire</v>
          </cell>
          <cell r="C557">
            <v>100748</v>
          </cell>
          <cell r="D557">
            <v>463.3157074986089</v>
          </cell>
          <cell r="E557">
            <v>441.1815825065504</v>
          </cell>
          <cell r="F557">
            <v>979.25472655948931</v>
          </cell>
          <cell r="G557">
            <v>0.95222668984922132</v>
          </cell>
          <cell r="H557">
            <v>472.53884823401665</v>
          </cell>
          <cell r="I557">
            <v>0.48254946891523642</v>
          </cell>
          <cell r="J557">
            <v>48615.893894272238</v>
          </cell>
          <cell r="K557">
            <v>1.9349720238042292E-2</v>
          </cell>
        </row>
        <row r="558">
          <cell r="A558" t="str">
            <v>05F</v>
          </cell>
          <cell r="B558" t="str">
            <v>NHS Herefordshire</v>
          </cell>
          <cell r="C558">
            <v>140991</v>
          </cell>
          <cell r="D558">
            <v>723.58374349694998</v>
          </cell>
          <cell r="E558">
            <v>695.25279719797322</v>
          </cell>
          <cell r="F558">
            <v>1357.5227765595484</v>
          </cell>
          <cell r="G558">
            <v>0.96084634770530031</v>
          </cell>
          <cell r="H558">
            <v>731.73903198090431</v>
          </cell>
          <cell r="I558">
            <v>0.53902523376837519</v>
          </cell>
          <cell r="J558">
            <v>75997.706734236985</v>
          </cell>
          <cell r="K558">
            <v>1.4075069741745293E-2</v>
          </cell>
        </row>
        <row r="559">
          <cell r="A559" t="str">
            <v>05G</v>
          </cell>
          <cell r="B559" t="str">
            <v>NHS North Staffordshire</v>
          </cell>
          <cell r="C559">
            <v>165994</v>
          </cell>
          <cell r="D559">
            <v>945.85425753110565</v>
          </cell>
          <cell r="E559">
            <v>923.99987085532473</v>
          </cell>
          <cell r="F559">
            <v>1566.6744115411943</v>
          </cell>
          <cell r="G559">
            <v>0.9768945516692753</v>
          </cell>
          <cell r="H559">
            <v>951.88026251141309</v>
          </cell>
          <cell r="I559">
            <v>0.60758014268900584</v>
          </cell>
          <cell r="J559">
            <v>100854.65820551883</v>
          </cell>
          <cell r="K559">
            <v>9.534781713899914E-3</v>
          </cell>
        </row>
        <row r="560">
          <cell r="A560" t="str">
            <v>05H</v>
          </cell>
          <cell r="B560" t="str">
            <v>NHS Warwickshire North</v>
          </cell>
          <cell r="C560">
            <v>138922</v>
          </cell>
          <cell r="D560">
            <v>800.02558920872332</v>
          </cell>
          <cell r="E560">
            <v>778.80888176087421</v>
          </cell>
          <cell r="F560">
            <v>1329.2624215265109</v>
          </cell>
          <cell r="G560">
            <v>0.97347996397361014</v>
          </cell>
          <cell r="H560">
            <v>809.1995729270717</v>
          </cell>
          <cell r="I560">
            <v>0.60875833080257802</v>
          </cell>
          <cell r="J560">
            <v>84569.92483175575</v>
          </cell>
          <cell r="K560">
            <v>1.1088297837403172E-2</v>
          </cell>
        </row>
        <row r="561">
          <cell r="A561" t="str">
            <v>05J</v>
          </cell>
          <cell r="B561" t="str">
            <v>NHS Redditch and Bromsgrove</v>
          </cell>
          <cell r="C561">
            <v>129828</v>
          </cell>
          <cell r="D561">
            <v>713.32985312810195</v>
          </cell>
          <cell r="E561">
            <v>692.66515123609497</v>
          </cell>
          <cell r="F561">
            <v>1266.865343641565</v>
          </cell>
          <cell r="G561">
            <v>0.97103065040473502</v>
          </cell>
          <cell r="H561">
            <v>716.96434812792256</v>
          </cell>
          <cell r="I561">
            <v>0.5659357182090331</v>
          </cell>
          <cell r="J561">
            <v>73474.302423642352</v>
          </cell>
          <cell r="K561">
            <v>1.225704576415477E-2</v>
          </cell>
        </row>
        <row r="562">
          <cell r="A562" t="str">
            <v>05L</v>
          </cell>
          <cell r="B562" t="str">
            <v>NHS Sandwell and West Birmingham</v>
          </cell>
          <cell r="C562">
            <v>375234</v>
          </cell>
          <cell r="D562">
            <v>1708.6113001056754</v>
          </cell>
          <cell r="E562">
            <v>1630.8931392461191</v>
          </cell>
          <cell r="F562">
            <v>3777.3009148287929</v>
          </cell>
          <cell r="G562">
            <v>0.95451384357884705</v>
          </cell>
          <cell r="H562">
            <v>1771.284538241574</v>
          </cell>
          <cell r="I562">
            <v>0.46892862871685137</v>
          </cell>
          <cell r="J562">
            <v>175957.96506793902</v>
          </cell>
          <cell r="K562">
            <v>9.8350065630893671E-3</v>
          </cell>
        </row>
        <row r="563">
          <cell r="A563" t="str">
            <v>05N</v>
          </cell>
          <cell r="B563" t="str">
            <v>NHS Shropshire</v>
          </cell>
          <cell r="C563">
            <v>232068</v>
          </cell>
          <cell r="D563">
            <v>1125.151483864888</v>
          </cell>
          <cell r="E563">
            <v>1076.6234869062919</v>
          </cell>
          <cell r="F563">
            <v>2248.6858812255</v>
          </cell>
          <cell r="G563">
            <v>0.95686981028376483</v>
          </cell>
          <cell r="H563">
            <v>1135.6949523704784</v>
          </cell>
          <cell r="I563">
            <v>0.5050482870251054</v>
          </cell>
          <cell r="J563">
            <v>117205.54587334215</v>
          </cell>
          <cell r="K563">
            <v>1.1818652736321688E-2</v>
          </cell>
        </row>
        <row r="564">
          <cell r="A564" t="str">
            <v>05P</v>
          </cell>
          <cell r="B564" t="str">
            <v>NHS Solihull</v>
          </cell>
          <cell r="C564">
            <v>175984</v>
          </cell>
          <cell r="D564">
            <v>923.15574706000734</v>
          </cell>
          <cell r="E564">
            <v>898.95134954958121</v>
          </cell>
          <cell r="F564">
            <v>1674.3390922994008</v>
          </cell>
          <cell r="G564">
            <v>0.97378080828992253</v>
          </cell>
          <cell r="H564">
            <v>925.56484265312156</v>
          </cell>
          <cell r="I564">
            <v>0.55279414242310154</v>
          </cell>
          <cell r="J564">
            <v>97282.924360187099</v>
          </cell>
          <cell r="K564">
            <v>1.0264220793421713E-2</v>
          </cell>
        </row>
        <row r="565">
          <cell r="A565" t="str">
            <v>05Q</v>
          </cell>
          <cell r="B565" t="str">
            <v>NHS South East Staffs and Seisdon and Peninsular</v>
          </cell>
          <cell r="C565">
            <v>161348</v>
          </cell>
          <cell r="D565">
            <v>889.99442901845771</v>
          </cell>
          <cell r="E565">
            <v>865.9864172522889</v>
          </cell>
          <cell r="F565">
            <v>1580.425275984064</v>
          </cell>
          <cell r="G565">
            <v>0.97302453702699421</v>
          </cell>
          <cell r="H565">
            <v>896.99837345109097</v>
          </cell>
          <cell r="I565">
            <v>0.56756772185421289</v>
          </cell>
          <cell r="J565">
            <v>91575.916785733541</v>
          </cell>
          <cell r="K565">
            <v>1.0598260063725176E-2</v>
          </cell>
        </row>
        <row r="566">
          <cell r="A566" t="str">
            <v>05R</v>
          </cell>
          <cell r="B566" t="str">
            <v>NHS South Warwickshire</v>
          </cell>
          <cell r="C566">
            <v>210052</v>
          </cell>
          <cell r="D566">
            <v>1136.9677383103606</v>
          </cell>
          <cell r="E566">
            <v>1100.2572889997098</v>
          </cell>
          <cell r="F566">
            <v>2044.0706645768066</v>
          </cell>
          <cell r="G566">
            <v>0.96771196923739811</v>
          </cell>
          <cell r="H566">
            <v>1144.5978934534176</v>
          </cell>
          <cell r="I566">
            <v>0.55996004115170306</v>
          </cell>
          <cell r="J566">
            <v>117620.72656399754</v>
          </cell>
          <cell r="K566">
            <v>1.0229620291531879E-2</v>
          </cell>
        </row>
        <row r="567">
          <cell r="A567" t="str">
            <v>05T</v>
          </cell>
          <cell r="B567" t="str">
            <v>NHS South Worcestershire</v>
          </cell>
          <cell r="C567">
            <v>227051</v>
          </cell>
          <cell r="D567">
            <v>1057.089372087283</v>
          </cell>
          <cell r="E567">
            <v>1016.1252618167866</v>
          </cell>
          <cell r="F567">
            <v>2192.1382971943231</v>
          </cell>
          <cell r="G567">
            <v>0.96124820535314781</v>
          </cell>
          <cell r="H567">
            <v>1064.6195885419893</v>
          </cell>
          <cell r="I567">
            <v>0.48565347811521564</v>
          </cell>
          <cell r="J567">
            <v>110268.10785953782</v>
          </cell>
          <cell r="K567">
            <v>1.1584562928753145E-2</v>
          </cell>
        </row>
        <row r="568">
          <cell r="A568" t="str">
            <v>05V</v>
          </cell>
          <cell r="B568" t="str">
            <v>NHS Stafford and Surrounds</v>
          </cell>
          <cell r="C568">
            <v>114223</v>
          </cell>
          <cell r="D568">
            <v>597.81683937130924</v>
          </cell>
          <cell r="E568">
            <v>583.81329281358535</v>
          </cell>
          <cell r="F568">
            <v>1108.6620765440132</v>
          </cell>
          <cell r="G568">
            <v>0.97657552341206944</v>
          </cell>
          <cell r="H568">
            <v>601.34959323722239</v>
          </cell>
          <cell r="I568">
            <v>0.5424101770593478</v>
          </cell>
          <cell r="J568">
            <v>61955.717654249886</v>
          </cell>
          <cell r="K568">
            <v>1.2075954219222421E-2</v>
          </cell>
        </row>
        <row r="569">
          <cell r="A569" t="str">
            <v>05W</v>
          </cell>
          <cell r="B569" t="str">
            <v>NHS Stoke on Trent</v>
          </cell>
          <cell r="C569">
            <v>206954</v>
          </cell>
          <cell r="D569">
            <v>1052.6569743488324</v>
          </cell>
          <cell r="E569">
            <v>1024.8041758031077</v>
          </cell>
          <cell r="F569">
            <v>2019.3528658121288</v>
          </cell>
          <cell r="G569">
            <v>0.97354047973419422</v>
          </cell>
          <cell r="H569">
            <v>1083.7385487733072</v>
          </cell>
          <cell r="I569">
            <v>0.53667616349827851</v>
          </cell>
          <cell r="J569">
            <v>111067.27874062273</v>
          </cell>
          <cell r="K569">
            <v>9.6543069474730459E-3</v>
          </cell>
        </row>
        <row r="570">
          <cell r="A570" t="str">
            <v>05X</v>
          </cell>
          <cell r="B570" t="str">
            <v>NHS Telford &amp; Wrekin</v>
          </cell>
          <cell r="C570">
            <v>129234</v>
          </cell>
          <cell r="D570">
            <v>703.48184915220691</v>
          </cell>
          <cell r="E570">
            <v>658.44365839023033</v>
          </cell>
          <cell r="F570">
            <v>1254.1515265465441</v>
          </cell>
          <cell r="G570">
            <v>0.9359781765282873</v>
          </cell>
          <cell r="H570">
            <v>708.12185978708328</v>
          </cell>
          <cell r="I570">
            <v>0.56462225241393382</v>
          </cell>
          <cell r="J570">
            <v>72968.39216846232</v>
          </cell>
          <cell r="K570">
            <v>1.8015018829271996E-2</v>
          </cell>
        </row>
        <row r="571">
          <cell r="A571" t="str">
            <v>05Y</v>
          </cell>
          <cell r="B571" t="str">
            <v>NHS Walsall</v>
          </cell>
          <cell r="C571">
            <v>192547</v>
          </cell>
          <cell r="D571">
            <v>953.17450140073606</v>
          </cell>
          <cell r="E571">
            <v>924.29331645297782</v>
          </cell>
          <cell r="F571">
            <v>1928.2500199255087</v>
          </cell>
          <cell r="G571">
            <v>0.96970000256478117</v>
          </cell>
          <cell r="H571">
            <v>969.11905446907167</v>
          </cell>
          <cell r="I571">
            <v>0.50258993618810399</v>
          </cell>
          <cell r="J571">
            <v>96772.184443210863</v>
          </cell>
          <cell r="K571">
            <v>1.0834044204871026E-2</v>
          </cell>
        </row>
        <row r="572">
          <cell r="A572" t="str">
            <v>06A</v>
          </cell>
          <cell r="B572" t="str">
            <v>NHS Wolverhampton</v>
          </cell>
          <cell r="C572">
            <v>185961</v>
          </cell>
          <cell r="D572">
            <v>952.29598410018161</v>
          </cell>
          <cell r="E572">
            <v>924.24382695556471</v>
          </cell>
          <cell r="F572">
            <v>1876.7273175767866</v>
          </cell>
          <cell r="G572">
            <v>0.97054260690690275</v>
          </cell>
          <cell r="H572">
            <v>976.50620454971545</v>
          </cell>
          <cell r="I572">
            <v>0.52032396790097957</v>
          </cell>
          <cell r="J572">
            <v>96759.965394834056</v>
          </cell>
          <cell r="K572">
            <v>1.0691957592078506E-2</v>
          </cell>
        </row>
        <row r="573">
          <cell r="A573" t="str">
            <v>06D</v>
          </cell>
          <cell r="B573" t="str">
            <v>NHS Wyre Forest</v>
          </cell>
          <cell r="C573">
            <v>87870</v>
          </cell>
          <cell r="D573">
            <v>440.29904116773321</v>
          </cell>
          <cell r="E573">
            <v>415.80950349971232</v>
          </cell>
          <cell r="F573">
            <v>846.74356824383449</v>
          </cell>
          <cell r="G573">
            <v>0.94437976152963843</v>
          </cell>
          <cell r="H573">
            <v>440.29904116773321</v>
          </cell>
          <cell r="I573">
            <v>0.51999100752654492</v>
          </cell>
          <cell r="J573">
            <v>45691.609831357506</v>
          </cell>
          <cell r="K573">
            <v>2.1328868039445309E-2</v>
          </cell>
        </row>
        <row r="574">
          <cell r="A574" t="str">
            <v>06F</v>
          </cell>
          <cell r="B574" t="str">
            <v>NHS Bedfordshire</v>
          </cell>
          <cell r="C574">
            <v>334459</v>
          </cell>
          <cell r="D574">
            <v>1675.2554062217237</v>
          </cell>
          <cell r="E574">
            <v>1596.0202633833308</v>
          </cell>
          <cell r="F574">
            <v>3257.1489580971829</v>
          </cell>
          <cell r="G574">
            <v>0.95270264907421165</v>
          </cell>
          <cell r="H574">
            <v>1697.2327712243448</v>
          </cell>
          <cell r="I574">
            <v>0.52107926074583444</v>
          </cell>
          <cell r="J574">
            <v>174279.64846979105</v>
          </cell>
          <cell r="K574">
            <v>1.0119199128313956E-2</v>
          </cell>
        </row>
        <row r="575">
          <cell r="A575" t="str">
            <v>06H</v>
          </cell>
          <cell r="B575" t="str">
            <v>NHS Cambridgeshire and Peterborough</v>
          </cell>
          <cell r="C575">
            <v>672443</v>
          </cell>
          <cell r="D575">
            <v>3286.9709037105795</v>
          </cell>
          <cell r="E575">
            <v>3091.5542645130117</v>
          </cell>
          <cell r="F575">
            <v>6569.898811885445</v>
          </cell>
          <cell r="G575">
            <v>0.94054810799299537</v>
          </cell>
          <cell r="H575">
            <v>3319.932852722417</v>
          </cell>
          <cell r="I575">
            <v>0.50532480754747799</v>
          </cell>
          <cell r="J575">
            <v>339802.12956164876</v>
          </cell>
          <cell r="K575">
            <v>8.0461378488973952E-3</v>
          </cell>
        </row>
        <row r="576">
          <cell r="A576" t="str">
            <v>06K</v>
          </cell>
          <cell r="B576" t="str">
            <v>NHS East and North Hertfordshire</v>
          </cell>
          <cell r="C576">
            <v>431851</v>
          </cell>
          <cell r="D576">
            <v>2201.0466120156689</v>
          </cell>
          <cell r="E576">
            <v>2117.0742688424948</v>
          </cell>
          <cell r="F576">
            <v>4172.0606471908322</v>
          </cell>
          <cell r="G576">
            <v>0.96184890282888003</v>
          </cell>
          <cell r="H576">
            <v>2226.8170904433618</v>
          </cell>
          <cell r="I576">
            <v>0.53374513909397303</v>
          </cell>
          <cell r="J576">
            <v>230498.37206287135</v>
          </cell>
          <cell r="K576">
            <v>7.9664437862901789E-3</v>
          </cell>
        </row>
        <row r="577">
          <cell r="A577" t="str">
            <v>06L</v>
          </cell>
          <cell r="B577" t="str">
            <v>NHS Ipswich and East Suffolk</v>
          </cell>
          <cell r="C577">
            <v>301107</v>
          </cell>
          <cell r="D577">
            <v>1471.53742652971</v>
          </cell>
          <cell r="E577">
            <v>1440.0121960237782</v>
          </cell>
          <cell r="F577">
            <v>2797.430557681138</v>
          </cell>
          <cell r="G577">
            <v>0.97857667094456646</v>
          </cell>
          <cell r="H577">
            <v>1491.926229652352</v>
          </cell>
          <cell r="I577">
            <v>0.53332020183873585</v>
          </cell>
          <cell r="J577">
            <v>160586.44601505622</v>
          </cell>
          <cell r="K577">
            <v>7.3665015440037476E-3</v>
          </cell>
        </row>
        <row r="578">
          <cell r="A578" t="str">
            <v>06M</v>
          </cell>
          <cell r="B578" t="str">
            <v>NHS Great Yarmouth &amp; Waveney</v>
          </cell>
          <cell r="C578">
            <v>180600</v>
          </cell>
          <cell r="D578">
            <v>1078.1670042863955</v>
          </cell>
          <cell r="E578">
            <v>1052.7293568077159</v>
          </cell>
          <cell r="F578">
            <v>1714.3897711841134</v>
          </cell>
          <cell r="G578">
            <v>0.97640657952103083</v>
          </cell>
          <cell r="H578">
            <v>1094.3721371533834</v>
          </cell>
          <cell r="I578">
            <v>0.63834499922238253</v>
          </cell>
          <cell r="J578">
            <v>115285.10685956228</v>
          </cell>
          <cell r="K578">
            <v>9.0216688289177002E-3</v>
          </cell>
        </row>
        <row r="579">
          <cell r="A579" t="str">
            <v>06N</v>
          </cell>
          <cell r="B579" t="str">
            <v>NHS Herts Valleys</v>
          </cell>
          <cell r="C579">
            <v>456402</v>
          </cell>
          <cell r="D579">
            <v>2111.8639459019328</v>
          </cell>
          <cell r="E579">
            <v>2037.3789287324171</v>
          </cell>
          <cell r="F579">
            <v>4388.9963049052631</v>
          </cell>
          <cell r="G579">
            <v>0.9647302008663704</v>
          </cell>
          <cell r="H579">
            <v>2140.8880788171141</v>
          </cell>
          <cell r="I579">
            <v>0.48778534546142099</v>
          </cell>
          <cell r="J579">
            <v>222626.20723928345</v>
          </cell>
          <cell r="K579">
            <v>7.8318008203969499E-3</v>
          </cell>
        </row>
        <row r="580">
          <cell r="A580" t="str">
            <v>06P</v>
          </cell>
          <cell r="B580" t="str">
            <v>NHS Luton</v>
          </cell>
          <cell r="C580">
            <v>153013</v>
          </cell>
          <cell r="D580">
            <v>763.22084621467059</v>
          </cell>
          <cell r="E580">
            <v>720.56128323200301</v>
          </cell>
          <cell r="F580">
            <v>1487.7078401666436</v>
          </cell>
          <cell r="G580">
            <v>0.94410587290134274</v>
          </cell>
          <cell r="H580">
            <v>783.08345744326573</v>
          </cell>
          <cell r="I580">
            <v>0.52636911381440976</v>
          </cell>
          <cell r="J580">
            <v>80541.317212084279</v>
          </cell>
          <cell r="K580">
            <v>1.6230962172320781E-2</v>
          </cell>
        </row>
        <row r="581">
          <cell r="A581" t="str">
            <v>06Q</v>
          </cell>
          <cell r="B581" t="str">
            <v>NHS Mid Essex</v>
          </cell>
          <cell r="C581">
            <v>285106</v>
          </cell>
          <cell r="D581">
            <v>1566.8980598089686</v>
          </cell>
          <cell r="E581">
            <v>1531.3461149328934</v>
          </cell>
          <cell r="F581">
            <v>2762.917668594002</v>
          </cell>
          <cell r="G581">
            <v>0.97731062039836236</v>
          </cell>
          <cell r="H581">
            <v>1572.4921672727794</v>
          </cell>
          <cell r="I581">
            <v>0.56914188401169108</v>
          </cell>
          <cell r="J581">
            <v>162265.76598303718</v>
          </cell>
          <cell r="K581">
            <v>7.3400030906515656E-3</v>
          </cell>
        </row>
        <row r="582">
          <cell r="A582" t="str">
            <v>06T</v>
          </cell>
          <cell r="B582" t="str">
            <v>NHS North East Essex</v>
          </cell>
          <cell r="C582">
            <v>251636</v>
          </cell>
          <cell r="D582">
            <v>1289.2850537741674</v>
          </cell>
          <cell r="E582">
            <v>1249.0121141556351</v>
          </cell>
          <cell r="F582">
            <v>2429.6411095763833</v>
          </cell>
          <cell r="G582">
            <v>0.96876335493020727</v>
          </cell>
          <cell r="H582">
            <v>1299.3105294819673</v>
          </cell>
          <cell r="I582">
            <v>0.53477467283573699</v>
          </cell>
          <cell r="J582">
            <v>134568.55957369352</v>
          </cell>
          <cell r="K582">
            <v>9.4537094756431891E-3</v>
          </cell>
        </row>
        <row r="583">
          <cell r="A583" t="str">
            <v>06V</v>
          </cell>
          <cell r="B583" t="str">
            <v>NHS North Norfolk</v>
          </cell>
          <cell r="C583">
            <v>132309</v>
          </cell>
          <cell r="D583">
            <v>754.11372836634087</v>
          </cell>
          <cell r="E583">
            <v>735.83392125344483</v>
          </cell>
          <cell r="F583">
            <v>1273.2466069263744</v>
          </cell>
          <cell r="G583">
            <v>0.9757598802073314</v>
          </cell>
          <cell r="H583">
            <v>759.21179374931239</v>
          </cell>
          <cell r="I583">
            <v>0.59628024109332178</v>
          </cell>
          <cell r="J583">
            <v>78893.242418816313</v>
          </cell>
          <cell r="K583">
            <v>1.0931550883208282E-2</v>
          </cell>
        </row>
        <row r="584">
          <cell r="A584" t="str">
            <v>06W</v>
          </cell>
          <cell r="B584" t="str">
            <v>NHS Norwich</v>
          </cell>
          <cell r="C584">
            <v>163796</v>
          </cell>
          <cell r="D584">
            <v>932.19562009249012</v>
          </cell>
          <cell r="E584">
            <v>905.09157814461571</v>
          </cell>
          <cell r="F584">
            <v>1590.6998336170013</v>
          </cell>
          <cell r="G584">
            <v>0.97092451266271218</v>
          </cell>
          <cell r="H584">
            <v>935.94855852791261</v>
          </cell>
          <cell r="I584">
            <v>0.58838791502210241</v>
          </cell>
          <cell r="J584">
            <v>96375.586928960285</v>
          </cell>
          <cell r="K584">
            <v>1.0739486332645402E-2</v>
          </cell>
        </row>
        <row r="585">
          <cell r="A585" t="str">
            <v>06Y</v>
          </cell>
          <cell r="B585" t="str">
            <v>NHS South Norfolk</v>
          </cell>
          <cell r="C585">
            <v>174827</v>
          </cell>
          <cell r="D585">
            <v>1017.4417065085561</v>
          </cell>
          <cell r="E585">
            <v>990.10197748243979</v>
          </cell>
          <cell r="F585">
            <v>1700.3454116229852</v>
          </cell>
          <cell r="G585">
            <v>0.97312894797684768</v>
          </cell>
          <cell r="H585">
            <v>1022.3878030909549</v>
          </cell>
          <cell r="I585">
            <v>0.60128241950268346</v>
          </cell>
          <cell r="J585">
            <v>105120.40155439565</v>
          </cell>
          <cell r="K585">
            <v>9.8931014514096836E-3</v>
          </cell>
        </row>
        <row r="586">
          <cell r="A586" t="str">
            <v>07G</v>
          </cell>
          <cell r="B586" t="str">
            <v>NHS Thurrock</v>
          </cell>
          <cell r="C586">
            <v>117207</v>
          </cell>
          <cell r="D586">
            <v>552.67921237072869</v>
          </cell>
          <cell r="E586">
            <v>527.81408137063806</v>
          </cell>
          <cell r="F586">
            <v>1153.5787415393158</v>
          </cell>
          <cell r="G586">
            <v>0.9550098313026264</v>
          </cell>
          <cell r="H586">
            <v>557.00291807677343</v>
          </cell>
          <cell r="I586">
            <v>0.48284776584346395</v>
          </cell>
          <cell r="J586">
            <v>56593.138091214882</v>
          </cell>
          <cell r="K586">
            <v>1.7212671633586401E-2</v>
          </cell>
        </row>
        <row r="587">
          <cell r="A587" t="str">
            <v>07H</v>
          </cell>
          <cell r="B587" t="str">
            <v>NHS West Essex</v>
          </cell>
          <cell r="C587">
            <v>218820</v>
          </cell>
          <cell r="D587">
            <v>1046.0327858221306</v>
          </cell>
          <cell r="E587">
            <v>996.97365472910258</v>
          </cell>
          <cell r="F587">
            <v>2067.9792493397322</v>
          </cell>
          <cell r="G587">
            <v>0.95309981507465857</v>
          </cell>
          <cell r="H587">
            <v>1059.3561595954582</v>
          </cell>
          <cell r="I587">
            <v>0.51226633919740305</v>
          </cell>
          <cell r="J587">
            <v>112094.12034317573</v>
          </cell>
          <cell r="K587">
            <v>1.2758912118186867E-2</v>
          </cell>
        </row>
        <row r="588">
          <cell r="A588" t="str">
            <v>07J</v>
          </cell>
          <cell r="B588" t="str">
            <v>NHS West Norfolk</v>
          </cell>
          <cell r="C588">
            <v>127637</v>
          </cell>
          <cell r="D588">
            <v>633.18812295100008</v>
          </cell>
          <cell r="E588">
            <v>606.89019303702651</v>
          </cell>
          <cell r="F588">
            <v>1279.6164287170598</v>
          </cell>
          <cell r="G588">
            <v>0.95846743019845204</v>
          </cell>
          <cell r="H588">
            <v>637.70935367286313</v>
          </cell>
          <cell r="I588">
            <v>0.49835977357076366</v>
          </cell>
          <cell r="J588">
            <v>63609.146419251563</v>
          </cell>
          <cell r="K588">
            <v>1.5475582653799646E-2</v>
          </cell>
        </row>
        <row r="589">
          <cell r="A589" t="str">
            <v>07K</v>
          </cell>
          <cell r="B589" t="str">
            <v>NHS West Suffolk</v>
          </cell>
          <cell r="C589">
            <v>186059</v>
          </cell>
          <cell r="D589">
            <v>891.43955046963742</v>
          </cell>
          <cell r="E589">
            <v>851.31091382642467</v>
          </cell>
          <cell r="F589">
            <v>1750.9580497991024</v>
          </cell>
          <cell r="G589">
            <v>0.95498445562341072</v>
          </cell>
          <cell r="H589">
            <v>897.32824522070632</v>
          </cell>
          <cell r="I589">
            <v>0.51247843734672116</v>
          </cell>
          <cell r="J589">
            <v>95351.225574293596</v>
          </cell>
          <cell r="K589">
            <v>1.3554886060433747E-2</v>
          </cell>
        </row>
        <row r="590">
          <cell r="A590" t="str">
            <v>07L</v>
          </cell>
          <cell r="B590" t="str">
            <v>NHS Barking &amp; Dagenham</v>
          </cell>
          <cell r="C590">
            <v>131482</v>
          </cell>
          <cell r="D590">
            <v>533.01030742697026</v>
          </cell>
          <cell r="E590">
            <v>494.65645513354076</v>
          </cell>
          <cell r="F590">
            <v>1313.9426521693738</v>
          </cell>
          <cell r="G590">
            <v>0.9280429444627869</v>
          </cell>
          <cell r="H590">
            <v>553.62260893989094</v>
          </cell>
          <cell r="I590">
            <v>0.4213445754469094</v>
          </cell>
          <cell r="J590">
            <v>55399.22746891054</v>
          </cell>
          <cell r="K590">
            <v>2.1853517547757599E-2</v>
          </cell>
        </row>
        <row r="591">
          <cell r="A591" t="str">
            <v>07M</v>
          </cell>
          <cell r="B591" t="str">
            <v>NHS Barnet</v>
          </cell>
          <cell r="C591">
            <v>278223</v>
          </cell>
          <cell r="D591">
            <v>1053.6061380347921</v>
          </cell>
          <cell r="E591">
            <v>964.96362616565295</v>
          </cell>
          <cell r="F591">
            <v>2743.2580384960302</v>
          </cell>
          <cell r="G591">
            <v>0.91586750620637325</v>
          </cell>
          <cell r="H591">
            <v>1086.7845822797892</v>
          </cell>
          <cell r="I591">
            <v>0.39616564210474725</v>
          </cell>
          <cell r="J591">
            <v>110222.39344330909</v>
          </cell>
          <cell r="K591">
            <v>1.6689280857465398E-2</v>
          </cell>
        </row>
        <row r="592">
          <cell r="A592" t="str">
            <v>07N</v>
          </cell>
          <cell r="B592" t="str">
            <v>NHS Bexley</v>
          </cell>
          <cell r="C592">
            <v>169557</v>
          </cell>
          <cell r="D592">
            <v>742.33012171175289</v>
          </cell>
          <cell r="E592">
            <v>713.4735934282138</v>
          </cell>
          <cell r="F592">
            <v>1632.826726594589</v>
          </cell>
          <cell r="G592">
            <v>0.96112709502209304</v>
          </cell>
          <cell r="H592">
            <v>750.06177240132047</v>
          </cell>
          <cell r="I592">
            <v>0.45936397303199683</v>
          </cell>
          <cell r="J592">
            <v>77888.377175386282</v>
          </cell>
          <cell r="K592">
            <v>1.3848012785899413E-2</v>
          </cell>
        </row>
        <row r="593">
          <cell r="A593" t="str">
            <v>07P</v>
          </cell>
          <cell r="B593" t="str">
            <v>NHS Brent</v>
          </cell>
          <cell r="C593">
            <v>256819</v>
          </cell>
          <cell r="D593">
            <v>946.23055856389396</v>
          </cell>
          <cell r="E593">
            <v>845.06073214288449</v>
          </cell>
          <cell r="F593">
            <v>2531.0256852162915</v>
          </cell>
          <cell r="G593">
            <v>0.89308120995948792</v>
          </cell>
          <cell r="H593">
            <v>993.8694032249067</v>
          </cell>
          <cell r="I593">
            <v>0.39267456234446491</v>
          </cell>
          <cell r="J593">
            <v>100846.28842674314</v>
          </cell>
          <cell r="K593">
            <v>1.9607162670695382E-2</v>
          </cell>
        </row>
        <row r="594">
          <cell r="A594" t="str">
            <v>07Q</v>
          </cell>
          <cell r="B594" t="str">
            <v>NHS Bromley</v>
          </cell>
          <cell r="C594">
            <v>246253</v>
          </cell>
          <cell r="D594">
            <v>909.83851278646898</v>
          </cell>
          <cell r="E594">
            <v>861.34005904919445</v>
          </cell>
          <cell r="F594">
            <v>2361.523135757262</v>
          </cell>
          <cell r="G594">
            <v>0.94669553656423788</v>
          </cell>
          <cell r="H594">
            <v>914.95859580643776</v>
          </cell>
          <cell r="I594">
            <v>0.38744426508150254</v>
          </cell>
          <cell r="J594">
            <v>95409.312609115237</v>
          </cell>
          <cell r="K594">
            <v>1.453520801206319E-2</v>
          </cell>
        </row>
        <row r="595">
          <cell r="A595" t="str">
            <v>07R</v>
          </cell>
          <cell r="B595" t="str">
            <v>NHS Camden</v>
          </cell>
          <cell r="C595">
            <v>189753</v>
          </cell>
          <cell r="D595">
            <v>689.98770417855337</v>
          </cell>
          <cell r="E595">
            <v>625.76421062807526</v>
          </cell>
          <cell r="F595">
            <v>1901.8271278497348</v>
          </cell>
          <cell r="G595">
            <v>0.90692081444126937</v>
          </cell>
          <cell r="H595">
            <v>708.25872324108389</v>
          </cell>
          <cell r="I595">
            <v>0.37240962276201378</v>
          </cell>
          <cell r="J595">
            <v>70665.843147960404</v>
          </cell>
          <cell r="K595">
            <v>2.1589059144564628E-2</v>
          </cell>
        </row>
        <row r="596">
          <cell r="A596" t="str">
            <v>07T</v>
          </cell>
          <cell r="B596" t="str">
            <v>NHS City and Hackney</v>
          </cell>
          <cell r="C596">
            <v>197708</v>
          </cell>
          <cell r="D596">
            <v>838.67089150770698</v>
          </cell>
          <cell r="E596">
            <v>759.70883068921955</v>
          </cell>
          <cell r="F596">
            <v>1976.663378021535</v>
          </cell>
          <cell r="G596">
            <v>0.90584857347733305</v>
          </cell>
          <cell r="H596">
            <v>863.56772469107045</v>
          </cell>
          <cell r="I596">
            <v>0.43688153192549423</v>
          </cell>
          <cell r="J596">
            <v>86374.973913925613</v>
          </cell>
          <cell r="K596">
            <v>1.9680874913557658E-2</v>
          </cell>
        </row>
        <row r="597">
          <cell r="A597" t="str">
            <v>07V</v>
          </cell>
          <cell r="B597" t="str">
            <v>NHS Croydon</v>
          </cell>
          <cell r="C597">
            <v>278478</v>
          </cell>
          <cell r="D597">
            <v>1235.0185387964057</v>
          </cell>
          <cell r="E597">
            <v>1158.2672068749725</v>
          </cell>
          <cell r="F597">
            <v>2751.0778944055496</v>
          </cell>
          <cell r="G597">
            <v>0.93785410541591419</v>
          </cell>
          <cell r="H597">
            <v>1260.8905950666926</v>
          </cell>
          <cell r="I597">
            <v>0.45832602473044287</v>
          </cell>
          <cell r="J597">
            <v>127633.71471488426</v>
          </cell>
          <cell r="K597">
            <v>1.3404770623855675E-2</v>
          </cell>
        </row>
        <row r="598">
          <cell r="A598" t="str">
            <v>07W</v>
          </cell>
          <cell r="B598" t="str">
            <v>NHS Ealing</v>
          </cell>
          <cell r="C598">
            <v>295612</v>
          </cell>
          <cell r="D598">
            <v>1197.3709040516821</v>
          </cell>
          <cell r="E598">
            <v>1111.3022844102265</v>
          </cell>
          <cell r="F598">
            <v>2929.0542267045444</v>
          </cell>
          <cell r="G598">
            <v>0.92811866452557412</v>
          </cell>
          <cell r="H598">
            <v>1251.1766364976959</v>
          </cell>
          <cell r="I598">
            <v>0.42716062580561537</v>
          </cell>
          <cell r="J598">
            <v>126273.80691564958</v>
          </cell>
          <cell r="K598">
            <v>1.4566855214500107E-2</v>
          </cell>
        </row>
        <row r="599">
          <cell r="A599" t="str">
            <v>07X</v>
          </cell>
          <cell r="B599" t="str">
            <v>NHS Enfield</v>
          </cell>
          <cell r="C599">
            <v>220698</v>
          </cell>
          <cell r="D599">
            <v>966.23581914405861</v>
          </cell>
          <cell r="E599">
            <v>907.74960261280376</v>
          </cell>
          <cell r="F599">
            <v>2148.339961055548</v>
          </cell>
          <cell r="G599">
            <v>0.93947003891548442</v>
          </cell>
          <cell r="H599">
            <v>994.44918715383687</v>
          </cell>
          <cell r="I599">
            <v>0.46289190965159549</v>
          </cell>
          <cell r="J599">
            <v>102159.31867628782</v>
          </cell>
          <cell r="K599">
            <v>1.4972853181933516E-2</v>
          </cell>
        </row>
        <row r="600">
          <cell r="A600" t="str">
            <v>07Y</v>
          </cell>
          <cell r="B600" t="str">
            <v>NHS Hounslow</v>
          </cell>
          <cell r="C600">
            <v>212941</v>
          </cell>
          <cell r="D600">
            <v>835.01854087869333</v>
          </cell>
          <cell r="E600">
            <v>791.28137720915902</v>
          </cell>
          <cell r="F600">
            <v>2116.8706965169536</v>
          </cell>
          <cell r="G600">
            <v>0.94762132631988083</v>
          </cell>
          <cell r="H600">
            <v>856.8774143865088</v>
          </cell>
          <cell r="I600">
            <v>0.40478495724674807</v>
          </cell>
          <cell r="J600">
            <v>86195.313581079783</v>
          </cell>
          <cell r="K600">
            <v>1.5047055617539272E-2</v>
          </cell>
        </row>
        <row r="601">
          <cell r="A601" t="str">
            <v>08A</v>
          </cell>
          <cell r="B601" t="str">
            <v>NHS Greenwich</v>
          </cell>
          <cell r="C601">
            <v>195828</v>
          </cell>
          <cell r="D601">
            <v>762.69974376259927</v>
          </cell>
          <cell r="E601">
            <v>719.93632292997756</v>
          </cell>
          <cell r="F601">
            <v>1911.3372884072214</v>
          </cell>
          <cell r="G601">
            <v>0.94393151278423348</v>
          </cell>
          <cell r="H601">
            <v>786.99504065263363</v>
          </cell>
          <cell r="I601">
            <v>0.41175100042570811</v>
          </cell>
          <cell r="J601">
            <v>80632.374911365565</v>
          </cell>
          <cell r="K601">
            <v>1.62604572824054E-2</v>
          </cell>
        </row>
        <row r="602">
          <cell r="A602" t="str">
            <v>08C</v>
          </cell>
          <cell r="B602" t="str">
            <v>NHS Hammersmith and Fulham</v>
          </cell>
          <cell r="C602">
            <v>151280</v>
          </cell>
          <cell r="D602">
            <v>587.80709297337626</v>
          </cell>
          <cell r="E602">
            <v>562.65269995719837</v>
          </cell>
          <cell r="F602">
            <v>1486.0766606055811</v>
          </cell>
          <cell r="G602">
            <v>0.95720638060194818</v>
          </cell>
          <cell r="H602">
            <v>596.0827253041673</v>
          </cell>
          <cell r="I602">
            <v>0.40111169302750616</v>
          </cell>
          <cell r="J602">
            <v>60680.176921201128</v>
          </cell>
          <cell r="K602">
            <v>1.6296356676146959E-2</v>
          </cell>
        </row>
        <row r="603">
          <cell r="A603" t="str">
            <v>08D</v>
          </cell>
          <cell r="B603" t="str">
            <v>NHS Haringey</v>
          </cell>
          <cell r="C603">
            <v>205120</v>
          </cell>
          <cell r="D603">
            <v>885.71365218905351</v>
          </cell>
          <cell r="E603">
            <v>810.73211555192529</v>
          </cell>
          <cell r="F603">
            <v>2042.5448250419299</v>
          </cell>
          <cell r="G603">
            <v>0.91534336582504927</v>
          </cell>
          <cell r="H603">
            <v>918.18020975924185</v>
          </cell>
          <cell r="I603">
            <v>0.44952756899246665</v>
          </cell>
          <cell r="J603">
            <v>92207.094951734762</v>
          </cell>
          <cell r="K603">
            <v>1.8255076024983493E-2</v>
          </cell>
        </row>
        <row r="604">
          <cell r="A604" t="str">
            <v>08E</v>
          </cell>
          <cell r="B604" t="str">
            <v>NHS Harrow</v>
          </cell>
          <cell r="C604">
            <v>184760</v>
          </cell>
          <cell r="D604">
            <v>762.96618276837694</v>
          </cell>
          <cell r="E604">
            <v>708.76388629865971</v>
          </cell>
          <cell r="F604">
            <v>1784.5797643268863</v>
          </cell>
          <cell r="G604">
            <v>0.92895845491729734</v>
          </cell>
          <cell r="H604">
            <v>789.13819894489018</v>
          </cell>
          <cell r="I604">
            <v>0.44219833415097581</v>
          </cell>
          <cell r="J604">
            <v>81700.564217734296</v>
          </cell>
          <cell r="K604">
            <v>1.8155484947895057E-2</v>
          </cell>
        </row>
        <row r="605">
          <cell r="A605" t="str">
            <v>08F</v>
          </cell>
          <cell r="B605" t="str">
            <v>NHS Havering</v>
          </cell>
          <cell r="C605">
            <v>190443</v>
          </cell>
          <cell r="D605">
            <v>886.88808655321134</v>
          </cell>
          <cell r="E605">
            <v>851.68483419745587</v>
          </cell>
          <cell r="F605">
            <v>1855.232476483417</v>
          </cell>
          <cell r="G605">
            <v>0.96030699601280145</v>
          </cell>
          <cell r="H605">
            <v>892.83154487518414</v>
          </cell>
          <cell r="I605">
            <v>0.48125049350555865</v>
          </cell>
          <cell r="J605">
            <v>91650.787734679107</v>
          </cell>
          <cell r="K605">
            <v>1.2794387877251632E-2</v>
          </cell>
        </row>
        <row r="606">
          <cell r="A606" t="str">
            <v>08G</v>
          </cell>
          <cell r="B606" t="str">
            <v>NHS Hillingdon</v>
          </cell>
          <cell r="C606">
            <v>211140</v>
          </cell>
          <cell r="D606">
            <v>926.90858046840208</v>
          </cell>
          <cell r="E606">
            <v>864.94438292818984</v>
          </cell>
          <cell r="F606">
            <v>2058.9577581455878</v>
          </cell>
          <cell r="G606">
            <v>0.93314961276019326</v>
          </cell>
          <cell r="H606">
            <v>954.6335790493581</v>
          </cell>
          <cell r="I606">
            <v>0.46364893853342304</v>
          </cell>
          <cell r="J606">
            <v>97894.836881946947</v>
          </cell>
          <cell r="K606">
            <v>1.6011646890463513E-2</v>
          </cell>
        </row>
        <row r="607">
          <cell r="A607" t="str">
            <v>08H</v>
          </cell>
          <cell r="B607" t="str">
            <v>NHS Islington</v>
          </cell>
          <cell r="C607">
            <v>170394</v>
          </cell>
          <cell r="D607">
            <v>647.88219371389778</v>
          </cell>
          <cell r="E607">
            <v>598.54978504150097</v>
          </cell>
          <cell r="F607">
            <v>1666.2160404573067</v>
          </cell>
          <cell r="G607">
            <v>0.92385589671849844</v>
          </cell>
          <cell r="H607">
            <v>660.16725016826683</v>
          </cell>
          <cell r="I607">
            <v>0.39620747498450354</v>
          </cell>
          <cell r="J607">
            <v>67511.376492509502</v>
          </cell>
          <cell r="K607">
            <v>2.0341032719785112E-2</v>
          </cell>
        </row>
        <row r="608">
          <cell r="A608" t="str">
            <v>08J</v>
          </cell>
          <cell r="B608" t="str">
            <v>NHS Kingston</v>
          </cell>
          <cell r="C608">
            <v>142094</v>
          </cell>
          <cell r="D608">
            <v>625.37515717494819</v>
          </cell>
          <cell r="E608">
            <v>581.55235866995042</v>
          </cell>
          <cell r="F608">
            <v>1408.9374835011538</v>
          </cell>
          <cell r="G608">
            <v>0.9299255846635136</v>
          </cell>
          <cell r="H608">
            <v>634.40978331942472</v>
          </cell>
          <cell r="I608">
            <v>0.45027532502218731</v>
          </cell>
          <cell r="J608">
            <v>63981.422033702685</v>
          </cell>
          <cell r="K608">
            <v>1.9925424798808933E-2</v>
          </cell>
        </row>
        <row r="609">
          <cell r="A609" t="str">
            <v>08K</v>
          </cell>
          <cell r="B609" t="str">
            <v>NHS Lambeth</v>
          </cell>
          <cell r="C609">
            <v>271561</v>
          </cell>
          <cell r="D609">
            <v>1086.9131785693719</v>
          </cell>
          <cell r="E609">
            <v>1014.315363544088</v>
          </cell>
          <cell r="F609">
            <v>2660.2165910644867</v>
          </cell>
          <cell r="G609">
            <v>0.93320734677185591</v>
          </cell>
          <cell r="H609">
            <v>1116.3321674143742</v>
          </cell>
          <cell r="I609">
            <v>0.41963957790657697</v>
          </cell>
          <cell r="J609">
            <v>113957.74341588795</v>
          </cell>
          <cell r="K609">
            <v>1.4778582716547084E-2</v>
          </cell>
        </row>
        <row r="610">
          <cell r="A610" t="str">
            <v>08L</v>
          </cell>
          <cell r="B610" t="str">
            <v>NHS Lewisham</v>
          </cell>
          <cell r="C610">
            <v>213556</v>
          </cell>
          <cell r="D610">
            <v>979.19507075949878</v>
          </cell>
          <cell r="E610">
            <v>937.51465264964327</v>
          </cell>
          <cell r="F610">
            <v>2096.9285178160408</v>
          </cell>
          <cell r="G610">
            <v>0.95743399925662753</v>
          </cell>
          <cell r="H610">
            <v>997.5576454101996</v>
          </cell>
          <cell r="I610">
            <v>0.47572324804336191</v>
          </cell>
          <cell r="J610">
            <v>101593.55395914819</v>
          </cell>
          <cell r="K610">
            <v>1.2590072361799914E-2</v>
          </cell>
        </row>
        <row r="611">
          <cell r="A611" t="str">
            <v>08M</v>
          </cell>
          <cell r="B611" t="str">
            <v>NHS Newham</v>
          </cell>
          <cell r="C611">
            <v>237049</v>
          </cell>
          <cell r="D611">
            <v>883.94355482716162</v>
          </cell>
          <cell r="E611">
            <v>781.77083967264673</v>
          </cell>
          <cell r="F611">
            <v>2402.1643518000124</v>
          </cell>
          <cell r="G611">
            <v>0.88441262499561657</v>
          </cell>
          <cell r="H611">
            <v>934.92406044686788</v>
          </cell>
          <cell r="I611">
            <v>0.38920070549973063</v>
          </cell>
          <cell r="J611">
            <v>92259.638038005651</v>
          </cell>
          <cell r="K611">
            <v>2.0988630119513234E-2</v>
          </cell>
        </row>
        <row r="612">
          <cell r="A612" t="str">
            <v>08N</v>
          </cell>
          <cell r="B612" t="str">
            <v>NHS Redbridge</v>
          </cell>
          <cell r="C612">
            <v>198621</v>
          </cell>
          <cell r="D612">
            <v>864.17675630634176</v>
          </cell>
          <cell r="E612">
            <v>798.95364883870661</v>
          </cell>
          <cell r="F612">
            <v>1978.7350581242749</v>
          </cell>
          <cell r="G612">
            <v>0.92452573273734961</v>
          </cell>
          <cell r="H612">
            <v>889.31105542623925</v>
          </cell>
          <cell r="I612">
            <v>0.4494341229640183</v>
          </cell>
          <cell r="J612">
            <v>89267.054937236273</v>
          </cell>
          <cell r="K612">
            <v>1.7536995429280212E-2</v>
          </cell>
        </row>
        <row r="613">
          <cell r="A613" t="str">
            <v>08P</v>
          </cell>
          <cell r="B613" t="str">
            <v>NHS Richmond</v>
          </cell>
          <cell r="C613">
            <v>148052</v>
          </cell>
          <cell r="D613">
            <v>501.29514254126281</v>
          </cell>
          <cell r="E613">
            <v>466.71499442929354</v>
          </cell>
          <cell r="F613">
            <v>1451.4522097508361</v>
          </cell>
          <cell r="G613">
            <v>0.93101838582223462</v>
          </cell>
          <cell r="H613">
            <v>519.07210211180461</v>
          </cell>
          <cell r="I613">
            <v>0.35762259247992134</v>
          </cell>
          <cell r="J613">
            <v>52946.740061837314</v>
          </cell>
          <cell r="K613">
            <v>2.2101772731174273E-2</v>
          </cell>
        </row>
        <row r="614">
          <cell r="A614" t="str">
            <v>08Q</v>
          </cell>
          <cell r="B614" t="str">
            <v>NHS Southwark</v>
          </cell>
          <cell r="C614">
            <v>214272</v>
          </cell>
          <cell r="D614">
            <v>885.98304115151814</v>
          </cell>
          <cell r="E614">
            <v>814.76642706465009</v>
          </cell>
          <cell r="F614">
            <v>2163.0872820114218</v>
          </cell>
          <cell r="G614">
            <v>0.91961853581948094</v>
          </cell>
          <cell r="H614">
            <v>920.15516453046735</v>
          </cell>
          <cell r="I614">
            <v>0.42538975296217779</v>
          </cell>
          <cell r="J614">
            <v>91149.113146711767</v>
          </cell>
          <cell r="K614">
            <v>1.7825912284128956E-2</v>
          </cell>
        </row>
        <row r="615">
          <cell r="A615" t="str">
            <v>08R</v>
          </cell>
          <cell r="B615" t="str">
            <v>NHS Merton</v>
          </cell>
          <cell r="C615">
            <v>157912</v>
          </cell>
          <cell r="D615">
            <v>576.41006012277944</v>
          </cell>
          <cell r="E615">
            <v>537.93961354900694</v>
          </cell>
          <cell r="F615">
            <v>1481.7622072849758</v>
          </cell>
          <cell r="G615">
            <v>0.93325854415938192</v>
          </cell>
          <cell r="H615">
            <v>593.31684287881842</v>
          </cell>
          <cell r="I615">
            <v>0.40041299471792396</v>
          </cell>
          <cell r="J615">
            <v>63230.01682189681</v>
          </cell>
          <cell r="K615">
            <v>2.0299296885524856E-2</v>
          </cell>
        </row>
        <row r="616">
          <cell r="A616" t="str">
            <v>08T</v>
          </cell>
          <cell r="B616" t="str">
            <v>NHS Sutton</v>
          </cell>
          <cell r="C616">
            <v>136804</v>
          </cell>
          <cell r="D616">
            <v>610.92572703637302</v>
          </cell>
          <cell r="E616">
            <v>576.29710799882866</v>
          </cell>
          <cell r="F616">
            <v>1341.022024993395</v>
          </cell>
          <cell r="G616">
            <v>0.94331779215530953</v>
          </cell>
          <cell r="H616">
            <v>621.30218682926818</v>
          </cell>
          <cell r="I616">
            <v>0.46330498325135883</v>
          </cell>
          <cell r="J616">
            <v>63381.97492871889</v>
          </cell>
          <cell r="K616">
            <v>1.8262920282215461E-2</v>
          </cell>
        </row>
        <row r="617">
          <cell r="A617" t="str">
            <v>08V</v>
          </cell>
          <cell r="B617" t="str">
            <v>NHS Tower Hamlets</v>
          </cell>
          <cell r="C617">
            <v>196142</v>
          </cell>
          <cell r="D617">
            <v>739.42267169485433</v>
          </cell>
          <cell r="E617">
            <v>644.27691963177449</v>
          </cell>
          <cell r="F617">
            <v>1954.7443436193928</v>
          </cell>
          <cell r="G617">
            <v>0.87132426999432788</v>
          </cell>
          <cell r="H617">
            <v>766.99311053668862</v>
          </cell>
          <cell r="I617">
            <v>0.39237515281232571</v>
          </cell>
          <cell r="J617">
            <v>76961.24722291519</v>
          </cell>
          <cell r="K617">
            <v>2.4035227062362299E-2</v>
          </cell>
        </row>
        <row r="618">
          <cell r="A618" t="str">
            <v>08W</v>
          </cell>
          <cell r="B618" t="str">
            <v>NHS Waltham Forest</v>
          </cell>
          <cell r="C618">
            <v>202698</v>
          </cell>
          <cell r="D618">
            <v>833.8119432593777</v>
          </cell>
          <cell r="E618">
            <v>757.27160078881764</v>
          </cell>
          <cell r="F618">
            <v>2002.0528469235844</v>
          </cell>
          <cell r="G618">
            <v>0.90820431022927872</v>
          </cell>
          <cell r="H618">
            <v>859.03919537622983</v>
          </cell>
          <cell r="I618">
            <v>0.42907918075002649</v>
          </cell>
          <cell r="J618">
            <v>86973.491779668868</v>
          </cell>
          <cell r="K618">
            <v>1.9516241937469148E-2</v>
          </cell>
        </row>
        <row r="619">
          <cell r="A619" t="str">
            <v>08X</v>
          </cell>
          <cell r="B619" t="str">
            <v>NHS Wandsworth</v>
          </cell>
          <cell r="C619">
            <v>277117</v>
          </cell>
          <cell r="D619">
            <v>1029.5922840453682</v>
          </cell>
          <cell r="E619">
            <v>966.23876222281319</v>
          </cell>
          <cell r="F619">
            <v>2741.6569785137081</v>
          </cell>
          <cell r="G619">
            <v>0.93846736926423646</v>
          </cell>
          <cell r="H619">
            <v>1040.0377193326995</v>
          </cell>
          <cell r="I619">
            <v>0.37934640528827895</v>
          </cell>
          <cell r="J619">
            <v>105123.337794272</v>
          </cell>
          <cell r="K619">
            <v>1.4613746945396563E-2</v>
          </cell>
        </row>
        <row r="620">
          <cell r="A620" t="str">
            <v>08Y</v>
          </cell>
          <cell r="B620" t="str">
            <v>NHS West London (Kensington and Chelsea, Queen’s Park and Paddington)</v>
          </cell>
          <cell r="C620">
            <v>176803</v>
          </cell>
          <cell r="D620">
            <v>627.76312637079991</v>
          </cell>
          <cell r="E620">
            <v>588.39709699736068</v>
          </cell>
          <cell r="F620">
            <v>1732.6091995020765</v>
          </cell>
          <cell r="G620">
            <v>0.93729158703375803</v>
          </cell>
          <cell r="H620">
            <v>650.01969271189603</v>
          </cell>
          <cell r="I620">
            <v>0.37516809497415865</v>
          </cell>
          <cell r="J620">
            <v>66330.844695716165</v>
          </cell>
          <cell r="K620">
            <v>1.8890480111216967E-2</v>
          </cell>
        </row>
        <row r="621">
          <cell r="A621" t="str">
            <v>09A</v>
          </cell>
          <cell r="B621" t="str">
            <v>NHS Central London (Westminster)</v>
          </cell>
          <cell r="C621">
            <v>147071</v>
          </cell>
          <cell r="D621">
            <v>567.52747988582689</v>
          </cell>
          <cell r="E621">
            <v>544.75657437018594</v>
          </cell>
          <cell r="F621">
            <v>1570.9294885985303</v>
          </cell>
          <cell r="G621">
            <v>0.95987699922438663</v>
          </cell>
          <cell r="H621">
            <v>573.65300734914206</v>
          </cell>
          <cell r="I621">
            <v>0.36516789041939357</v>
          </cell>
          <cell r="J621">
            <v>53705.606811870632</v>
          </cell>
          <cell r="K621">
            <v>1.6074861232171681E-2</v>
          </cell>
        </row>
        <row r="622">
          <cell r="A622" t="str">
            <v>09C</v>
          </cell>
          <cell r="B622" t="str">
            <v>NHS Ashford</v>
          </cell>
          <cell r="C622">
            <v>91926</v>
          </cell>
          <cell r="D622">
            <v>455.89310141248654</v>
          </cell>
          <cell r="E622">
            <v>427.38791751993551</v>
          </cell>
          <cell r="F622">
            <v>881.64714214096375</v>
          </cell>
          <cell r="G622">
            <v>0.9374739740429634</v>
          </cell>
          <cell r="H622">
            <v>462.08677817677346</v>
          </cell>
          <cell r="I622">
            <v>0.52411759318433981</v>
          </cell>
          <cell r="J622">
            <v>48180.033871063621</v>
          </cell>
          <cell r="K622">
            <v>2.2143763516719567E-2</v>
          </cell>
        </row>
        <row r="623">
          <cell r="A623" t="str">
            <v>09D</v>
          </cell>
          <cell r="B623" t="str">
            <v>NHS Brighton &amp; Hove</v>
          </cell>
          <cell r="C623">
            <v>232632</v>
          </cell>
          <cell r="D623">
            <v>1017.5617418553466</v>
          </cell>
          <cell r="E623">
            <v>954.05406386258028</v>
          </cell>
          <cell r="F623">
            <v>2267.2867529350251</v>
          </cell>
          <cell r="G623">
            <v>0.93758837878773715</v>
          </cell>
          <cell r="H623">
            <v>1031.5885800471297</v>
          </cell>
          <cell r="I623">
            <v>0.45498813888967859</v>
          </cell>
          <cell r="J623">
            <v>105844.8007261837</v>
          </cell>
          <cell r="K623">
            <v>1.4799000711126151E-2</v>
          </cell>
        </row>
        <row r="624">
          <cell r="A624" t="str">
            <v>09E</v>
          </cell>
          <cell r="B624" t="str">
            <v>NHS Canterbury and Coastal</v>
          </cell>
          <cell r="C624">
            <v>158022</v>
          </cell>
          <cell r="D624">
            <v>671.041531101347</v>
          </cell>
          <cell r="E624">
            <v>649.41966261771972</v>
          </cell>
          <cell r="F624">
            <v>1564.3763659374672</v>
          </cell>
          <cell r="G624">
            <v>0.9677786433752612</v>
          </cell>
          <cell r="H624">
            <v>673.20539758404607</v>
          </cell>
          <cell r="I624">
            <v>0.43033467664325231</v>
          </cell>
          <cell r="J624">
            <v>68002.346272520022</v>
          </cell>
          <cell r="K624">
            <v>1.3305000577804054E-2</v>
          </cell>
        </row>
        <row r="625">
          <cell r="A625" t="str">
            <v>09F</v>
          </cell>
          <cell r="B625" t="str">
            <v>NHS Eastbourne, Hailsham and Seaford</v>
          </cell>
          <cell r="C625">
            <v>146803</v>
          </cell>
          <cell r="D625">
            <v>714.99081650226242</v>
          </cell>
          <cell r="E625">
            <v>666.72012460132225</v>
          </cell>
          <cell r="F625">
            <v>1408.3852288248768</v>
          </cell>
          <cell r="G625">
            <v>0.93248767566403079</v>
          </cell>
          <cell r="H625">
            <v>722.04407858135335</v>
          </cell>
          <cell r="I625">
            <v>0.51267512879541477</v>
          </cell>
          <cell r="J625">
            <v>75262.246932553273</v>
          </cell>
          <cell r="K625">
            <v>1.8316941804100473E-2</v>
          </cell>
        </row>
        <row r="626">
          <cell r="A626" t="str">
            <v>09G</v>
          </cell>
          <cell r="B626" t="str">
            <v>NHS Coastal West Sussex</v>
          </cell>
          <cell r="C626">
            <v>385079</v>
          </cell>
          <cell r="D626">
            <v>1746.3082398610948</v>
          </cell>
          <cell r="E626">
            <v>1651.4829397514829</v>
          </cell>
          <cell r="F626">
            <v>3730.6424314273895</v>
          </cell>
          <cell r="G626">
            <v>0.94569956325857207</v>
          </cell>
          <cell r="H626">
            <v>1770.1170643548453</v>
          </cell>
          <cell r="I626">
            <v>0.47448049414845067</v>
          </cell>
          <cell r="J626">
            <v>182712.47420619123</v>
          </cell>
          <cell r="K626">
            <v>1.0580691190409884E-2</v>
          </cell>
        </row>
        <row r="627">
          <cell r="A627" t="str">
            <v>09H</v>
          </cell>
          <cell r="B627" t="str">
            <v>NHS Crawley</v>
          </cell>
          <cell r="C627">
            <v>94569</v>
          </cell>
          <cell r="D627">
            <v>433.5581969956371</v>
          </cell>
          <cell r="E627">
            <v>410.15806973965647</v>
          </cell>
          <cell r="F627">
            <v>914.85423703800006</v>
          </cell>
          <cell r="G627">
            <v>0.94602771342317371</v>
          </cell>
          <cell r="H627">
            <v>439.44403283485769</v>
          </cell>
          <cell r="I627">
            <v>0.4803432230446178</v>
          </cell>
          <cell r="J627">
            <v>45425.578260106464</v>
          </cell>
          <cell r="K627">
            <v>2.1193048448932956E-2</v>
          </cell>
        </row>
        <row r="628">
          <cell r="A628" t="str">
            <v>09J</v>
          </cell>
          <cell r="B628" t="str">
            <v>NHS Dartford, Gravesham and Swanley</v>
          </cell>
          <cell r="C628">
            <v>187895</v>
          </cell>
          <cell r="D628">
            <v>832.13922805539551</v>
          </cell>
          <cell r="E628">
            <v>788.86565716839186</v>
          </cell>
          <cell r="F628">
            <v>1791.6778655722587</v>
          </cell>
          <cell r="G628">
            <v>0.94799719875227062</v>
          </cell>
          <cell r="H628">
            <v>845.41822082698661</v>
          </cell>
          <cell r="I628">
            <v>0.47185838317925616</v>
          </cell>
          <cell r="J628">
            <v>88659.830907466341</v>
          </cell>
          <cell r="K628">
            <v>1.5024181156609475E-2</v>
          </cell>
        </row>
        <row r="629">
          <cell r="A629" t="str">
            <v>09L</v>
          </cell>
          <cell r="B629" t="str">
            <v>NHS East Surrey</v>
          </cell>
          <cell r="C629">
            <v>131122</v>
          </cell>
          <cell r="D629">
            <v>550.73688556955324</v>
          </cell>
          <cell r="E629">
            <v>531.24939068417734</v>
          </cell>
          <cell r="F629">
            <v>1271.4142329270549</v>
          </cell>
          <cell r="G629">
            <v>0.96461559885312098</v>
          </cell>
          <cell r="H629">
            <v>551.51905296302971</v>
          </cell>
          <cell r="I629">
            <v>0.43378392240687785</v>
          </cell>
          <cell r="J629">
            <v>56878.615473834638</v>
          </cell>
          <cell r="K629">
            <v>1.536925106106325E-2</v>
          </cell>
        </row>
        <row r="630">
          <cell r="A630" t="str">
            <v>09N</v>
          </cell>
          <cell r="B630" t="str">
            <v>NHS Guildford and Waverley</v>
          </cell>
          <cell r="C630">
            <v>166262</v>
          </cell>
          <cell r="D630">
            <v>667.76153853969447</v>
          </cell>
          <cell r="E630">
            <v>639.45487685862417</v>
          </cell>
          <cell r="F630">
            <v>1607.610063687257</v>
          </cell>
          <cell r="G630">
            <v>0.95760962552145013</v>
          </cell>
          <cell r="H630">
            <v>672.66561906354525</v>
          </cell>
          <cell r="I630">
            <v>0.41842585727580078</v>
          </cell>
          <cell r="J630">
            <v>69568.319882389187</v>
          </cell>
          <cell r="K630">
            <v>1.5219746322280764E-2</v>
          </cell>
        </row>
        <row r="631">
          <cell r="A631" t="str">
            <v>09P</v>
          </cell>
          <cell r="B631" t="str">
            <v>NHS Hastings &amp; Rother</v>
          </cell>
          <cell r="C631">
            <v>140289</v>
          </cell>
          <cell r="D631">
            <v>760.44488299519901</v>
          </cell>
          <cell r="E631">
            <v>739.86381025214359</v>
          </cell>
          <cell r="F631">
            <v>1349.7594216824546</v>
          </cell>
          <cell r="G631">
            <v>0.97293548394724971</v>
          </cell>
          <cell r="H631">
            <v>767.63395633948483</v>
          </cell>
          <cell r="I631">
            <v>0.56871909468328863</v>
          </cell>
          <cell r="J631">
            <v>79785.033074023871</v>
          </cell>
          <cell r="K631">
            <v>1.1486116666567526E-2</v>
          </cell>
        </row>
        <row r="632">
          <cell r="A632" t="str">
            <v>09W</v>
          </cell>
          <cell r="B632" t="str">
            <v>NHS Medway</v>
          </cell>
          <cell r="C632">
            <v>207290</v>
          </cell>
          <cell r="D632">
            <v>963.90353062164729</v>
          </cell>
          <cell r="E632">
            <v>916.64138108026191</v>
          </cell>
          <cell r="F632">
            <v>2030.0793769274051</v>
          </cell>
          <cell r="G632">
            <v>0.95096796718764509</v>
          </cell>
          <cell r="H632">
            <v>975.74266122978054</v>
          </cell>
          <cell r="I632">
            <v>0.48064261541664477</v>
          </cell>
          <cell r="J632">
            <v>99632.407749716294</v>
          </cell>
          <cell r="K632">
            <v>1.3573089545583963E-2</v>
          </cell>
        </row>
        <row r="633">
          <cell r="A633" t="str">
            <v>09X</v>
          </cell>
          <cell r="B633" t="str">
            <v>NHS Horsham and Mid Sussex</v>
          </cell>
          <cell r="C633">
            <v>173222</v>
          </cell>
          <cell r="D633">
            <v>817.93624085428485</v>
          </cell>
          <cell r="E633">
            <v>786.80767342498496</v>
          </cell>
          <cell r="F633">
            <v>1691.1128309866494</v>
          </cell>
          <cell r="G633">
            <v>0.96194255019585884</v>
          </cell>
          <cell r="H633">
            <v>825.73712478530047</v>
          </cell>
          <cell r="I633">
            <v>0.48828032621781892</v>
          </cell>
          <cell r="J633">
            <v>84580.894668103021</v>
          </cell>
          <cell r="K633">
            <v>1.3057163230994652E-2</v>
          </cell>
        </row>
        <row r="634">
          <cell r="A634" t="str">
            <v>09Y</v>
          </cell>
          <cell r="B634" t="str">
            <v>NHS North West Surrey</v>
          </cell>
          <cell r="C634">
            <v>268782</v>
          </cell>
          <cell r="D634">
            <v>943.82596346939681</v>
          </cell>
          <cell r="E634">
            <v>890.29290037111798</v>
          </cell>
          <cell r="F634">
            <v>2617.902849799385</v>
          </cell>
          <cell r="G634">
            <v>0.94328078992286102</v>
          </cell>
          <cell r="H634">
            <v>957.45066511614186</v>
          </cell>
          <cell r="I634">
            <v>0.36573193126303871</v>
          </cell>
          <cell r="J634">
            <v>98302.159948742075</v>
          </cell>
          <cell r="K634">
            <v>1.4693766428174035E-2</v>
          </cell>
        </row>
        <row r="635">
          <cell r="A635" t="str">
            <v>10A</v>
          </cell>
          <cell r="B635" t="str">
            <v>NHS South Kent Coast</v>
          </cell>
          <cell r="C635">
            <v>149171</v>
          </cell>
          <cell r="D635">
            <v>722.77545485334099</v>
          </cell>
          <cell r="E635">
            <v>680.7523360084864</v>
          </cell>
          <cell r="F635">
            <v>1429.3222972777644</v>
          </cell>
          <cell r="G635">
            <v>0.94185868022679109</v>
          </cell>
          <cell r="H635">
            <v>730.13365668643223</v>
          </cell>
          <cell r="I635">
            <v>0.51082506589102994</v>
          </cell>
          <cell r="J635">
            <v>76200.285904030825</v>
          </cell>
          <cell r="K635">
            <v>1.6991184854272656E-2</v>
          </cell>
        </row>
        <row r="636">
          <cell r="A636" t="str">
            <v>10C</v>
          </cell>
          <cell r="B636" t="str">
            <v>NHS Surrey Heath</v>
          </cell>
          <cell r="C636">
            <v>70576</v>
          </cell>
          <cell r="D636">
            <v>321.27751635604812</v>
          </cell>
          <cell r="E636">
            <v>309.36954974562803</v>
          </cell>
          <cell r="F636">
            <v>681.481861583728</v>
          </cell>
          <cell r="G636">
            <v>0.96293557437357868</v>
          </cell>
          <cell r="H636">
            <v>322.1964241241115</v>
          </cell>
          <cell r="I636">
            <v>0.47278796735006851</v>
          </cell>
          <cell r="J636">
            <v>33367.483583698435</v>
          </cell>
          <cell r="K636">
            <v>2.0590916701403617E-2</v>
          </cell>
        </row>
        <row r="637">
          <cell r="A637" t="str">
            <v>10D</v>
          </cell>
          <cell r="B637" t="str">
            <v>NHS Swale</v>
          </cell>
          <cell r="C637">
            <v>78035</v>
          </cell>
          <cell r="D637">
            <v>391.0486760083179</v>
          </cell>
          <cell r="E637">
            <v>352.39118073488345</v>
          </cell>
          <cell r="F637">
            <v>757.874845551622</v>
          </cell>
          <cell r="G637">
            <v>0.90114403232856832</v>
          </cell>
          <cell r="H637">
            <v>393.07493267697805</v>
          </cell>
          <cell r="I637">
            <v>0.51865414848394531</v>
          </cell>
          <cell r="J637">
            <v>40473.176476944675</v>
          </cell>
          <cell r="K637">
            <v>2.9477613674372932E-2</v>
          </cell>
        </row>
        <row r="638">
          <cell r="A638" t="str">
            <v>10E</v>
          </cell>
          <cell r="B638" t="str">
            <v>NHS Thanet</v>
          </cell>
          <cell r="C638">
            <v>105699</v>
          </cell>
          <cell r="D638">
            <v>515.39979953634111</v>
          </cell>
          <cell r="E638">
            <v>494.0300203882839</v>
          </cell>
          <cell r="F638">
            <v>985.01020738546038</v>
          </cell>
          <cell r="G638">
            <v>0.95853747097441311</v>
          </cell>
          <cell r="H638">
            <v>524.37473900363432</v>
          </cell>
          <cell r="I638">
            <v>0.53235462442109771</v>
          </cell>
          <cell r="J638">
            <v>56269.351446685607</v>
          </cell>
          <cell r="K638">
            <v>1.7149199362379533E-2</v>
          </cell>
        </row>
        <row r="639">
          <cell r="A639" t="str">
            <v>10G</v>
          </cell>
          <cell r="B639" t="str">
            <v>NHS Bracknell and Ascot</v>
          </cell>
          <cell r="C639">
            <v>100848</v>
          </cell>
          <cell r="D639">
            <v>453.68436893030685</v>
          </cell>
          <cell r="E639">
            <v>441.23436197875884</v>
          </cell>
          <cell r="F639">
            <v>982.96376987297378</v>
          </cell>
          <cell r="G639">
            <v>0.97255799889931738</v>
          </cell>
          <cell r="H639">
            <v>455.51496318271052</v>
          </cell>
          <cell r="I639">
            <v>0.46340971777787465</v>
          </cell>
          <cell r="J639">
            <v>46733.9432184631</v>
          </cell>
          <cell r="K639">
            <v>1.4976498545946203E-2</v>
          </cell>
        </row>
        <row r="640">
          <cell r="A640" t="str">
            <v>10H</v>
          </cell>
          <cell r="B640" t="str">
            <v>NHS Chiltern</v>
          </cell>
          <cell r="C640">
            <v>244387</v>
          </cell>
          <cell r="D640">
            <v>964.01266169901965</v>
          </cell>
          <cell r="E640">
            <v>921.69670208569664</v>
          </cell>
          <cell r="F640">
            <v>2356.4836998502942</v>
          </cell>
          <cell r="G640">
            <v>0.956104352883972</v>
          </cell>
          <cell r="H640">
            <v>972.40360884402105</v>
          </cell>
          <cell r="I640">
            <v>0.41265025890304152</v>
          </cell>
          <cell r="J640">
            <v>100846.35882253762</v>
          </cell>
          <cell r="K640">
            <v>1.2877153067629718E-2</v>
          </cell>
        </row>
        <row r="641">
          <cell r="A641" t="str">
            <v>10J</v>
          </cell>
          <cell r="B641" t="str">
            <v>NHS North Hampshire</v>
          </cell>
          <cell r="C641">
            <v>163610</v>
          </cell>
          <cell r="D641">
            <v>745.85064757003761</v>
          </cell>
          <cell r="E641">
            <v>725.76272713155697</v>
          </cell>
          <cell r="F641">
            <v>1586.9399657229055</v>
          </cell>
          <cell r="G641">
            <v>0.9730671006267454</v>
          </cell>
          <cell r="H641">
            <v>750.2534140367643</v>
          </cell>
          <cell r="I641">
            <v>0.47276735745639764</v>
          </cell>
          <cell r="J641">
            <v>77349.467353441214</v>
          </cell>
          <cell r="K641">
            <v>1.1569995802133594E-2</v>
          </cell>
        </row>
        <row r="642">
          <cell r="A642" t="str">
            <v>10K</v>
          </cell>
          <cell r="B642" t="str">
            <v>NHS Fareham and Gosport</v>
          </cell>
          <cell r="C642">
            <v>153549</v>
          </cell>
          <cell r="D642">
            <v>691.67444558297484</v>
          </cell>
          <cell r="E642">
            <v>661.24552273025574</v>
          </cell>
          <cell r="F642">
            <v>1471.3043500394401</v>
          </cell>
          <cell r="G642">
            <v>0.9560068713727421</v>
          </cell>
          <cell r="H642">
            <v>698.49795313033917</v>
          </cell>
          <cell r="I642">
            <v>0.47474742605879949</v>
          </cell>
          <cell r="J642">
            <v>72896.992523902605</v>
          </cell>
          <cell r="K642">
            <v>1.5222117663209453E-2</v>
          </cell>
        </row>
        <row r="643">
          <cell r="A643" t="str">
            <v>10L</v>
          </cell>
          <cell r="B643" t="str">
            <v>NHS Isle of Wight</v>
          </cell>
          <cell r="C643">
            <v>110881</v>
          </cell>
          <cell r="D643">
            <v>556.52010019808506</v>
          </cell>
          <cell r="E643">
            <v>509.57200741786136</v>
          </cell>
          <cell r="F643">
            <v>1055.962874900039</v>
          </cell>
          <cell r="G643">
            <v>0.91563989734869733</v>
          </cell>
          <cell r="H643">
            <v>558.78743258401596</v>
          </cell>
          <cell r="I643">
            <v>0.52917336950592386</v>
          </cell>
          <cell r="J643">
            <v>58675.272384186341</v>
          </cell>
          <cell r="K643">
            <v>2.3002305710766599E-2</v>
          </cell>
        </row>
        <row r="644">
          <cell r="A644" t="str">
            <v>10M</v>
          </cell>
          <cell r="B644" t="str">
            <v>NHS Newbury and District</v>
          </cell>
          <cell r="C644">
            <v>85164</v>
          </cell>
          <cell r="D644">
            <v>392.13524001164063</v>
          </cell>
          <cell r="E644">
            <v>388.87766673575175</v>
          </cell>
          <cell r="F644">
            <v>824.54252437189632</v>
          </cell>
          <cell r="G644">
            <v>0.9916927301004822</v>
          </cell>
          <cell r="H644">
            <v>394.21492991258805</v>
          </cell>
          <cell r="I644">
            <v>0.47810139351258479</v>
          </cell>
          <cell r="J644">
            <v>40717.027077105769</v>
          </cell>
          <cell r="K644">
            <v>8.9518795846742893E-3</v>
          </cell>
        </row>
        <row r="645">
          <cell r="A645" t="str">
            <v>10N</v>
          </cell>
          <cell r="B645" t="str">
            <v>NHS North &amp; West Reading</v>
          </cell>
          <cell r="C645">
            <v>80245</v>
          </cell>
          <cell r="D645">
            <v>320.13633080591308</v>
          </cell>
          <cell r="E645">
            <v>293.7363452080387</v>
          </cell>
          <cell r="F645">
            <v>781.28723760820321</v>
          </cell>
          <cell r="G645">
            <v>0.91753517780560889</v>
          </cell>
          <cell r="H645">
            <v>320.13633080591308</v>
          </cell>
          <cell r="I645">
            <v>0.40975497281379342</v>
          </cell>
          <cell r="J645">
            <v>32880.787793442854</v>
          </cell>
          <cell r="K645">
            <v>3.0032792310234212E-2</v>
          </cell>
        </row>
        <row r="646">
          <cell r="A646" t="str">
            <v>10Q</v>
          </cell>
          <cell r="B646" t="str">
            <v>NHS Oxfordshire</v>
          </cell>
          <cell r="C646">
            <v>522586</v>
          </cell>
          <cell r="D646">
            <v>2264.5945718396897</v>
          </cell>
          <cell r="E646">
            <v>2199.2909147055966</v>
          </cell>
          <cell r="F646">
            <v>5066.5650780223687</v>
          </cell>
          <cell r="G646">
            <v>0.97116320159637126</v>
          </cell>
          <cell r="H646">
            <v>2274.0795079050181</v>
          </cell>
          <cell r="I646">
            <v>0.44884048125020021</v>
          </cell>
          <cell r="J646">
            <v>234557.75173461714</v>
          </cell>
          <cell r="K646">
            <v>6.8607345800097523E-3</v>
          </cell>
        </row>
        <row r="647">
          <cell r="A647" t="str">
            <v>10R</v>
          </cell>
          <cell r="B647" t="str">
            <v>NHS Portsmouth</v>
          </cell>
          <cell r="C647">
            <v>161389</v>
          </cell>
          <cell r="D647">
            <v>736.17640453603099</v>
          </cell>
          <cell r="E647">
            <v>691.8468115344773</v>
          </cell>
          <cell r="F647">
            <v>1465.9612239229825</v>
          </cell>
          <cell r="G647">
            <v>0.93978400729986444</v>
          </cell>
          <cell r="H647">
            <v>741.81485413366534</v>
          </cell>
          <cell r="I647">
            <v>0.50602624546134534</v>
          </cell>
          <cell r="J647">
            <v>81667.069728761067</v>
          </cell>
          <cell r="K647">
            <v>1.7118534450697779E-2</v>
          </cell>
        </row>
        <row r="648">
          <cell r="A648" t="str">
            <v>10T</v>
          </cell>
          <cell r="B648" t="str">
            <v>NHS Slough</v>
          </cell>
          <cell r="C648">
            <v>103578</v>
          </cell>
          <cell r="D648">
            <v>393.88793390811907</v>
          </cell>
          <cell r="E648">
            <v>367.90429966337121</v>
          </cell>
          <cell r="F648">
            <v>982.32506604230218</v>
          </cell>
          <cell r="G648">
            <v>0.93403292660696491</v>
          </cell>
          <cell r="H648">
            <v>407.02303362676724</v>
          </cell>
          <cell r="I648">
            <v>0.41434658210100023</v>
          </cell>
          <cell r="J648">
            <v>42917.190280857401</v>
          </cell>
          <cell r="K648">
            <v>2.443258050994556E-2</v>
          </cell>
        </row>
        <row r="649">
          <cell r="A649" t="str">
            <v>10V</v>
          </cell>
          <cell r="B649" t="str">
            <v>NHS South Eastern Hampshire</v>
          </cell>
          <cell r="C649">
            <v>156892</v>
          </cell>
          <cell r="D649">
            <v>678.0304652155055</v>
          </cell>
          <cell r="E649">
            <v>645.18642004139554</v>
          </cell>
          <cell r="F649">
            <v>1506.0969958009655</v>
          </cell>
          <cell r="G649">
            <v>0.95155963211229633</v>
          </cell>
          <cell r="H649">
            <v>678.48247200729236</v>
          </cell>
          <cell r="I649">
            <v>0.45049055532207938</v>
          </cell>
          <cell r="J649">
            <v>70678.364205591672</v>
          </cell>
          <cell r="K649">
            <v>1.609472533742377E-2</v>
          </cell>
        </row>
        <row r="650">
          <cell r="A650" t="str">
            <v>10W</v>
          </cell>
          <cell r="B650" t="str">
            <v>NHS South Reading</v>
          </cell>
          <cell r="C650">
            <v>96588</v>
          </cell>
          <cell r="D650">
            <v>380.14048831114303</v>
          </cell>
          <cell r="E650">
            <v>363.04136823596576</v>
          </cell>
          <cell r="F650">
            <v>983.40943161101211</v>
          </cell>
          <cell r="G650">
            <v>0.95501894536111154</v>
          </cell>
          <cell r="H650">
            <v>387.05247804528676</v>
          </cell>
          <cell r="I650">
            <v>0.39358223096479866</v>
          </cell>
          <cell r="J650">
            <v>38015.320524427974</v>
          </cell>
          <cell r="K650">
            <v>2.0758701408830234E-2</v>
          </cell>
        </row>
        <row r="651">
          <cell r="A651" t="str">
            <v>10X</v>
          </cell>
          <cell r="B651" t="str">
            <v>NHS Southampton</v>
          </cell>
          <cell r="C651">
            <v>197947</v>
          </cell>
          <cell r="D651">
            <v>901.00821369451342</v>
          </cell>
          <cell r="E651">
            <v>847.69188313200891</v>
          </cell>
          <cell r="F651">
            <v>1922.0037337060685</v>
          </cell>
          <cell r="G651">
            <v>0.9408259217261904</v>
          </cell>
          <cell r="H651">
            <v>911.22441543069419</v>
          </cell>
          <cell r="I651">
            <v>0.47410127225592968</v>
          </cell>
          <cell r="J651">
            <v>93846.924539244515</v>
          </cell>
          <cell r="K651">
            <v>1.5341247314613617E-2</v>
          </cell>
        </row>
        <row r="652">
          <cell r="A652" t="str">
            <v>10Y</v>
          </cell>
          <cell r="B652" t="str">
            <v>NHS Aylesbury Vale</v>
          </cell>
          <cell r="C652">
            <v>140486</v>
          </cell>
          <cell r="D652">
            <v>577.74002562894304</v>
          </cell>
          <cell r="E652">
            <v>555.58212891478024</v>
          </cell>
          <cell r="F652">
            <v>1430.1558409871147</v>
          </cell>
          <cell r="G652">
            <v>0.96164728817249401</v>
          </cell>
          <cell r="H652">
            <v>582.8506289331026</v>
          </cell>
          <cell r="I652">
            <v>0.40754343843452084</v>
          </cell>
          <cell r="J652">
            <v>57254.147491912096</v>
          </cell>
          <cell r="K652">
            <v>1.5594571390598467E-2</v>
          </cell>
        </row>
        <row r="653">
          <cell r="A653" t="str">
            <v>11A</v>
          </cell>
          <cell r="B653" t="str">
            <v>NHS West Hampshire</v>
          </cell>
          <cell r="C653">
            <v>416921</v>
          </cell>
          <cell r="D653">
            <v>2032.6497821763239</v>
          </cell>
          <cell r="E653">
            <v>1944.7708861394185</v>
          </cell>
          <cell r="F653">
            <v>4007.965123796173</v>
          </cell>
          <cell r="G653">
            <v>0.95676633682423395</v>
          </cell>
          <cell r="H653">
            <v>2044.1911571813382</v>
          </cell>
          <cell r="I653">
            <v>0.51003217194793549</v>
          </cell>
          <cell r="J653">
            <v>212643.1231607052</v>
          </cell>
          <cell r="K653">
            <v>8.8015860893022792E-3</v>
          </cell>
        </row>
        <row r="654">
          <cell r="A654" t="str">
            <v>11C</v>
          </cell>
          <cell r="B654" t="str">
            <v>NHS Windsor, Ascot and Maidenhead</v>
          </cell>
          <cell r="C654">
            <v>113280</v>
          </cell>
          <cell r="D654">
            <v>502.82835313534531</v>
          </cell>
          <cell r="E654">
            <v>469.52676954979773</v>
          </cell>
          <cell r="F654">
            <v>1067.0855159681414</v>
          </cell>
          <cell r="G654">
            <v>0.93377146818014889</v>
          </cell>
          <cell r="H654">
            <v>504.53989119029944</v>
          </cell>
          <cell r="I654">
            <v>0.47282048499415941</v>
          </cell>
          <cell r="J654">
            <v>53561.104540138374</v>
          </cell>
          <cell r="K654">
            <v>2.1655947875020072E-2</v>
          </cell>
        </row>
        <row r="655">
          <cell r="A655" t="str">
            <v>11D</v>
          </cell>
          <cell r="B655" t="str">
            <v>NHS Wokingham</v>
          </cell>
          <cell r="C655">
            <v>117203</v>
          </cell>
          <cell r="D655">
            <v>538.49640513299551</v>
          </cell>
          <cell r="E655">
            <v>505.37645663982488</v>
          </cell>
          <cell r="F655">
            <v>1138.2104887209414</v>
          </cell>
          <cell r="G655">
            <v>0.93849550678989069</v>
          </cell>
          <cell r="H655">
            <v>538.49640513299551</v>
          </cell>
          <cell r="I655">
            <v>0.47310792728516171</v>
          </cell>
          <cell r="J655">
            <v>55449.668401602808</v>
          </cell>
          <cell r="K655">
            <v>2.0212619775238125E-2</v>
          </cell>
        </row>
        <row r="656">
          <cell r="A656" t="str">
            <v>11E</v>
          </cell>
          <cell r="B656" t="str">
            <v>NHS Bath and North East Somerset</v>
          </cell>
          <cell r="C656">
            <v>152585</v>
          </cell>
          <cell r="D656">
            <v>747.95875970602822</v>
          </cell>
          <cell r="E656">
            <v>724.48474726513848</v>
          </cell>
          <cell r="F656">
            <v>1499.4805171544904</v>
          </cell>
          <cell r="G656">
            <v>0.96861590009305354</v>
          </cell>
          <cell r="H656">
            <v>750.88625406529252</v>
          </cell>
          <cell r="I656">
            <v>0.50076426167258381</v>
          </cell>
          <cell r="J656">
            <v>76409.114867311204</v>
          </cell>
          <cell r="K656">
            <v>1.2442428071555826E-2</v>
          </cell>
        </row>
        <row r="657">
          <cell r="A657" t="str">
            <v>11H</v>
          </cell>
          <cell r="B657" t="str">
            <v>NHS Bristol</v>
          </cell>
          <cell r="C657">
            <v>360766</v>
          </cell>
          <cell r="D657">
            <v>1679.0446281499449</v>
          </cell>
          <cell r="E657">
            <v>1601.8883422245658</v>
          </cell>
          <cell r="F657">
            <v>3391.743481403395</v>
          </cell>
          <cell r="G657">
            <v>0.95404750735518351</v>
          </cell>
          <cell r="H657">
            <v>1687.3770409489946</v>
          </cell>
          <cell r="I657">
            <v>0.49749547694297092</v>
          </cell>
          <cell r="J657">
            <v>179479.45323480785</v>
          </cell>
          <cell r="K657">
            <v>9.9713526044714583E-3</v>
          </cell>
        </row>
        <row r="658">
          <cell r="A658" t="str">
            <v>11J</v>
          </cell>
          <cell r="B658" t="str">
            <v>NHS Dorset</v>
          </cell>
          <cell r="C658">
            <v>602943</v>
          </cell>
          <cell r="D658">
            <v>3132.9839609021105</v>
          </cell>
          <cell r="E658">
            <v>2999.394694316632</v>
          </cell>
          <cell r="F658">
            <v>5782.0428710826773</v>
          </cell>
          <cell r="G658">
            <v>0.95736037328866097</v>
          </cell>
          <cell r="H658">
            <v>3155.8022140557014</v>
          </cell>
          <cell r="I658">
            <v>0.54579363806494618</v>
          </cell>
          <cell r="J658">
            <v>329082.45351579285</v>
          </cell>
          <cell r="K658">
            <v>7.0422941833201396E-3</v>
          </cell>
        </row>
        <row r="659">
          <cell r="A659" t="str">
            <v>11M</v>
          </cell>
          <cell r="B659" t="str">
            <v>NHS Gloucestershire</v>
          </cell>
          <cell r="C659">
            <v>473913</v>
          </cell>
          <cell r="D659">
            <v>2051.961078767999</v>
          </cell>
          <cell r="E659">
            <v>1960.0920588346087</v>
          </cell>
          <cell r="F659">
            <v>4571.1541766935861</v>
          </cell>
          <cell r="G659">
            <v>0.95522867325117655</v>
          </cell>
          <cell r="H659">
            <v>2063.5335759853801</v>
          </cell>
          <cell r="I659">
            <v>0.45142506601647336</v>
          </cell>
          <cell r="J659">
            <v>213936.20731106494</v>
          </cell>
          <cell r="K659">
            <v>8.9071593514505089E-3</v>
          </cell>
        </row>
        <row r="660">
          <cell r="A660" t="str">
            <v>11N</v>
          </cell>
          <cell r="B660" t="str">
            <v>NHS Kernow</v>
          </cell>
          <cell r="C660">
            <v>412051</v>
          </cell>
          <cell r="D660">
            <v>2045.0976433386979</v>
          </cell>
          <cell r="E660">
            <v>1928.881488722029</v>
          </cell>
          <cell r="F660">
            <v>3897.1024023430273</v>
          </cell>
          <cell r="G660">
            <v>0.94317329786418325</v>
          </cell>
          <cell r="H660">
            <v>2055.3876573648627</v>
          </cell>
          <cell r="I660">
            <v>0.52741433125522097</v>
          </cell>
          <cell r="J660">
            <v>217321.60260804507</v>
          </cell>
          <cell r="K660">
            <v>9.9890708687611768E-3</v>
          </cell>
        </row>
        <row r="661">
          <cell r="A661" t="str">
            <v>11T</v>
          </cell>
          <cell r="B661" t="str">
            <v>NHS North Somerset</v>
          </cell>
          <cell r="C661">
            <v>163065</v>
          </cell>
          <cell r="D661">
            <v>778.2271359117168</v>
          </cell>
          <cell r="E661">
            <v>748.81418846001861</v>
          </cell>
          <cell r="F661">
            <v>1515.844510361653</v>
          </cell>
          <cell r="G661">
            <v>0.96220518908372421</v>
          </cell>
          <cell r="H661">
            <v>786.30568283376738</v>
          </cell>
          <cell r="I661">
            <v>0.5187244980991943</v>
          </cell>
          <cell r="J661">
            <v>84585.810282545121</v>
          </cell>
          <cell r="K661">
            <v>1.3345274098134444E-2</v>
          </cell>
        </row>
        <row r="662">
          <cell r="A662" t="str">
            <v>11X</v>
          </cell>
          <cell r="B662" t="str">
            <v>NHS Somerset</v>
          </cell>
          <cell r="C662">
            <v>421883</v>
          </cell>
          <cell r="D662">
            <v>2208.0906672104966</v>
          </cell>
          <cell r="E662">
            <v>2153.177056490309</v>
          </cell>
          <cell r="F662">
            <v>4069.7431493219729</v>
          </cell>
          <cell r="G662">
            <v>0.97513072649794741</v>
          </cell>
          <cell r="H662">
            <v>2220.6819785998637</v>
          </cell>
          <cell r="I662">
            <v>0.54565654320711454</v>
          </cell>
          <cell r="J662">
            <v>230203.21941784711</v>
          </cell>
          <cell r="K662">
            <v>6.4657213632622465E-3</v>
          </cell>
        </row>
        <row r="663">
          <cell r="A663" t="str">
            <v>12A</v>
          </cell>
          <cell r="B663" t="str">
            <v>NHS South Gloucestershire</v>
          </cell>
          <cell r="C663">
            <v>197069</v>
          </cell>
          <cell r="D663">
            <v>1142.7268042348273</v>
          </cell>
          <cell r="E663">
            <v>1118.5843027081921</v>
          </cell>
          <cell r="F663">
            <v>1879.8666768078328</v>
          </cell>
          <cell r="G663">
            <v>0.97887290169691865</v>
          </cell>
          <cell r="H663">
            <v>1149.8054018066848</v>
          </cell>
          <cell r="I663">
            <v>0.61164199354772775</v>
          </cell>
          <cell r="J663">
            <v>120535.67602645716</v>
          </cell>
          <cell r="K663">
            <v>8.3021655650179858E-3</v>
          </cell>
        </row>
        <row r="664">
          <cell r="A664" t="str">
            <v>12D</v>
          </cell>
          <cell r="B664" t="str">
            <v>NHS Swindon</v>
          </cell>
          <cell r="C664">
            <v>165897</v>
          </cell>
          <cell r="D664">
            <v>757.97944694247565</v>
          </cell>
          <cell r="E664">
            <v>742.747836384739</v>
          </cell>
          <cell r="F664">
            <v>1611.7693648120007</v>
          </cell>
          <cell r="G664">
            <v>0.97990498209525645</v>
          </cell>
          <cell r="H664">
            <v>759.24171237133066</v>
          </cell>
          <cell r="I664">
            <v>0.47106101465074673</v>
          </cell>
          <cell r="J664">
            <v>78147.60914751493</v>
          </cell>
          <cell r="K664">
            <v>9.9480171232667284E-3</v>
          </cell>
        </row>
        <row r="665">
          <cell r="A665" t="str">
            <v>12F</v>
          </cell>
          <cell r="B665" t="str">
            <v>NHS Wirral</v>
          </cell>
          <cell r="C665">
            <v>249418</v>
          </cell>
          <cell r="D665">
            <v>1416.9693103838838</v>
          </cell>
          <cell r="E665">
            <v>1376.7380271639299</v>
          </cell>
          <cell r="F665">
            <v>2427.0689181999223</v>
          </cell>
          <cell r="G665">
            <v>0.97160751265032375</v>
          </cell>
          <cell r="H665">
            <v>1431.431736442891</v>
          </cell>
          <cell r="I665">
            <v>0.58977795220769302</v>
          </cell>
          <cell r="J665">
            <v>147101.23728373839</v>
          </cell>
          <cell r="K665">
            <v>8.6094606427281114E-3</v>
          </cell>
        </row>
        <row r="666">
          <cell r="A666" t="str">
            <v>13P</v>
          </cell>
          <cell r="B666" t="str">
            <v>NHS Birmingham CrossCity</v>
          </cell>
          <cell r="C666">
            <v>521031</v>
          </cell>
          <cell r="D666">
            <v>2415.2438904324872</v>
          </cell>
          <cell r="E666">
            <v>2284.6961464634842</v>
          </cell>
          <cell r="F666">
            <v>4861.4551043009442</v>
          </cell>
          <cell r="G666">
            <v>0.945948421819369</v>
          </cell>
          <cell r="H666">
            <v>2481.8756145471639</v>
          </cell>
          <cell r="I666">
            <v>0.51052114260017356</v>
          </cell>
          <cell r="J666">
            <v>265997.34145011101</v>
          </cell>
          <cell r="K666">
            <v>8.9789084189933685E-3</v>
          </cell>
        </row>
        <row r="667">
          <cell r="A667" t="str">
            <v>13T</v>
          </cell>
          <cell r="B667" t="str">
            <v>NHS Newcastle Gateshead</v>
          </cell>
          <cell r="C667">
            <v>381602</v>
          </cell>
          <cell r="D667">
            <v>2012.2942924915958</v>
          </cell>
          <cell r="E667">
            <v>1922.5261456702397</v>
          </cell>
          <cell r="F667">
            <v>3738.0395293105898</v>
          </cell>
          <cell r="G667">
            <v>0.95539014986212256</v>
          </cell>
          <cell r="H667">
            <v>2059.0650947566846</v>
          </cell>
          <cell r="I667">
            <v>0.55084090968306054</v>
          </cell>
          <cell r="J667">
            <v>210201.99281687528</v>
          </cell>
          <cell r="K667">
            <v>8.979171348965009E-3</v>
          </cell>
        </row>
        <row r="668">
          <cell r="A668" t="str">
            <v>99A</v>
          </cell>
          <cell r="B668" t="str">
            <v>NHS Liverpool</v>
          </cell>
          <cell r="C668">
            <v>370318</v>
          </cell>
          <cell r="D668">
            <v>1799.9754503597901</v>
          </cell>
          <cell r="E668">
            <v>1702.214267154731</v>
          </cell>
          <cell r="F668">
            <v>3668.7093701938502</v>
          </cell>
          <cell r="G668">
            <v>0.94568749080132286</v>
          </cell>
          <cell r="H668">
            <v>1832.7908667688775</v>
          </cell>
          <cell r="I668">
            <v>0.49957374156133688</v>
          </cell>
          <cell r="J668">
            <v>185001.14882751115</v>
          </cell>
          <cell r="K668">
            <v>1.0421861452757059E-2</v>
          </cell>
        </row>
        <row r="669">
          <cell r="A669" t="str">
            <v>99C</v>
          </cell>
          <cell r="B669" t="str">
            <v>NHS North Tyneside</v>
          </cell>
          <cell r="C669">
            <v>165482</v>
          </cell>
          <cell r="D669">
            <v>886.19711356235746</v>
          </cell>
          <cell r="E669">
            <v>863.43796624884135</v>
          </cell>
          <cell r="F669">
            <v>1589.0788242890567</v>
          </cell>
          <cell r="G669">
            <v>0.97431818839712947</v>
          </cell>
          <cell r="H669">
            <v>897.03426673267745</v>
          </cell>
          <cell r="I669">
            <v>0.56449954087960652</v>
          </cell>
          <cell r="J669">
            <v>93414.513023839041</v>
          </cell>
          <cell r="K669">
            <v>1.0371266308465417E-2</v>
          </cell>
        </row>
        <row r="670">
          <cell r="A670" t="str">
            <v>99D</v>
          </cell>
          <cell r="B670" t="str">
            <v>NHS South Lincolnshire</v>
          </cell>
          <cell r="C670">
            <v>121684</v>
          </cell>
          <cell r="D670">
            <v>555.06931562269028</v>
          </cell>
          <cell r="E670">
            <v>513.03698203596809</v>
          </cell>
          <cell r="F670">
            <v>1174.5413674640374</v>
          </cell>
          <cell r="G670">
            <v>0.92427552306765637</v>
          </cell>
          <cell r="H670">
            <v>561.44100248960365</v>
          </cell>
          <cell r="I670">
            <v>0.47800870879653717</v>
          </cell>
          <cell r="J670">
            <v>58166.011721197829</v>
          </cell>
          <cell r="K670">
            <v>2.1923731188140481E-2</v>
          </cell>
        </row>
        <row r="671">
          <cell r="A671" t="str">
            <v>99E</v>
          </cell>
          <cell r="B671" t="str">
            <v>NHS Basildon and Brentwood</v>
          </cell>
          <cell r="C671">
            <v>198235</v>
          </cell>
          <cell r="D671">
            <v>1018.619686949319</v>
          </cell>
          <cell r="E671">
            <v>979.12863235306941</v>
          </cell>
          <cell r="F671">
            <v>1907.8593291805328</v>
          </cell>
          <cell r="G671">
            <v>0.96123081548274214</v>
          </cell>
          <cell r="H671">
            <v>1025.3372444986924</v>
          </cell>
          <cell r="I671">
            <v>0.53742811580301209</v>
          </cell>
          <cell r="J671">
            <v>106537.0625362101</v>
          </cell>
          <cell r="K671">
            <v>1.1804194661307575E-2</v>
          </cell>
        </row>
        <row r="672">
          <cell r="A672" t="str">
            <v>99F</v>
          </cell>
          <cell r="B672" t="str">
            <v>NHS Castle Point, Rayleigh and Rochford</v>
          </cell>
          <cell r="C672">
            <v>137759</v>
          </cell>
          <cell r="D672">
            <v>696.69074870764666</v>
          </cell>
          <cell r="E672">
            <v>668.8172011658894</v>
          </cell>
          <cell r="F672">
            <v>1316.9117833427251</v>
          </cell>
          <cell r="G672">
            <v>0.95999150614033213</v>
          </cell>
          <cell r="H672">
            <v>703.07079699023041</v>
          </cell>
          <cell r="I672">
            <v>0.53387843125347512</v>
          </cell>
          <cell r="J672">
            <v>73546.558811047478</v>
          </cell>
          <cell r="K672">
            <v>1.4494188744957172E-2</v>
          </cell>
        </row>
        <row r="673">
          <cell r="A673" t="str">
            <v>99G</v>
          </cell>
          <cell r="B673" t="str">
            <v>NHS Southend</v>
          </cell>
          <cell r="C673">
            <v>135833</v>
          </cell>
          <cell r="D673">
            <v>714.42078117328617</v>
          </cell>
          <cell r="E673">
            <v>686.72880119136676</v>
          </cell>
          <cell r="F673">
            <v>1312.4044417194959</v>
          </cell>
          <cell r="G673">
            <v>0.96123855756765475</v>
          </cell>
          <cell r="H673">
            <v>719.25611432440189</v>
          </cell>
          <cell r="I673">
            <v>0.54804455963440779</v>
          </cell>
          <cell r="J673">
            <v>74442.53666882051</v>
          </cell>
          <cell r="K673">
            <v>1.409638177075978E-2</v>
          </cell>
        </row>
        <row r="674">
          <cell r="A674" t="str">
            <v>99H</v>
          </cell>
          <cell r="B674" t="str">
            <v>NHS Surrey Downs</v>
          </cell>
          <cell r="C674">
            <v>223959</v>
          </cell>
          <cell r="D674">
            <v>941.76139689581851</v>
          </cell>
          <cell r="E674">
            <v>905.74152937193924</v>
          </cell>
          <cell r="F674">
            <v>2161.8780352213494</v>
          </cell>
          <cell r="G674">
            <v>0.96175266087290689</v>
          </cell>
          <cell r="H674">
            <v>947.29608136840795</v>
          </cell>
          <cell r="I674">
            <v>0.43818201856674893</v>
          </cell>
          <cell r="J674">
            <v>98134.806696190528</v>
          </cell>
          <cell r="K674">
            <v>1.2197109164793024E-2</v>
          </cell>
        </row>
        <row r="675">
          <cell r="A675" t="str">
            <v>99J</v>
          </cell>
          <cell r="B675" t="str">
            <v>NHS West Kent</v>
          </cell>
          <cell r="C675">
            <v>344876</v>
          </cell>
          <cell r="D675">
            <v>1326.8291256297834</v>
          </cell>
          <cell r="E675">
            <v>1211.1085624127916</v>
          </cell>
          <cell r="F675">
            <v>3323.2973152863024</v>
          </cell>
          <cell r="G675">
            <v>0.91278412496253825</v>
          </cell>
          <cell r="H675">
            <v>1343.2586187931943</v>
          </cell>
          <cell r="I675">
            <v>0.40419453673752098</v>
          </cell>
          <cell r="J675">
            <v>139396.99505188927</v>
          </cell>
          <cell r="K675">
            <v>1.5115373368701302E-2</v>
          </cell>
        </row>
        <row r="676">
          <cell r="A676" t="str">
            <v>99K</v>
          </cell>
          <cell r="B676" t="str">
            <v>NHS High Weald Lewes Havens</v>
          </cell>
          <cell r="C676">
            <v>127143</v>
          </cell>
          <cell r="D676">
            <v>601.87096054366907</v>
          </cell>
          <cell r="E676">
            <v>582.76954754676296</v>
          </cell>
          <cell r="F676">
            <v>1226.9789365756512</v>
          </cell>
          <cell r="G676">
            <v>0.96826327527141065</v>
          </cell>
          <cell r="H676">
            <v>601.87096054366907</v>
          </cell>
          <cell r="I676">
            <v>0.49053080097969537</v>
          </cell>
          <cell r="J676">
            <v>62367.557628961411</v>
          </cell>
          <cell r="K676">
            <v>1.3948933259657355E-2</v>
          </cell>
        </row>
        <row r="677">
          <cell r="A677" t="str">
            <v>99M</v>
          </cell>
          <cell r="B677" t="str">
            <v>NHS North East Hampshire and Farnham</v>
          </cell>
          <cell r="C677">
            <v>163981</v>
          </cell>
          <cell r="D677">
            <v>791.70533969444102</v>
          </cell>
          <cell r="E677">
            <v>767.49228931243215</v>
          </cell>
          <cell r="F677">
            <v>1572.9060761956734</v>
          </cell>
          <cell r="G677">
            <v>0.96941658825826049</v>
          </cell>
          <cell r="H677">
            <v>794.43084248147716</v>
          </cell>
          <cell r="I677">
            <v>0.50507201574485361</v>
          </cell>
          <cell r="J677">
            <v>82822.214213856845</v>
          </cell>
          <cell r="K677">
            <v>1.1944386034093991E-2</v>
          </cell>
        </row>
        <row r="678">
          <cell r="A678" t="str">
            <v>99N</v>
          </cell>
          <cell r="B678" t="str">
            <v>NHS Wiltshire</v>
          </cell>
          <cell r="C678">
            <v>363243</v>
          </cell>
          <cell r="D678">
            <v>1760.0477128545499</v>
          </cell>
          <cell r="E678">
            <v>1679.2105084233785</v>
          </cell>
          <cell r="F678">
            <v>3502.9888883424533</v>
          </cell>
          <cell r="G678">
            <v>0.95407101532488303</v>
          </cell>
          <cell r="H678">
            <v>1770.2616414600309</v>
          </cell>
          <cell r="I678">
            <v>0.50535748125015734</v>
          </cell>
          <cell r="J678">
            <v>183567.56756175091</v>
          </cell>
          <cell r="K678">
            <v>9.735542626266639E-3</v>
          </cell>
        </row>
        <row r="679">
          <cell r="A679" t="str">
            <v>99P</v>
          </cell>
          <cell r="B679" t="str">
            <v>NHS North, East, West Devon</v>
          </cell>
          <cell r="C679">
            <v>664540</v>
          </cell>
          <cell r="D679">
            <v>3576.9374261059693</v>
          </cell>
          <cell r="E679">
            <v>3433.0253868691871</v>
          </cell>
          <cell r="F679">
            <v>6584.2010803993435</v>
          </cell>
          <cell r="G679">
            <v>0.95976668806492038</v>
          </cell>
          <cell r="H679">
            <v>3597.1256337637815</v>
          </cell>
          <cell r="I679">
            <v>0.54632681928140769</v>
          </cell>
          <cell r="J679">
            <v>363056.02448526665</v>
          </cell>
          <cell r="K679">
            <v>6.4089581193197973E-3</v>
          </cell>
        </row>
        <row r="680">
          <cell r="A680" t="str">
            <v>99Q</v>
          </cell>
          <cell r="B680" t="str">
            <v>NHS South Devon and Torbay</v>
          </cell>
          <cell r="C680">
            <v>214753</v>
          </cell>
          <cell r="D680">
            <v>1203.0514230323374</v>
          </cell>
          <cell r="E680">
            <v>1173.1577861203045</v>
          </cell>
          <cell r="F680">
            <v>2078.8111795647778</v>
          </cell>
          <cell r="G680">
            <v>0.97515182116099008</v>
          </cell>
          <cell r="H680">
            <v>1205.2052946558731</v>
          </cell>
          <cell r="I680">
            <v>0.5797569815398993</v>
          </cell>
          <cell r="J680">
            <v>124504.551056638</v>
          </cell>
          <cell r="K680">
            <v>8.7573207796925699E-3</v>
          </cell>
        </row>
        <row r="681">
          <cell r="A681" t="str">
            <v>N/A</v>
          </cell>
          <cell r="C681" t="e">
            <v>#N/A</v>
          </cell>
          <cell r="D681" t="e">
            <v>#N/A</v>
          </cell>
          <cell r="E681" t="e">
            <v>#N/A</v>
          </cell>
          <cell r="F681" t="e">
            <v>#N/A</v>
          </cell>
          <cell r="G681" t="e">
            <v>#N/A</v>
          </cell>
          <cell r="H681" t="e">
            <v>#N/A</v>
          </cell>
          <cell r="I681" t="e">
            <v>#N/A</v>
          </cell>
          <cell r="J681" t="e">
            <v>#N/A</v>
          </cell>
          <cell r="K681" t="e">
            <v>#N/A</v>
          </cell>
        </row>
        <row r="705">
          <cell r="A705" t="str">
            <v>00C</v>
          </cell>
          <cell r="B705" t="str">
            <v>NHS Darlington</v>
          </cell>
          <cell r="C705">
            <v>81008</v>
          </cell>
          <cell r="D705">
            <v>470.19300793460036</v>
          </cell>
          <cell r="E705">
            <v>452.02198186387091</v>
          </cell>
          <cell r="F705">
            <v>774.16269313772898</v>
          </cell>
          <cell r="G705">
            <v>0.96135411253657588</v>
          </cell>
          <cell r="H705">
            <v>477.454449356194</v>
          </cell>
          <cell r="I705">
            <v>0.6167365769345482</v>
          </cell>
          <cell r="J705">
            <v>49960.596624313883</v>
          </cell>
          <cell r="K705">
            <v>1.7358999015966686E-2</v>
          </cell>
        </row>
        <row r="706">
          <cell r="A706" t="str">
            <v>00D</v>
          </cell>
          <cell r="B706" t="str">
            <v>NHS Durham Dales, Easington and Sedgefield</v>
          </cell>
          <cell r="C706">
            <v>219961</v>
          </cell>
          <cell r="D706">
            <v>1333.3946791479802</v>
          </cell>
          <cell r="E706">
            <v>1290.694659255651</v>
          </cell>
          <cell r="F706">
            <v>2089.987040199901</v>
          </cell>
          <cell r="G706">
            <v>0.96797645846343561</v>
          </cell>
          <cell r="H706">
            <v>1345.6139665941457</v>
          </cell>
          <cell r="I706">
            <v>0.64383842612987774</v>
          </cell>
          <cell r="J706">
            <v>141619.34404995403</v>
          </cell>
          <cell r="K706">
            <v>9.4092289422226701E-3</v>
          </cell>
        </row>
        <row r="707">
          <cell r="A707" t="str">
            <v>00J</v>
          </cell>
          <cell r="B707" t="str">
            <v>NHS North Durham</v>
          </cell>
          <cell r="C707">
            <v>194311</v>
          </cell>
          <cell r="D707">
            <v>1169.9274605312912</v>
          </cell>
          <cell r="E707">
            <v>1142.9760998791398</v>
          </cell>
          <cell r="F707">
            <v>1876.7499291006691</v>
          </cell>
          <cell r="G707">
            <v>0.97696322074540232</v>
          </cell>
          <cell r="H707">
            <v>1179.2758484002163</v>
          </cell>
          <cell r="I707">
            <v>0.62836067294555353</v>
          </cell>
          <cell r="J707">
            <v>122097.39072072346</v>
          </cell>
          <cell r="K707">
            <v>8.5590061142106037E-3</v>
          </cell>
        </row>
        <row r="708">
          <cell r="A708" t="str">
            <v>00K</v>
          </cell>
          <cell r="B708" t="str">
            <v>NHS Hartlepool and Stockton-on-Tees</v>
          </cell>
          <cell r="C708">
            <v>219156</v>
          </cell>
          <cell r="D708">
            <v>1411.40905991056</v>
          </cell>
          <cell r="E708">
            <v>1369.7624305074728</v>
          </cell>
          <cell r="F708">
            <v>2098.0816711919429</v>
          </cell>
          <cell r="G708">
            <v>0.97049287085791669</v>
          </cell>
          <cell r="H708">
            <v>1446.9907984386059</v>
          </cell>
          <cell r="I708">
            <v>0.68967324690299348</v>
          </cell>
          <cell r="J708">
            <v>151146.03009827243</v>
          </cell>
          <cell r="K708">
            <v>8.7903741066633137E-3</v>
          </cell>
        </row>
        <row r="709">
          <cell r="A709" t="str">
            <v>00L</v>
          </cell>
          <cell r="B709" t="str">
            <v>NHS Northumberland</v>
          </cell>
          <cell r="C709">
            <v>250495</v>
          </cell>
          <cell r="D709">
            <v>1521.3290125316432</v>
          </cell>
          <cell r="E709">
            <v>1470.1226621158028</v>
          </cell>
          <cell r="F709">
            <v>2378.3985994045961</v>
          </cell>
          <cell r="G709">
            <v>0.96634104129084608</v>
          </cell>
          <cell r="H709">
            <v>1530.7313635007044</v>
          </cell>
          <cell r="I709">
            <v>0.64359748777345605</v>
          </cell>
          <cell r="J709">
            <v>161217.95269981187</v>
          </cell>
          <cell r="K709">
            <v>9.0228833654249531E-3</v>
          </cell>
        </row>
        <row r="710">
          <cell r="A710" t="str">
            <v>00M</v>
          </cell>
          <cell r="B710" t="str">
            <v>NHS South Tees</v>
          </cell>
          <cell r="C710">
            <v>215430</v>
          </cell>
          <cell r="D710">
            <v>1402.8004223665346</v>
          </cell>
          <cell r="E710">
            <v>1336.445433429996</v>
          </cell>
          <cell r="F710">
            <v>2088.298605141078</v>
          </cell>
          <cell r="G710">
            <v>0.95269819720712856</v>
          </cell>
          <cell r="H710">
            <v>1423.2740727463565</v>
          </cell>
          <cell r="I710">
            <v>0.68154720270485702</v>
          </cell>
          <cell r="J710">
            <v>146825.71387870735</v>
          </cell>
          <cell r="K710">
            <v>1.1059776110449103E-2</v>
          </cell>
        </row>
        <row r="711">
          <cell r="A711" t="str">
            <v>00N</v>
          </cell>
          <cell r="B711" t="str">
            <v>NHS South Tyneside</v>
          </cell>
          <cell r="C711">
            <v>118431</v>
          </cell>
          <cell r="D711">
            <v>794.88490568396105</v>
          </cell>
          <cell r="E711">
            <v>785.89993461609197</v>
          </cell>
          <cell r="F711">
            <v>1146.9521097661627</v>
          </cell>
          <cell r="G711">
            <v>0.98869651316357809</v>
          </cell>
          <cell r="H711">
            <v>807.56698820341853</v>
          </cell>
          <cell r="I711">
            <v>0.70409826297635303</v>
          </cell>
          <cell r="J711">
            <v>83387.061382552463</v>
          </cell>
          <cell r="K711">
            <v>7.3187639736019654E-3</v>
          </cell>
        </row>
        <row r="712">
          <cell r="A712" t="str">
            <v>00P</v>
          </cell>
          <cell r="B712" t="str">
            <v>NHS Sunderland</v>
          </cell>
          <cell r="C712">
            <v>213637</v>
          </cell>
          <cell r="D712">
            <v>1267.9923447145475</v>
          </cell>
          <cell r="E712">
            <v>1233.5300993929486</v>
          </cell>
          <cell r="F712">
            <v>2080.7792781068633</v>
          </cell>
          <cell r="G712">
            <v>0.97282140900514891</v>
          </cell>
          <cell r="H712">
            <v>1287.5010502380958</v>
          </cell>
          <cell r="I712">
            <v>0.61875906963543548</v>
          </cell>
          <cell r="J712">
            <v>132189.83135970554</v>
          </cell>
          <cell r="K712">
            <v>8.9106168914381695E-3</v>
          </cell>
        </row>
        <row r="713">
          <cell r="A713" t="str">
            <v>00Q</v>
          </cell>
          <cell r="B713" t="str">
            <v>NHS Blackburn with Darwen</v>
          </cell>
          <cell r="C713">
            <v>119110</v>
          </cell>
          <cell r="D713">
            <v>639.54672039168008</v>
          </cell>
          <cell r="E713">
            <v>607.40456714962238</v>
          </cell>
          <cell r="F713">
            <v>1110.630414881738</v>
          </cell>
          <cell r="G713">
            <v>0.94974229056733683</v>
          </cell>
          <cell r="H713">
            <v>647.46852252925544</v>
          </cell>
          <cell r="I713">
            <v>0.58297388028779951</v>
          </cell>
          <cell r="J713">
            <v>69438.018881079799</v>
          </cell>
          <cell r="K713">
            <v>1.6867776166415428E-2</v>
          </cell>
        </row>
        <row r="714">
          <cell r="A714" t="str">
            <v>00R</v>
          </cell>
          <cell r="B714" t="str">
            <v>NHS Blackpool</v>
          </cell>
          <cell r="C714">
            <v>130706</v>
          </cell>
          <cell r="D714">
            <v>773.1061572661597</v>
          </cell>
          <cell r="E714">
            <v>717.67201603655963</v>
          </cell>
          <cell r="F714">
            <v>1241.5361938806091</v>
          </cell>
          <cell r="G714">
            <v>0.92829685715397092</v>
          </cell>
          <cell r="H714">
            <v>784.42859854232745</v>
          </cell>
          <cell r="I714">
            <v>0.63182096696712264</v>
          </cell>
          <cell r="J714">
            <v>82582.791308404732</v>
          </cell>
          <cell r="K714">
            <v>1.8112996804624013E-2</v>
          </cell>
        </row>
        <row r="715">
          <cell r="A715" t="str">
            <v>00T</v>
          </cell>
          <cell r="B715" t="str">
            <v>NHS Bolton</v>
          </cell>
          <cell r="C715">
            <v>215498</v>
          </cell>
          <cell r="D715">
            <v>1276.0777000747676</v>
          </cell>
          <cell r="E715">
            <v>1167.2546779962665</v>
          </cell>
          <cell r="F715">
            <v>2088.9558604420963</v>
          </cell>
          <cell r="G715">
            <v>0.91472069289187885</v>
          </cell>
          <cell r="H715">
            <v>1304.9056813137738</v>
          </cell>
          <cell r="I715">
            <v>0.62466886257597132</v>
          </cell>
          <cell r="J715">
            <v>134614.89054739667</v>
          </cell>
          <cell r="K715">
            <v>1.5257633675155563E-2</v>
          </cell>
        </row>
        <row r="716">
          <cell r="A716" t="str">
            <v>00V</v>
          </cell>
          <cell r="B716" t="str">
            <v>NHS Bury</v>
          </cell>
          <cell r="C716">
            <v>144245</v>
          </cell>
          <cell r="D716">
            <v>819.1112156394986</v>
          </cell>
          <cell r="E716">
            <v>747.8865756239137</v>
          </cell>
          <cell r="F716">
            <v>1395.352854775899</v>
          </cell>
          <cell r="G716">
            <v>0.9130464353854828</v>
          </cell>
          <cell r="H716">
            <v>840.56491877888675</v>
          </cell>
          <cell r="I716">
            <v>0.60240312398535634</v>
          </cell>
          <cell r="J716">
            <v>86893.638619267731</v>
          </cell>
          <cell r="K716">
            <v>1.9217011793098114E-2</v>
          </cell>
        </row>
        <row r="717">
          <cell r="A717" t="str">
            <v>00W</v>
          </cell>
          <cell r="B717" t="str">
            <v>NHS Central Manchester</v>
          </cell>
          <cell r="C717">
            <v>145337</v>
          </cell>
          <cell r="D717">
            <v>857.08620754624519</v>
          </cell>
          <cell r="E717">
            <v>808.82404622062563</v>
          </cell>
          <cell r="F717">
            <v>1517.2956022634762</v>
          </cell>
          <cell r="G717">
            <v>0.94369042355285426</v>
          </cell>
          <cell r="H717">
            <v>891.62451490657202</v>
          </cell>
          <cell r="I717">
            <v>0.58764061108228449</v>
          </cell>
          <cell r="J717">
            <v>85405.923492865986</v>
          </cell>
          <cell r="K717">
            <v>1.5364399511559877E-2</v>
          </cell>
        </row>
        <row r="718">
          <cell r="A718" t="str">
            <v>00X</v>
          </cell>
          <cell r="B718" t="str">
            <v>NHS Chorley and South Ribble</v>
          </cell>
          <cell r="C718">
            <v>133209</v>
          </cell>
          <cell r="D718">
            <v>767.22314036464331</v>
          </cell>
          <cell r="E718">
            <v>731.61809924497743</v>
          </cell>
          <cell r="F718">
            <v>1296.7141777157158</v>
          </cell>
          <cell r="G718">
            <v>0.95359232634361935</v>
          </cell>
          <cell r="H718">
            <v>783.95246882170261</v>
          </cell>
          <cell r="I718">
            <v>0.60456844098266027</v>
          </cell>
          <cell r="J718">
            <v>80533.957454859192</v>
          </cell>
          <cell r="K718">
            <v>1.4824456992901022E-2</v>
          </cell>
        </row>
        <row r="719">
          <cell r="A719" t="str">
            <v>00Y</v>
          </cell>
          <cell r="B719" t="str">
            <v>NHS Oldham</v>
          </cell>
          <cell r="C719">
            <v>171338</v>
          </cell>
          <cell r="D719">
            <v>1021.5159891048218</v>
          </cell>
          <cell r="E719">
            <v>954.25680200905094</v>
          </cell>
          <cell r="F719">
            <v>1684.321535338024</v>
          </cell>
          <cell r="G719">
            <v>0.93415747985040198</v>
          </cell>
          <cell r="H719">
            <v>1067.5946421527715</v>
          </cell>
          <cell r="I719">
            <v>0.6338425411977634</v>
          </cell>
          <cell r="J719">
            <v>108601.31332374239</v>
          </cell>
          <cell r="K719">
            <v>1.5144650551075089E-2</v>
          </cell>
        </row>
        <row r="720">
          <cell r="A720" t="str">
            <v>01A</v>
          </cell>
          <cell r="B720" t="str">
            <v>NHS East Lancashire</v>
          </cell>
          <cell r="C720">
            <v>272784</v>
          </cell>
          <cell r="D720">
            <v>1509.1782186453531</v>
          </cell>
          <cell r="E720">
            <v>1438.6196309828531</v>
          </cell>
          <cell r="F720">
            <v>2640.1643860807662</v>
          </cell>
          <cell r="G720">
            <v>0.95324701430833414</v>
          </cell>
          <cell r="H720">
            <v>1532.3773775805857</v>
          </cell>
          <cell r="I720">
            <v>0.58040983571305105</v>
          </cell>
          <cell r="J720">
            <v>158326.51662514891</v>
          </cell>
          <cell r="K720">
            <v>1.0603731532407141E-2</v>
          </cell>
        </row>
        <row r="721">
          <cell r="A721" t="str">
            <v>01C</v>
          </cell>
          <cell r="B721" t="str">
            <v>NHS Eastern Cheshire</v>
          </cell>
          <cell r="C721">
            <v>158897</v>
          </cell>
          <cell r="D721">
            <v>942.81250127013516</v>
          </cell>
          <cell r="E721">
            <v>888.84648363148006</v>
          </cell>
          <cell r="F721">
            <v>1504.6789655760276</v>
          </cell>
          <cell r="G721">
            <v>0.94276060450412635</v>
          </cell>
          <cell r="H721">
            <v>949.66066127947249</v>
          </cell>
          <cell r="I721">
            <v>0.6311383909829027</v>
          </cell>
          <cell r="J721">
            <v>100285.99691201029</v>
          </cell>
          <cell r="K721">
            <v>1.4766349184567209E-2</v>
          </cell>
        </row>
        <row r="722">
          <cell r="A722" t="str">
            <v>01D</v>
          </cell>
          <cell r="B722" t="str">
            <v>NHS Heywood, Middleton &amp; Rochdale</v>
          </cell>
          <cell r="C722">
            <v>161548</v>
          </cell>
          <cell r="D722">
            <v>968.47859430207893</v>
          </cell>
          <cell r="E722">
            <v>899.44659195776978</v>
          </cell>
          <cell r="F722">
            <v>1584.7348278461079</v>
          </cell>
          <cell r="G722">
            <v>0.92872118934744641</v>
          </cell>
          <cell r="H722">
            <v>991.58739742679893</v>
          </cell>
          <cell r="I722">
            <v>0.6257118730548219</v>
          </cell>
          <cell r="J722">
            <v>101082.50166826037</v>
          </cell>
          <cell r="K722">
            <v>1.6135034659602518E-2</v>
          </cell>
        </row>
        <row r="723">
          <cell r="A723" t="str">
            <v>01E</v>
          </cell>
          <cell r="B723" t="str">
            <v>NHS Greater Preston</v>
          </cell>
          <cell r="C723">
            <v>153479</v>
          </cell>
          <cell r="D723">
            <v>912.55700010324597</v>
          </cell>
          <cell r="E723">
            <v>880.13480168543515</v>
          </cell>
          <cell r="F723">
            <v>1508.6255988396128</v>
          </cell>
          <cell r="G723">
            <v>0.9644710429988016</v>
          </cell>
          <cell r="H723">
            <v>929.00380236608373</v>
          </cell>
          <cell r="I723">
            <v>0.6157948022893448</v>
          </cell>
          <cell r="J723">
            <v>94511.570460566349</v>
          </cell>
          <cell r="K723">
            <v>1.1959015401420765E-2</v>
          </cell>
        </row>
        <row r="724">
          <cell r="A724" t="str">
            <v>01F</v>
          </cell>
          <cell r="B724" t="str">
            <v>NHS Halton</v>
          </cell>
          <cell r="C724">
            <v>96423</v>
          </cell>
          <cell r="D724">
            <v>603.49589783854162</v>
          </cell>
          <cell r="E724">
            <v>562.13691219033819</v>
          </cell>
          <cell r="F724">
            <v>934.94336710464245</v>
          </cell>
          <cell r="G724">
            <v>0.9314676606811525</v>
          </cell>
          <cell r="H724">
            <v>609.03247620651007</v>
          </cell>
          <cell r="I724">
            <v>0.65141108823797322</v>
          </cell>
          <cell r="J724">
            <v>62811.011361170094</v>
          </cell>
          <cell r="K724">
            <v>2.0077872187205494E-2</v>
          </cell>
        </row>
        <row r="725">
          <cell r="A725" t="str">
            <v>01G</v>
          </cell>
          <cell r="B725" t="str">
            <v>NHS Salford</v>
          </cell>
          <cell r="C725">
            <v>182260</v>
          </cell>
          <cell r="D725">
            <v>1030.448742385699</v>
          </cell>
          <cell r="E725">
            <v>952.16190718488645</v>
          </cell>
          <cell r="F725">
            <v>1786.1469926104041</v>
          </cell>
          <cell r="G725">
            <v>0.92402646344197326</v>
          </cell>
          <cell r="H725">
            <v>1046.3238149600816</v>
          </cell>
          <cell r="I725">
            <v>0.58579938789411079</v>
          </cell>
          <cell r="J725">
            <v>106767.79643758063</v>
          </cell>
          <cell r="K725">
            <v>1.6107316195464818E-2</v>
          </cell>
        </row>
        <row r="726">
          <cell r="A726" t="str">
            <v>01H</v>
          </cell>
          <cell r="B726" t="str">
            <v>NHS Cumbria</v>
          </cell>
          <cell r="C726">
            <v>404866</v>
          </cell>
          <cell r="D726">
            <v>2157.3759241240105</v>
          </cell>
          <cell r="E726">
            <v>2009.3739277128757</v>
          </cell>
          <cell r="F726">
            <v>3850.0324423570032</v>
          </cell>
          <cell r="G726">
            <v>0.93139721512780393</v>
          </cell>
          <cell r="H726">
            <v>2181.8930366096338</v>
          </cell>
          <cell r="I726">
            <v>0.5667206885336975</v>
          </cell>
          <cell r="J726">
            <v>229445.93828388397</v>
          </cell>
          <cell r="K726">
            <v>1.0618953642190683E-2</v>
          </cell>
        </row>
        <row r="727">
          <cell r="A727" t="str">
            <v>01J</v>
          </cell>
          <cell r="B727" t="str">
            <v>NHS Knowsley</v>
          </cell>
          <cell r="C727">
            <v>116844</v>
          </cell>
          <cell r="D727">
            <v>759.62628603104747</v>
          </cell>
          <cell r="E727">
            <v>719.66319209881715</v>
          </cell>
          <cell r="F727">
            <v>1149.0704887872055</v>
          </cell>
          <cell r="G727">
            <v>0.94739111235732443</v>
          </cell>
          <cell r="H727">
            <v>771.41309381850783</v>
          </cell>
          <cell r="I727">
            <v>0.6713366162877451</v>
          </cell>
          <cell r="J727">
            <v>78441.655593525284</v>
          </cell>
          <cell r="K727">
            <v>1.5809786839015454E-2</v>
          </cell>
        </row>
        <row r="728">
          <cell r="A728" t="str">
            <v>01K</v>
          </cell>
          <cell r="B728" t="str">
            <v>NHS Lancashire North</v>
          </cell>
          <cell r="C728">
            <v>121998</v>
          </cell>
          <cell r="D728">
            <v>687.44400837995624</v>
          </cell>
          <cell r="E728">
            <v>619.79243507292517</v>
          </cell>
          <cell r="F728">
            <v>1193.3885818808183</v>
          </cell>
          <cell r="G728">
            <v>0.90158969678641887</v>
          </cell>
          <cell r="H728">
            <v>698.85393100437443</v>
          </cell>
          <cell r="I728">
            <v>0.5856046736285665</v>
          </cell>
          <cell r="J728">
            <v>71442.598973337852</v>
          </cell>
          <cell r="K728">
            <v>2.2175924133515355E-2</v>
          </cell>
        </row>
        <row r="729">
          <cell r="A729" t="str">
            <v>01M</v>
          </cell>
          <cell r="B729" t="str">
            <v>NHS North Manchester</v>
          </cell>
          <cell r="C729">
            <v>135388</v>
          </cell>
          <cell r="D729">
            <v>773.9708886779099</v>
          </cell>
          <cell r="E729">
            <v>703.09667324578936</v>
          </cell>
          <cell r="F729">
            <v>1336.7052336965312</v>
          </cell>
          <cell r="G729">
            <v>0.90842780204151186</v>
          </cell>
          <cell r="H729">
            <v>799.89327564949269</v>
          </cell>
          <cell r="I729">
            <v>0.59840663108459891</v>
          </cell>
          <cell r="J729">
            <v>81017.076969281683</v>
          </cell>
          <cell r="K729">
            <v>2.0235772627307323E-2</v>
          </cell>
        </row>
        <row r="730">
          <cell r="A730" t="str">
            <v>01N</v>
          </cell>
          <cell r="B730" t="str">
            <v>NHS South Manchester</v>
          </cell>
          <cell r="C730">
            <v>123746</v>
          </cell>
          <cell r="D730">
            <v>681.47825891885407</v>
          </cell>
          <cell r="E730">
            <v>603.76425783763955</v>
          </cell>
          <cell r="F730">
            <v>1167.0787111835755</v>
          </cell>
          <cell r="G730">
            <v>0.88596261133186316</v>
          </cell>
          <cell r="H730">
            <v>692.5245052493334</v>
          </cell>
          <cell r="I730">
            <v>0.5933828615098462</v>
          </cell>
          <cell r="J730">
            <v>73428.755580397425</v>
          </cell>
          <cell r="K730">
            <v>2.3771605732108583E-2</v>
          </cell>
        </row>
        <row r="731">
          <cell r="A731" t="str">
            <v>01R</v>
          </cell>
          <cell r="B731" t="str">
            <v>NHS South Cheshire</v>
          </cell>
          <cell r="C731">
            <v>136163</v>
          </cell>
          <cell r="D731">
            <v>747.73238549461257</v>
          </cell>
          <cell r="E731">
            <v>719.44962118372223</v>
          </cell>
          <cell r="F731">
            <v>1310.0541704134116</v>
          </cell>
          <cell r="G731">
            <v>0.96217528508922112</v>
          </cell>
          <cell r="H731">
            <v>774.33360866922726</v>
          </cell>
          <cell r="I731">
            <v>0.59106991615840743</v>
          </cell>
          <cell r="J731">
            <v>80481.852993877226</v>
          </cell>
          <cell r="K731">
            <v>1.3619599198034366E-2</v>
          </cell>
        </row>
        <row r="732">
          <cell r="A732" t="str">
            <v>01T</v>
          </cell>
          <cell r="B732" t="str">
            <v>NHS South Sefton</v>
          </cell>
          <cell r="C732">
            <v>116117</v>
          </cell>
          <cell r="D732">
            <v>765.11381668224647</v>
          </cell>
          <cell r="E732">
            <v>731.38574787756431</v>
          </cell>
          <cell r="F732">
            <v>1137.1277721660961</v>
          </cell>
          <cell r="G732">
            <v>0.95591757975181157</v>
          </cell>
          <cell r="H732">
            <v>776.35358658930329</v>
          </cell>
          <cell r="I732">
            <v>0.68273206018919053</v>
          </cell>
          <cell r="J732">
            <v>79276.798632988241</v>
          </cell>
          <cell r="K732">
            <v>1.4484943989382916E-2</v>
          </cell>
        </row>
        <row r="733">
          <cell r="A733" t="str">
            <v>01V</v>
          </cell>
          <cell r="B733" t="str">
            <v>NHS Southport and Formby</v>
          </cell>
          <cell r="C733">
            <v>93921</v>
          </cell>
          <cell r="D733">
            <v>640.17543451865572</v>
          </cell>
          <cell r="E733">
            <v>624.09337763885674</v>
          </cell>
          <cell r="F733">
            <v>924.44650379452582</v>
          </cell>
          <cell r="G733">
            <v>0.97487867229411729</v>
          </cell>
          <cell r="H733">
            <v>647.21567571568244</v>
          </cell>
          <cell r="I733">
            <v>0.70011155113799561</v>
          </cell>
          <cell r="J733">
            <v>65755.176994431691</v>
          </cell>
          <cell r="K733">
            <v>1.2073174207989841E-2</v>
          </cell>
        </row>
        <row r="734">
          <cell r="A734" t="str">
            <v>01W</v>
          </cell>
          <cell r="B734" t="str">
            <v>NHS Stockport</v>
          </cell>
          <cell r="C734">
            <v>225834</v>
          </cell>
          <cell r="D734">
            <v>1483.89824698246</v>
          </cell>
          <cell r="E734">
            <v>1385.1923128815145</v>
          </cell>
          <cell r="F734">
            <v>2188.1215729339451</v>
          </cell>
          <cell r="G734">
            <v>0.93348200639655299</v>
          </cell>
          <cell r="H734">
            <v>1502.8064753878516</v>
          </cell>
          <cell r="I734">
            <v>0.68680209270676484</v>
          </cell>
          <cell r="J734">
            <v>155103.26380433954</v>
          </cell>
          <cell r="K734">
            <v>1.262225229763486E-2</v>
          </cell>
        </row>
        <row r="735">
          <cell r="A735" t="str">
            <v>01X</v>
          </cell>
          <cell r="B735" t="str">
            <v>NHS St Helens</v>
          </cell>
          <cell r="C735">
            <v>146357</v>
          </cell>
          <cell r="D735">
            <v>942.52778555995906</v>
          </cell>
          <cell r="E735">
            <v>917.77026019239634</v>
          </cell>
          <cell r="F735">
            <v>1409.7904937598726</v>
          </cell>
          <cell r="G735">
            <v>0.97373284294971296</v>
          </cell>
          <cell r="H735">
            <v>955.29848852759721</v>
          </cell>
          <cell r="I735">
            <v>0.67761734297118315</v>
          </cell>
          <cell r="J735">
            <v>99174.041465233458</v>
          </cell>
          <cell r="K735">
            <v>1.0167040354520328E-2</v>
          </cell>
        </row>
        <row r="736">
          <cell r="A736" t="str">
            <v>01Y</v>
          </cell>
          <cell r="B736" t="str">
            <v>NHS Tameside and Glossop</v>
          </cell>
          <cell r="C736">
            <v>178935</v>
          </cell>
          <cell r="D736">
            <v>1159.5666764981493</v>
          </cell>
          <cell r="E736">
            <v>1080.4617583393081</v>
          </cell>
          <cell r="F736">
            <v>1748.1552067235039</v>
          </cell>
          <cell r="G736">
            <v>0.93178062136302908</v>
          </cell>
          <cell r="H736">
            <v>1184.5265608189447</v>
          </cell>
          <cell r="I736">
            <v>0.67758661030965017</v>
          </cell>
          <cell r="J736">
            <v>121243.96011575725</v>
          </cell>
          <cell r="K736">
            <v>1.4448451035188969E-2</v>
          </cell>
        </row>
        <row r="737">
          <cell r="A737" t="str">
            <v>02A</v>
          </cell>
          <cell r="B737" t="str">
            <v>NHS Trafford</v>
          </cell>
          <cell r="C737">
            <v>174684</v>
          </cell>
          <cell r="D737">
            <v>1061.2832276341874</v>
          </cell>
          <cell r="E737">
            <v>994.39023425903713</v>
          </cell>
          <cell r="F737">
            <v>1695.2092918577439</v>
          </cell>
          <cell r="G737">
            <v>0.93696970645218991</v>
          </cell>
          <cell r="H737">
            <v>1074.8359171112365</v>
          </cell>
          <cell r="I737">
            <v>0.63404319588960412</v>
          </cell>
          <cell r="J737">
            <v>110757.2016307796</v>
          </cell>
          <cell r="K737">
            <v>1.4557733777394855E-2</v>
          </cell>
        </row>
        <row r="738">
          <cell r="A738" t="str">
            <v>02D</v>
          </cell>
          <cell r="B738" t="str">
            <v>NHS Vale Royal</v>
          </cell>
          <cell r="C738">
            <v>77801</v>
          </cell>
          <cell r="D738">
            <v>464.13687648388583</v>
          </cell>
          <cell r="E738">
            <v>449.12448520693533</v>
          </cell>
          <cell r="F738">
            <v>750.3389337840747</v>
          </cell>
          <cell r="G738">
            <v>0.96765524991102125</v>
          </cell>
          <cell r="H738">
            <v>469.76325711756851</v>
          </cell>
          <cell r="I738">
            <v>0.62606808199126773</v>
          </cell>
          <cell r="J738">
            <v>48708.722847002624</v>
          </cell>
          <cell r="K738">
            <v>1.6035739683013878E-2</v>
          </cell>
        </row>
        <row r="739">
          <cell r="A739" t="str">
            <v>02E</v>
          </cell>
          <cell r="B739" t="str">
            <v>NHS Warrington</v>
          </cell>
          <cell r="C739">
            <v>159483</v>
          </cell>
          <cell r="D739">
            <v>1013.6667180401087</v>
          </cell>
          <cell r="E739">
            <v>964.19139276632563</v>
          </cell>
          <cell r="F739">
            <v>1544.0574614873055</v>
          </cell>
          <cell r="G739">
            <v>0.95119172367675053</v>
          </cell>
          <cell r="H739">
            <v>1033.5595262037161</v>
          </cell>
          <cell r="I739">
            <v>0.66937892661594678</v>
          </cell>
          <cell r="J739">
            <v>106754.55935349104</v>
          </cell>
          <cell r="K739">
            <v>1.3207903092152621E-2</v>
          </cell>
        </row>
        <row r="740">
          <cell r="A740" t="str">
            <v>02F</v>
          </cell>
          <cell r="B740" t="str">
            <v>NHS West Cheshire</v>
          </cell>
          <cell r="C740">
            <v>194237</v>
          </cell>
          <cell r="D740">
            <v>1191.5476354461364</v>
          </cell>
          <cell r="E740">
            <v>1178.9852860736498</v>
          </cell>
          <cell r="F740">
            <v>1879.471867449502</v>
          </cell>
          <cell r="G740">
            <v>0.98945711526859526</v>
          </cell>
          <cell r="H740">
            <v>1200.8895279437502</v>
          </cell>
          <cell r="I740">
            <v>0.63895052048498724</v>
          </cell>
          <cell r="J740">
            <v>124107.83224744246</v>
          </cell>
          <cell r="K740">
            <v>5.7738801769658017E-3</v>
          </cell>
        </row>
        <row r="741">
          <cell r="A741" t="str">
            <v>02G</v>
          </cell>
          <cell r="B741" t="str">
            <v>NHS West Lancashire</v>
          </cell>
          <cell r="C741">
            <v>83327</v>
          </cell>
          <cell r="D741">
            <v>471.34300454875506</v>
          </cell>
          <cell r="E741">
            <v>444.26551532699216</v>
          </cell>
          <cell r="F741">
            <v>830.44787679081935</v>
          </cell>
          <cell r="G741">
            <v>0.9425524746088344</v>
          </cell>
          <cell r="H741">
            <v>479.58304190697646</v>
          </cell>
          <cell r="I741">
            <v>0.57749926914170213</v>
          </cell>
          <cell r="J741">
            <v>48121.281599770613</v>
          </cell>
          <cell r="K741">
            <v>2.0926868786290017E-2</v>
          </cell>
        </row>
        <row r="742">
          <cell r="A742" t="str">
            <v>02H</v>
          </cell>
          <cell r="B742" t="str">
            <v>NHS Wigan Borough</v>
          </cell>
          <cell r="C742">
            <v>238975</v>
          </cell>
          <cell r="D742">
            <v>1523.1425956012113</v>
          </cell>
          <cell r="E742">
            <v>1461.8259901546385</v>
          </cell>
          <cell r="F742">
            <v>2293.2169658101011</v>
          </cell>
          <cell r="G742">
            <v>0.95974335848550674</v>
          </cell>
          <cell r="H742">
            <v>1543.1606343878148</v>
          </cell>
          <cell r="I742">
            <v>0.67292395677993699</v>
          </cell>
          <cell r="J742">
            <v>160812.00257148544</v>
          </cell>
          <cell r="K742">
            <v>9.8278733629274632E-3</v>
          </cell>
        </row>
        <row r="743">
          <cell r="A743" t="str">
            <v>02M</v>
          </cell>
          <cell r="B743" t="str">
            <v>NHS Fylde &amp; Wyre</v>
          </cell>
          <cell r="C743">
            <v>115607</v>
          </cell>
          <cell r="D743">
            <v>743.06969354278954</v>
          </cell>
          <cell r="E743">
            <v>708.01922582103839</v>
          </cell>
          <cell r="F743">
            <v>1118.5277650935586</v>
          </cell>
          <cell r="G743">
            <v>0.95283017457670982</v>
          </cell>
          <cell r="H743">
            <v>751.24478578203207</v>
          </cell>
          <cell r="I743">
            <v>0.67163713698174909</v>
          </cell>
          <cell r="J743">
            <v>77645.954495049067</v>
          </cell>
          <cell r="K743">
            <v>1.5180577912835072E-2</v>
          </cell>
        </row>
        <row r="744">
          <cell r="A744" t="str">
            <v>02N</v>
          </cell>
          <cell r="B744" t="str">
            <v>NHS Airedale, Wharfedale and Craven</v>
          </cell>
          <cell r="C744">
            <v>118850</v>
          </cell>
          <cell r="D744">
            <v>673.28986689043734</v>
          </cell>
          <cell r="E744">
            <v>638.56438776775485</v>
          </cell>
          <cell r="F744">
            <v>1128.4504850219059</v>
          </cell>
          <cell r="G744">
            <v>0.94842417682140279</v>
          </cell>
          <cell r="H744">
            <v>684.54935120664561</v>
          </cell>
          <cell r="I744">
            <v>0.60662772562267708</v>
          </cell>
          <cell r="J744">
            <v>72097.705190255176</v>
          </cell>
          <cell r="K744">
            <v>1.6640555461582857E-2</v>
          </cell>
        </row>
        <row r="745">
          <cell r="A745" t="str">
            <v>02P</v>
          </cell>
          <cell r="B745" t="str">
            <v>NHS Barnsley</v>
          </cell>
          <cell r="C745">
            <v>185190</v>
          </cell>
          <cell r="D745">
            <v>1228.914310342185</v>
          </cell>
          <cell r="E745">
            <v>1188.5238985729577</v>
          </cell>
          <cell r="F745">
            <v>1808.5454050604085</v>
          </cell>
          <cell r="G745">
            <v>0.96713325621704183</v>
          </cell>
          <cell r="H745">
            <v>1252.6717192002388</v>
          </cell>
          <cell r="I745">
            <v>0.69264045884344139</v>
          </cell>
          <cell r="J745">
            <v>128270.0865732169</v>
          </cell>
          <cell r="K745">
            <v>9.9244119844834177E-3</v>
          </cell>
        </row>
        <row r="746">
          <cell r="A746" t="str">
            <v>02Q</v>
          </cell>
          <cell r="B746" t="str">
            <v>NHS Bassetlaw</v>
          </cell>
          <cell r="C746">
            <v>86595</v>
          </cell>
          <cell r="D746">
            <v>553.49439366450451</v>
          </cell>
          <cell r="E746">
            <v>549.98732037069681</v>
          </cell>
          <cell r="F746">
            <v>809.38401079541643</v>
          </cell>
          <cell r="G746">
            <v>0.99366376004174406</v>
          </cell>
          <cell r="H746">
            <v>568.199124844984</v>
          </cell>
          <cell r="I746">
            <v>0.70201426920528154</v>
          </cell>
          <cell r="J746">
            <v>60790.925641831353</v>
          </cell>
          <cell r="K746">
            <v>6.5863542057774012E-3</v>
          </cell>
        </row>
        <row r="747">
          <cell r="A747" t="str">
            <v>02R</v>
          </cell>
          <cell r="B747" t="str">
            <v>NHS Bradford Districts</v>
          </cell>
          <cell r="C747">
            <v>240831</v>
          </cell>
          <cell r="D747">
            <v>1410.3080032341386</v>
          </cell>
          <cell r="E747">
            <v>1259.6438750129873</v>
          </cell>
          <cell r="F747">
            <v>2291.3526510972738</v>
          </cell>
          <cell r="G747">
            <v>0.89316934465687914</v>
          </cell>
          <cell r="H747">
            <v>1442.6182709903267</v>
          </cell>
          <cell r="I747">
            <v>0.62959242450065089</v>
          </cell>
          <cell r="J747">
            <v>151625.37318491624</v>
          </cell>
          <cell r="K747">
            <v>1.6052408347356419E-2</v>
          </cell>
        </row>
        <row r="748">
          <cell r="A748" t="str">
            <v>02T</v>
          </cell>
          <cell r="B748" t="str">
            <v>NHS Calderdale</v>
          </cell>
          <cell r="C748">
            <v>160817</v>
          </cell>
          <cell r="D748">
            <v>928.40566365176153</v>
          </cell>
          <cell r="E748">
            <v>886.90167443417806</v>
          </cell>
          <cell r="F748">
            <v>1542.2940606044817</v>
          </cell>
          <cell r="G748">
            <v>0.95529541574064403</v>
          </cell>
          <cell r="H748">
            <v>958.63694487707096</v>
          </cell>
          <cell r="I748">
            <v>0.62156560759972446</v>
          </cell>
          <cell r="J748">
            <v>99958.316317364894</v>
          </cell>
          <cell r="K748">
            <v>1.3238597440500578E-2</v>
          </cell>
        </row>
        <row r="749">
          <cell r="A749" t="str">
            <v>02V</v>
          </cell>
          <cell r="B749" t="str">
            <v>NHS Leeds North</v>
          </cell>
          <cell r="C749">
            <v>154205</v>
          </cell>
          <cell r="D749">
            <v>864.91159534167684</v>
          </cell>
          <cell r="E749">
            <v>804.60284675483285</v>
          </cell>
          <cell r="F749">
            <v>1438.3097605163928</v>
          </cell>
          <cell r="G749">
            <v>0.93027177700974228</v>
          </cell>
          <cell r="H749">
            <v>882.57199449577411</v>
          </cell>
          <cell r="I749">
            <v>0.61361746872864609</v>
          </cell>
          <cell r="J749">
            <v>94622.881765300874</v>
          </cell>
          <cell r="K749">
            <v>1.690592543150489E-2</v>
          </cell>
        </row>
        <row r="750">
          <cell r="A750" t="str">
            <v>02W</v>
          </cell>
          <cell r="B750" t="str">
            <v>NHS Bradford City</v>
          </cell>
          <cell r="C750">
            <v>74999</v>
          </cell>
          <cell r="D750">
            <v>394.54677385566333</v>
          </cell>
          <cell r="E750">
            <v>317.59894749607781</v>
          </cell>
          <cell r="F750">
            <v>743.6573595170189</v>
          </cell>
          <cell r="G750">
            <v>0.80497159916523542</v>
          </cell>
          <cell r="H750">
            <v>414.89811444015203</v>
          </cell>
          <cell r="I750">
            <v>0.55791569750565606</v>
          </cell>
          <cell r="J750">
            <v>41843.119397226699</v>
          </cell>
          <cell r="K750">
            <v>3.8962342015346312E-2</v>
          </cell>
        </row>
        <row r="751">
          <cell r="A751" t="str">
            <v>02X</v>
          </cell>
          <cell r="B751" t="str">
            <v>NHS Doncaster</v>
          </cell>
          <cell r="C751">
            <v>231858</v>
          </cell>
          <cell r="D751">
            <v>1572.9050040002817</v>
          </cell>
          <cell r="E751">
            <v>1490.2216934031678</v>
          </cell>
          <cell r="F751">
            <v>2234.7112343350327</v>
          </cell>
          <cell r="G751">
            <v>0.94743273726841104</v>
          </cell>
          <cell r="H751">
            <v>1590.4664487829266</v>
          </cell>
          <cell r="I751">
            <v>0.71171005199523707</v>
          </cell>
          <cell r="J751">
            <v>165015.66923551168</v>
          </cell>
          <cell r="K751">
            <v>1.0979849087343146E-2</v>
          </cell>
        </row>
        <row r="752">
          <cell r="A752" t="str">
            <v>02Y</v>
          </cell>
          <cell r="B752" t="str">
            <v>NHS East Riding of Yorkshire</v>
          </cell>
          <cell r="C752">
            <v>234435</v>
          </cell>
          <cell r="D752">
            <v>1364.9057900303435</v>
          </cell>
          <cell r="E752">
            <v>1315.9591705946118</v>
          </cell>
          <cell r="F752">
            <v>2225.9502528683224</v>
          </cell>
          <cell r="G752">
            <v>0.96413919569156226</v>
          </cell>
          <cell r="H752">
            <v>1371.9355733576701</v>
          </cell>
          <cell r="I752">
            <v>0.61633703250547345</v>
          </cell>
          <cell r="J752">
            <v>144490.97221542065</v>
          </cell>
          <cell r="K752">
            <v>9.8216460991409939E-3</v>
          </cell>
        </row>
        <row r="753">
          <cell r="A753" t="str">
            <v>03A</v>
          </cell>
          <cell r="B753" t="str">
            <v>NHS Greater Huddersfield</v>
          </cell>
          <cell r="C753">
            <v>178235</v>
          </cell>
          <cell r="D753">
            <v>1112.3785189226596</v>
          </cell>
          <cell r="E753">
            <v>1033.7467343589278</v>
          </cell>
          <cell r="F753">
            <v>1713.0879395593831</v>
          </cell>
          <cell r="G753">
            <v>0.92931202533478729</v>
          </cell>
          <cell r="H753">
            <v>1130.6962934306976</v>
          </cell>
          <cell r="I753">
            <v>0.66003400486347463</v>
          </cell>
          <cell r="J753">
            <v>117641.16085684139</v>
          </cell>
          <cell r="K753">
            <v>1.4997449880973093E-2</v>
          </cell>
        </row>
        <row r="754">
          <cell r="A754" t="str">
            <v>03C</v>
          </cell>
          <cell r="B754" t="str">
            <v>NHS Leeds West</v>
          </cell>
          <cell r="C754">
            <v>279503</v>
          </cell>
          <cell r="D754">
            <v>1620.9922510647734</v>
          </cell>
          <cell r="E754">
            <v>1482.5533495860357</v>
          </cell>
          <cell r="F754">
            <v>2622.8308091591775</v>
          </cell>
          <cell r="G754">
            <v>0.91459619786103108</v>
          </cell>
          <cell r="H754">
            <v>1642.09900710072</v>
          </cell>
          <cell r="I754">
            <v>0.62607889207582601</v>
          </cell>
          <cell r="J754">
            <v>174990.92857186959</v>
          </cell>
          <cell r="K754">
            <v>1.3546692393144323E-2</v>
          </cell>
        </row>
        <row r="755">
          <cell r="A755" t="str">
            <v>03D</v>
          </cell>
          <cell r="B755" t="str">
            <v>NHS Hambleton, Richmondshire and Whitby</v>
          </cell>
          <cell r="C755">
            <v>111081</v>
          </cell>
          <cell r="D755">
            <v>613.98873964372535</v>
          </cell>
          <cell r="E755">
            <v>580.00741355004618</v>
          </cell>
          <cell r="F755">
            <v>1036.1982496846611</v>
          </cell>
          <cell r="G755">
            <v>0.94465480569986138</v>
          </cell>
          <cell r="H755">
            <v>633.41455138079129</v>
          </cell>
          <cell r="I755">
            <v>0.61128703081051705</v>
          </cell>
          <cell r="J755">
            <v>67902.374669463039</v>
          </cell>
          <cell r="K755">
            <v>1.8019267080415947E-2</v>
          </cell>
        </row>
        <row r="756">
          <cell r="A756" t="str">
            <v>03E</v>
          </cell>
          <cell r="B756" t="str">
            <v>NHS Harrogate and Rural District</v>
          </cell>
          <cell r="C756">
            <v>120628</v>
          </cell>
          <cell r="D756">
            <v>617.71681350256347</v>
          </cell>
          <cell r="E756">
            <v>577.88431737009671</v>
          </cell>
          <cell r="F756">
            <v>1151.6378617621331</v>
          </cell>
          <cell r="G756">
            <v>0.93551657448562964</v>
          </cell>
          <cell r="H756">
            <v>623.63819593368851</v>
          </cell>
          <cell r="I756">
            <v>0.54152283164731418</v>
          </cell>
          <cell r="J756">
            <v>65322.816135952213</v>
          </cell>
          <cell r="K756">
            <v>1.9293148134680006E-2</v>
          </cell>
        </row>
        <row r="757">
          <cell r="A757" t="str">
            <v>03F</v>
          </cell>
          <cell r="B757" t="str">
            <v>NHS Hull</v>
          </cell>
          <cell r="C757">
            <v>210246</v>
          </cell>
          <cell r="D757">
            <v>1340.117103471915</v>
          </cell>
          <cell r="E757">
            <v>1289.3496123015805</v>
          </cell>
          <cell r="F757">
            <v>2064.136025347856</v>
          </cell>
          <cell r="G757">
            <v>0.9621171231687079</v>
          </cell>
          <cell r="H757">
            <v>1391.2492809448279</v>
          </cell>
          <cell r="I757">
            <v>0.6740104643589897</v>
          </cell>
          <cell r="J757">
            <v>141708.00408962014</v>
          </cell>
          <cell r="K757">
            <v>1.017701615256646E-2</v>
          </cell>
        </row>
        <row r="758">
          <cell r="A758" t="str">
            <v>03G</v>
          </cell>
          <cell r="B758" t="str">
            <v>NHS Leeds South and East</v>
          </cell>
          <cell r="C758">
            <v>194542</v>
          </cell>
          <cell r="D758">
            <v>1161.6795744512719</v>
          </cell>
          <cell r="E758">
            <v>1057.1681843761619</v>
          </cell>
          <cell r="F758">
            <v>1870.7999739566274</v>
          </cell>
          <cell r="G758">
            <v>0.91003423631298952</v>
          </cell>
          <cell r="H758">
            <v>1190.5109878416081</v>
          </cell>
          <cell r="I758">
            <v>0.63636465919108942</v>
          </cell>
          <cell r="J758">
            <v>123799.65352835292</v>
          </cell>
          <cell r="K758">
            <v>1.6384074890764429E-2</v>
          </cell>
        </row>
        <row r="759">
          <cell r="A759" t="str">
            <v>03H</v>
          </cell>
          <cell r="B759" t="str">
            <v>NHS North East Lincolnshire</v>
          </cell>
          <cell r="C759">
            <v>125426</v>
          </cell>
          <cell r="D759">
            <v>753.63109690989984</v>
          </cell>
          <cell r="E759">
            <v>703.9014214812313</v>
          </cell>
          <cell r="F759">
            <v>1210.9382733997134</v>
          </cell>
          <cell r="G759">
            <v>0.93401323852933582</v>
          </cell>
          <cell r="H759">
            <v>776.61093549454483</v>
          </cell>
          <cell r="I759">
            <v>0.64132991132091888</v>
          </cell>
          <cell r="J759">
            <v>80439.44545733757</v>
          </cell>
          <cell r="K759">
            <v>1.7653409216381245E-2</v>
          </cell>
        </row>
        <row r="760">
          <cell r="A760" t="str">
            <v>03J</v>
          </cell>
          <cell r="B760" t="str">
            <v>NHS North Kirklees</v>
          </cell>
          <cell r="C760">
            <v>133188</v>
          </cell>
          <cell r="D760">
            <v>838.51012318960852</v>
          </cell>
          <cell r="E760">
            <v>759.21403754329197</v>
          </cell>
          <cell r="F760">
            <v>1286.1570065850935</v>
          </cell>
          <cell r="G760">
            <v>0.90543216658532133</v>
          </cell>
          <cell r="H760">
            <v>857.58976866910962</v>
          </cell>
          <cell r="I760">
            <v>0.66678466491903421</v>
          </cell>
          <cell r="J760">
            <v>88807.715951236329</v>
          </cell>
          <cell r="K760">
            <v>1.972437035858041E-2</v>
          </cell>
        </row>
        <row r="761">
          <cell r="A761" t="str">
            <v>03K</v>
          </cell>
          <cell r="B761" t="str">
            <v>NHS North Lincolnshire</v>
          </cell>
          <cell r="C761">
            <v>127279</v>
          </cell>
          <cell r="D761">
            <v>707.40173612480783</v>
          </cell>
          <cell r="E761">
            <v>665.16413074345951</v>
          </cell>
          <cell r="F761">
            <v>1196.213397019787</v>
          </cell>
          <cell r="G761">
            <v>0.9402919116190912</v>
          </cell>
          <cell r="H761">
            <v>716.88770893416438</v>
          </cell>
          <cell r="I761">
            <v>0.5992975088894662</v>
          </cell>
          <cell r="J761">
            <v>76277.987633942364</v>
          </cell>
          <cell r="K761">
            <v>1.7392329477627311E-2</v>
          </cell>
        </row>
        <row r="762">
          <cell r="A762" t="str">
            <v>03L</v>
          </cell>
          <cell r="B762" t="str">
            <v>NHS Rotherham</v>
          </cell>
          <cell r="C762">
            <v>192637</v>
          </cell>
          <cell r="D762">
            <v>1286.6791763135707</v>
          </cell>
          <cell r="E762">
            <v>1240.544086167786</v>
          </cell>
          <cell r="F762">
            <v>1849.4554196376992</v>
          </cell>
          <cell r="G762">
            <v>0.96414406093213922</v>
          </cell>
          <cell r="H762">
            <v>1301.9810639973705</v>
          </cell>
          <cell r="I762">
            <v>0.7039807773535971</v>
          </cell>
          <cell r="J762">
            <v>135612.74500706489</v>
          </cell>
          <cell r="K762">
            <v>1.0115160486173455E-2</v>
          </cell>
        </row>
        <row r="763">
          <cell r="A763" t="str">
            <v>03M</v>
          </cell>
          <cell r="B763" t="str">
            <v>NHS Scarborough and Ryedale</v>
          </cell>
          <cell r="C763">
            <v>91756</v>
          </cell>
          <cell r="D763">
            <v>510.49277522098674</v>
          </cell>
          <cell r="E763">
            <v>470.30640451411875</v>
          </cell>
          <cell r="F763">
            <v>856.03811684265565</v>
          </cell>
          <cell r="G763">
            <v>0.92127925671529487</v>
          </cell>
          <cell r="H763">
            <v>516.36114942410279</v>
          </cell>
          <cell r="I763">
            <v>0.60319878199887766</v>
          </cell>
          <cell r="J763">
            <v>55347.107441089021</v>
          </cell>
          <cell r="K763">
            <v>2.3276574775248037E-2</v>
          </cell>
        </row>
        <row r="764">
          <cell r="A764" t="str">
            <v>03N</v>
          </cell>
          <cell r="B764" t="str">
            <v>NHS Sheffield</v>
          </cell>
          <cell r="C764">
            <v>429178</v>
          </cell>
          <cell r="D764">
            <v>2752.2169167194052</v>
          </cell>
          <cell r="E764">
            <v>2615.8801649538341</v>
          </cell>
          <cell r="F764">
            <v>4199.6973413859669</v>
          </cell>
          <cell r="G764">
            <v>0.95046293373994584</v>
          </cell>
          <cell r="H764">
            <v>2807.7145728399651</v>
          </cell>
          <cell r="I764">
            <v>0.66855164660827071</v>
          </cell>
          <cell r="J764">
            <v>286927.6585880444</v>
          </cell>
          <cell r="K764">
            <v>8.0692693063536131E-3</v>
          </cell>
        </row>
        <row r="765">
          <cell r="A765" t="str">
            <v>03Q</v>
          </cell>
          <cell r="B765" t="str">
            <v>NHS Vale of York</v>
          </cell>
          <cell r="C765">
            <v>258841</v>
          </cell>
          <cell r="D765">
            <v>1516.7542547143337</v>
          </cell>
          <cell r="E765">
            <v>1397.8773567079099</v>
          </cell>
          <cell r="F765">
            <v>2436.9408721816626</v>
          </cell>
          <cell r="G765">
            <v>0.92162415392148478</v>
          </cell>
          <cell r="H765">
            <v>1547.5268986035549</v>
          </cell>
          <cell r="I765">
            <v>0.6350284966980495</v>
          </cell>
          <cell r="J765">
            <v>164371.41111381984</v>
          </cell>
          <cell r="K765">
            <v>1.3467841255803826E-2</v>
          </cell>
        </row>
        <row r="766">
          <cell r="A766" t="str">
            <v>03R</v>
          </cell>
          <cell r="B766" t="str">
            <v xml:space="preserve">NHS Wakefield </v>
          </cell>
          <cell r="C766">
            <v>272978</v>
          </cell>
          <cell r="D766">
            <v>1698.3469972195555</v>
          </cell>
          <cell r="E766">
            <v>1601.6194245418662</v>
          </cell>
          <cell r="F766">
            <v>2561.9002426215911</v>
          </cell>
          <cell r="G766">
            <v>0.94304604840115325</v>
          </cell>
          <cell r="H766">
            <v>1730.4614200609967</v>
          </cell>
          <cell r="I766">
            <v>0.6754601101447324</v>
          </cell>
          <cell r="J766">
            <v>184385.74994708877</v>
          </cell>
          <cell r="K766">
            <v>1.0974656488708354E-2</v>
          </cell>
        </row>
        <row r="767">
          <cell r="A767" t="str">
            <v>03T</v>
          </cell>
          <cell r="B767" t="str">
            <v>NHS Lincolnshire East</v>
          </cell>
          <cell r="C767">
            <v>189463</v>
          </cell>
          <cell r="D767">
            <v>1148.2350404611527</v>
          </cell>
          <cell r="E767">
            <v>1099.1506124326909</v>
          </cell>
          <cell r="F767">
            <v>1801.5258828006408</v>
          </cell>
          <cell r="G767">
            <v>0.95725228172034482</v>
          </cell>
          <cell r="H767">
            <v>1160.7248240378972</v>
          </cell>
          <cell r="I767">
            <v>0.64430094239525537</v>
          </cell>
          <cell r="J767">
            <v>122071.18944903227</v>
          </cell>
          <cell r="K767">
            <v>1.1650621933330833E-2</v>
          </cell>
        </row>
        <row r="768">
          <cell r="A768" t="str">
            <v>03V</v>
          </cell>
          <cell r="B768" t="str">
            <v>NHS Corby</v>
          </cell>
          <cell r="C768">
            <v>54096</v>
          </cell>
          <cell r="D768">
            <v>290.27055428512989</v>
          </cell>
          <cell r="E768">
            <v>265.34811367378779</v>
          </cell>
          <cell r="F768">
            <v>519.22432419233485</v>
          </cell>
          <cell r="G768">
            <v>0.91414065173534265</v>
          </cell>
          <cell r="H768">
            <v>290.80294465356008</v>
          </cell>
          <cell r="I768">
            <v>0.56007188242945016</v>
          </cell>
          <cell r="J768">
            <v>30297.648551903538</v>
          </cell>
          <cell r="K768">
            <v>3.2130759575349423E-2</v>
          </cell>
        </row>
        <row r="769">
          <cell r="A769" t="str">
            <v>03W</v>
          </cell>
          <cell r="B769" t="str">
            <v>NHS East Leicestershire and Rutland</v>
          </cell>
          <cell r="C769">
            <v>244103</v>
          </cell>
          <cell r="D769">
            <v>1394.3152859101117</v>
          </cell>
          <cell r="E769">
            <v>1317.7506267153187</v>
          </cell>
          <cell r="F769">
            <v>2338.3967804458393</v>
          </cell>
          <cell r="G769">
            <v>0.94508798693631413</v>
          </cell>
          <cell r="H769">
            <v>1420.9028969891638</v>
          </cell>
          <cell r="I769">
            <v>0.60763977647893186</v>
          </cell>
          <cell r="J769">
            <v>148326.6923578367</v>
          </cell>
          <cell r="K769">
            <v>1.190561226831016E-2</v>
          </cell>
        </row>
        <row r="770">
          <cell r="A770" t="str">
            <v>03X</v>
          </cell>
          <cell r="B770" t="str">
            <v>NHS Erewash</v>
          </cell>
          <cell r="C770">
            <v>74492</v>
          </cell>
          <cell r="D770">
            <v>445.131818299636</v>
          </cell>
          <cell r="E770">
            <v>426.01150664734911</v>
          </cell>
          <cell r="F770">
            <v>717.67311483718731</v>
          </cell>
          <cell r="G770">
            <v>0.95704573147494876</v>
          </cell>
          <cell r="H770">
            <v>450.59920001641183</v>
          </cell>
          <cell r="I770">
            <v>0.62786133505730612</v>
          </cell>
          <cell r="J770">
            <v>46770.646571088844</v>
          </cell>
          <cell r="K770">
            <v>1.8767123825310629E-2</v>
          </cell>
        </row>
        <row r="771">
          <cell r="A771" t="str">
            <v>03Y</v>
          </cell>
          <cell r="B771" t="str">
            <v>NHS Hardwick</v>
          </cell>
          <cell r="C771">
            <v>77729</v>
          </cell>
          <cell r="D771">
            <v>447.66972962698458</v>
          </cell>
          <cell r="E771">
            <v>415.57772841289432</v>
          </cell>
          <cell r="F771">
            <v>720.84317445288821</v>
          </cell>
          <cell r="G771">
            <v>0.92831322046091758</v>
          </cell>
          <cell r="H771">
            <v>452.85813040381856</v>
          </cell>
          <cell r="I771">
            <v>0.62823391613235813</v>
          </cell>
          <cell r="J771">
            <v>48831.994067052066</v>
          </cell>
          <cell r="K771">
            <v>2.381409989831243E-2</v>
          </cell>
        </row>
        <row r="772">
          <cell r="A772" t="str">
            <v>04C</v>
          </cell>
          <cell r="B772" t="str">
            <v>NHS Leicester City</v>
          </cell>
          <cell r="C772">
            <v>262402</v>
          </cell>
          <cell r="D772">
            <v>1463.3260528254727</v>
          </cell>
          <cell r="E772">
            <v>1343.9548627826191</v>
          </cell>
          <cell r="F772">
            <v>2574.9624170722645</v>
          </cell>
          <cell r="G772">
            <v>0.9184247490076699</v>
          </cell>
          <cell r="H772">
            <v>1510.5567717295846</v>
          </cell>
          <cell r="I772">
            <v>0.58663255110615931</v>
          </cell>
          <cell r="J772">
            <v>153933.55467535841</v>
          </cell>
          <cell r="K772">
            <v>1.3962469850672742E-2</v>
          </cell>
        </row>
        <row r="773">
          <cell r="A773" t="str">
            <v>04D</v>
          </cell>
          <cell r="B773" t="str">
            <v>NHS Lincolnshire West</v>
          </cell>
          <cell r="C773">
            <v>172563</v>
          </cell>
          <cell r="D773">
            <v>981.11006446532042</v>
          </cell>
          <cell r="E773">
            <v>942.43027327656534</v>
          </cell>
          <cell r="F773">
            <v>1575.6738792563017</v>
          </cell>
          <cell r="G773">
            <v>0.96057548221173883</v>
          </cell>
          <cell r="H773">
            <v>996.27963966390109</v>
          </cell>
          <cell r="I773">
            <v>0.63228797074057774</v>
          </cell>
          <cell r="J773">
            <v>109109.50909490632</v>
          </cell>
          <cell r="K773">
            <v>1.2128529989069783E-2</v>
          </cell>
        </row>
        <row r="774">
          <cell r="A774" t="str">
            <v>04E</v>
          </cell>
          <cell r="B774" t="str">
            <v>NHS Mansfield &amp; Ashfield</v>
          </cell>
          <cell r="C774">
            <v>140670</v>
          </cell>
          <cell r="D774">
            <v>867.40086743719678</v>
          </cell>
          <cell r="E774">
            <v>835.08991890921618</v>
          </cell>
          <cell r="F774">
            <v>1374.6904120358611</v>
          </cell>
          <cell r="G774">
            <v>0.96274969308775793</v>
          </cell>
          <cell r="H774">
            <v>871.68756690867406</v>
          </cell>
          <cell r="I774">
            <v>0.63409736423326024</v>
          </cell>
          <cell r="J774">
            <v>89198.476226692714</v>
          </cell>
          <cell r="K774">
            <v>1.2548699797359919E-2</v>
          </cell>
        </row>
        <row r="775">
          <cell r="A775" t="str">
            <v>04F</v>
          </cell>
          <cell r="B775" t="str">
            <v>NHS Milton Keynes</v>
          </cell>
          <cell r="C775">
            <v>196584</v>
          </cell>
          <cell r="D775">
            <v>962.36163012329644</v>
          </cell>
          <cell r="E775">
            <v>870.99509019403251</v>
          </cell>
          <cell r="F775">
            <v>1925.8210966165193</v>
          </cell>
          <cell r="G775">
            <v>0.90506007609887962</v>
          </cell>
          <cell r="H775">
            <v>985.04232385166449</v>
          </cell>
          <cell r="I775">
            <v>0.51149212436310321</v>
          </cell>
          <cell r="J775">
            <v>100551.16777579628</v>
          </cell>
          <cell r="K775">
            <v>1.8441221569368609E-2</v>
          </cell>
        </row>
        <row r="776">
          <cell r="A776" t="str">
            <v>04G</v>
          </cell>
          <cell r="B776" t="str">
            <v>NHS Nene</v>
          </cell>
          <cell r="C776">
            <v>480904</v>
          </cell>
          <cell r="D776">
            <v>2863.5486193967481</v>
          </cell>
          <cell r="E776">
            <v>2723.6780827965244</v>
          </cell>
          <cell r="F776">
            <v>4699.3720680139677</v>
          </cell>
          <cell r="G776">
            <v>0.95115482389480444</v>
          </cell>
          <cell r="H776">
            <v>2911.3628361562905</v>
          </cell>
          <cell r="I776">
            <v>0.61952167098500899</v>
          </cell>
          <cell r="J776">
            <v>297930.44966337475</v>
          </cell>
          <cell r="K776">
            <v>7.8581373116262763E-3</v>
          </cell>
        </row>
        <row r="777">
          <cell r="A777" t="str">
            <v>04H</v>
          </cell>
          <cell r="B777" t="str">
            <v>NHS Newark &amp; Sherwood</v>
          </cell>
          <cell r="C777">
            <v>99098</v>
          </cell>
          <cell r="D777">
            <v>564.99436953100962</v>
          </cell>
          <cell r="E777">
            <v>546.21082699208876</v>
          </cell>
          <cell r="F777">
            <v>951.3593441148621</v>
          </cell>
          <cell r="G777">
            <v>0.96675446066035542</v>
          </cell>
          <cell r="H777">
            <v>570.27049879560991</v>
          </cell>
          <cell r="I777">
            <v>0.59942702231635248</v>
          </cell>
          <cell r="J777">
            <v>59402.019057505895</v>
          </cell>
          <cell r="K777">
            <v>1.4725561863402251E-2</v>
          </cell>
        </row>
        <row r="778">
          <cell r="A778" t="str">
            <v>04J</v>
          </cell>
          <cell r="B778" t="str">
            <v>NHS North Derbyshire</v>
          </cell>
          <cell r="C778">
            <v>225824</v>
          </cell>
          <cell r="D778">
            <v>1273.2255088659213</v>
          </cell>
          <cell r="E778">
            <v>1192.5364690081619</v>
          </cell>
          <cell r="F778">
            <v>1990.5168814739034</v>
          </cell>
          <cell r="G778">
            <v>0.93662627767359918</v>
          </cell>
          <cell r="H778">
            <v>1290.0978141880614</v>
          </cell>
          <cell r="I778">
            <v>0.64812201604278397</v>
          </cell>
          <cell r="J778">
            <v>146361.50615084564</v>
          </cell>
          <cell r="K778">
            <v>1.3329566167720332E-2</v>
          </cell>
        </row>
        <row r="779">
          <cell r="A779" t="str">
            <v>04K</v>
          </cell>
          <cell r="B779" t="str">
            <v>NHS Nottingham City</v>
          </cell>
          <cell r="C779">
            <v>253811</v>
          </cell>
          <cell r="D779">
            <v>1481.6548391217273</v>
          </cell>
          <cell r="E779">
            <v>1405.8027740110031</v>
          </cell>
          <cell r="F779">
            <v>2506.1228972744107</v>
          </cell>
          <cell r="G779">
            <v>0.94880584660615919</v>
          </cell>
          <cell r="H779">
            <v>1517.7315845920821</v>
          </cell>
          <cell r="I779">
            <v>0.60560940017854858</v>
          </cell>
          <cell r="J779">
            <v>153710.32746871759</v>
          </cell>
          <cell r="K779">
            <v>1.1171876703724557E-2</v>
          </cell>
        </row>
        <row r="780">
          <cell r="A780" t="str">
            <v>04L</v>
          </cell>
          <cell r="B780" t="str">
            <v>NHS Nottingham North &amp; East</v>
          </cell>
          <cell r="C780">
            <v>113162</v>
          </cell>
          <cell r="D780">
            <v>727.76960423825938</v>
          </cell>
          <cell r="E780">
            <v>704.58082738871678</v>
          </cell>
          <cell r="F780">
            <v>1097.5777586464485</v>
          </cell>
          <cell r="G780">
            <v>0.96813720068205678</v>
          </cell>
          <cell r="H780">
            <v>748.31220843236179</v>
          </cell>
          <cell r="I780">
            <v>0.68178514236220777</v>
          </cell>
          <cell r="J780">
            <v>77152.170279992162</v>
          </cell>
          <cell r="K780">
            <v>1.2709043717419105E-2</v>
          </cell>
        </row>
        <row r="781">
          <cell r="A781" t="str">
            <v>04M</v>
          </cell>
          <cell r="B781" t="str">
            <v>NHS Nottingham West</v>
          </cell>
          <cell r="C781">
            <v>71730</v>
          </cell>
          <cell r="D781">
            <v>453.87131913987685</v>
          </cell>
          <cell r="E781">
            <v>433.53608479783594</v>
          </cell>
          <cell r="F781">
            <v>697.63041743586393</v>
          </cell>
          <cell r="G781">
            <v>0.95519603578261381</v>
          </cell>
          <cell r="H781">
            <v>464.46647704548133</v>
          </cell>
          <cell r="I781">
            <v>0.66577727323390634</v>
          </cell>
          <cell r="J781">
            <v>47756.203809068102</v>
          </cell>
          <cell r="K781">
            <v>1.8962869927704271E-2</v>
          </cell>
        </row>
        <row r="782">
          <cell r="A782" t="str">
            <v>04N</v>
          </cell>
          <cell r="B782" t="str">
            <v>NHS Rushcliffe</v>
          </cell>
          <cell r="C782">
            <v>82616</v>
          </cell>
          <cell r="D782">
            <v>536.00752481560789</v>
          </cell>
          <cell r="E782">
            <v>516.89905797788731</v>
          </cell>
          <cell r="F782">
            <v>898.83943636365575</v>
          </cell>
          <cell r="G782">
            <v>0.96435037578195548</v>
          </cell>
          <cell r="H782">
            <v>536.00752481560789</v>
          </cell>
          <cell r="I782">
            <v>0.59633289676750234</v>
          </cell>
          <cell r="J782">
            <v>49266.638599343976</v>
          </cell>
          <cell r="K782">
            <v>1.5626078109141066E-2</v>
          </cell>
        </row>
        <row r="783">
          <cell r="A783" t="str">
            <v>04Q</v>
          </cell>
          <cell r="B783" t="str">
            <v xml:space="preserve">NHS South West Lincolnshire </v>
          </cell>
          <cell r="C783">
            <v>97500</v>
          </cell>
          <cell r="D783">
            <v>562.30294833510106</v>
          </cell>
          <cell r="E783">
            <v>526.4514050446096</v>
          </cell>
          <cell r="F783">
            <v>965.74642993198427</v>
          </cell>
          <cell r="G783">
            <v>0.93624158757011189</v>
          </cell>
          <cell r="H783">
            <v>573.7302546184028</v>
          </cell>
          <cell r="I783">
            <v>0.59407960188763997</v>
          </cell>
          <cell r="J783">
            <v>57922.761184044895</v>
          </cell>
          <cell r="K783">
            <v>2.0114328933103363E-2</v>
          </cell>
        </row>
        <row r="784">
          <cell r="A784" t="str">
            <v>04R</v>
          </cell>
          <cell r="B784" t="str">
            <v>NHS Southern Derbyshire</v>
          </cell>
          <cell r="C784">
            <v>404276</v>
          </cell>
          <cell r="D784">
            <v>2305.4455891501752</v>
          </cell>
          <cell r="E784">
            <v>2132.8623988198924</v>
          </cell>
          <cell r="F784">
            <v>3919.1254238391662</v>
          </cell>
          <cell r="G784">
            <v>0.92514106984676237</v>
          </cell>
          <cell r="H784">
            <v>2356.0604627384992</v>
          </cell>
          <cell r="I784">
            <v>0.60116995705396636</v>
          </cell>
          <cell r="J784">
            <v>243038.58555794929</v>
          </cell>
          <cell r="K784">
            <v>1.0693745644269514E-2</v>
          </cell>
        </row>
        <row r="785">
          <cell r="A785" t="str">
            <v>04V</v>
          </cell>
          <cell r="B785" t="str">
            <v>NHS West Leicestershire</v>
          </cell>
          <cell r="C785">
            <v>282635</v>
          </cell>
          <cell r="D785">
            <v>1715.8244678435931</v>
          </cell>
          <cell r="E785">
            <v>1651.314018066176</v>
          </cell>
          <cell r="F785">
            <v>2754.1783142174995</v>
          </cell>
          <cell r="G785">
            <v>0.96240265191083774</v>
          </cell>
          <cell r="H785">
            <v>1732.7752887553424</v>
          </cell>
          <cell r="I785">
            <v>0.62914419150368195</v>
          </cell>
          <cell r="J785">
            <v>177818.16856564314</v>
          </cell>
          <cell r="K785">
            <v>8.9598135213095637E-3</v>
          </cell>
        </row>
        <row r="786">
          <cell r="A786" t="str">
            <v>04X</v>
          </cell>
          <cell r="B786" t="str">
            <v>NHS Birmingham South and Central</v>
          </cell>
          <cell r="C786">
            <v>172927</v>
          </cell>
          <cell r="D786">
            <v>1115.0147102501219</v>
          </cell>
          <cell r="E786">
            <v>1030.4985034319</v>
          </cell>
          <cell r="F786">
            <v>1960.3597205083031</v>
          </cell>
          <cell r="G786">
            <v>0.92420171138436091</v>
          </cell>
          <cell r="H786">
            <v>1167.7848041435293</v>
          </cell>
          <cell r="I786">
            <v>0.59569924434110155</v>
          </cell>
          <cell r="J786">
            <v>103012.48322617367</v>
          </cell>
          <cell r="K786">
            <v>1.5458329847966079E-2</v>
          </cell>
        </row>
        <row r="787">
          <cell r="A787" t="str">
            <v>04Y</v>
          </cell>
          <cell r="B787" t="str">
            <v>NHS Cannock Chase</v>
          </cell>
          <cell r="C787">
            <v>99937</v>
          </cell>
          <cell r="D787">
            <v>605.6359004655352</v>
          </cell>
          <cell r="E787">
            <v>583.09578971196504</v>
          </cell>
          <cell r="F787">
            <v>957.63457919892539</v>
          </cell>
          <cell r="G787">
            <v>0.96278273672970138</v>
          </cell>
          <cell r="H787">
            <v>610.60620970676882</v>
          </cell>
          <cell r="I787">
            <v>0.63761921610803718</v>
          </cell>
          <cell r="J787">
            <v>63721.751600188909</v>
          </cell>
          <cell r="K787">
            <v>1.5016722586883685E-2</v>
          </cell>
        </row>
        <row r="788">
          <cell r="A788" t="str">
            <v>05A</v>
          </cell>
          <cell r="B788" t="str">
            <v>NHS Coventry and Rugby</v>
          </cell>
          <cell r="C788">
            <v>339918</v>
          </cell>
          <cell r="D788">
            <v>1985.3134870995136</v>
          </cell>
          <cell r="E788">
            <v>1908.7358290821651</v>
          </cell>
          <cell r="F788">
            <v>3283.5625530814536</v>
          </cell>
          <cell r="G788">
            <v>0.96142792636279006</v>
          </cell>
          <cell r="H788">
            <v>2022.469947258541</v>
          </cell>
          <cell r="I788">
            <v>0.61593769406358878</v>
          </cell>
          <cell r="J788">
            <v>209368.30909070699</v>
          </cell>
          <cell r="K788">
            <v>8.4329189319163281E-3</v>
          </cell>
        </row>
        <row r="789">
          <cell r="A789" t="str">
            <v>05C</v>
          </cell>
          <cell r="B789" t="str">
            <v>NHS Dudley</v>
          </cell>
          <cell r="C789">
            <v>234976</v>
          </cell>
          <cell r="D789">
            <v>1483.262590964689</v>
          </cell>
          <cell r="E789">
            <v>1445.5163324056114</v>
          </cell>
          <cell r="F789">
            <v>2278.6953549951954</v>
          </cell>
          <cell r="G789">
            <v>0.97455187045840064</v>
          </cell>
          <cell r="H789">
            <v>1495.3314143202356</v>
          </cell>
          <cell r="I789">
            <v>0.65622261046974772</v>
          </cell>
          <cell r="J789">
            <v>154196.56411773944</v>
          </cell>
          <cell r="K789">
            <v>7.9785946875958851E-3</v>
          </cell>
        </row>
        <row r="790">
          <cell r="A790" t="str">
            <v>05D</v>
          </cell>
          <cell r="B790" t="str">
            <v>NHS East Staffordshire</v>
          </cell>
          <cell r="C790">
            <v>100748</v>
          </cell>
          <cell r="D790">
            <v>517.54257916940435</v>
          </cell>
          <cell r="E790">
            <v>492.44588685823612</v>
          </cell>
          <cell r="F790">
            <v>979.25472655948931</v>
          </cell>
          <cell r="G790">
            <v>0.95150796606639498</v>
          </cell>
          <cell r="H790">
            <v>532.09536737126871</v>
          </cell>
          <cell r="I790">
            <v>0.54336767843922595</v>
          </cell>
          <cell r="J790">
            <v>54743.206867395136</v>
          </cell>
          <cell r="K790">
            <v>1.8436807119737553E-2</v>
          </cell>
        </row>
        <row r="791">
          <cell r="A791" t="str">
            <v>05F</v>
          </cell>
          <cell r="B791" t="str">
            <v>NHS Herefordshire</v>
          </cell>
          <cell r="C791">
            <v>140991</v>
          </cell>
          <cell r="D791">
            <v>800.26788457135376</v>
          </cell>
          <cell r="E791">
            <v>763.70351591066981</v>
          </cell>
          <cell r="F791">
            <v>1357.5227765595484</v>
          </cell>
          <cell r="G791">
            <v>0.95430983878571007</v>
          </cell>
          <cell r="H791">
            <v>811.17178494573727</v>
          </cell>
          <cell r="I791">
            <v>0.59753825051947829</v>
          </cell>
          <cell r="J791">
            <v>84247.515478991758</v>
          </cell>
          <cell r="K791">
            <v>1.4407743579341747E-2</v>
          </cell>
        </row>
        <row r="792">
          <cell r="A792" t="str">
            <v>05G</v>
          </cell>
          <cell r="B792" t="str">
            <v>NHS North Staffordshire</v>
          </cell>
          <cell r="C792">
            <v>165994</v>
          </cell>
          <cell r="D792">
            <v>1042.5609344565846</v>
          </cell>
          <cell r="E792">
            <v>1007.104771098083</v>
          </cell>
          <cell r="F792">
            <v>1566.6744115411943</v>
          </cell>
          <cell r="G792">
            <v>0.96599127956297104</v>
          </cell>
          <cell r="H792">
            <v>1052.0789109704933</v>
          </cell>
          <cell r="I792">
            <v>0.67153641064165026</v>
          </cell>
          <cell r="J792">
            <v>111471.0149480501</v>
          </cell>
          <cell r="K792">
            <v>1.0956124165023324E-2</v>
          </cell>
        </row>
        <row r="793">
          <cell r="A793" t="str">
            <v>05H</v>
          </cell>
          <cell r="B793" t="str">
            <v>NHS Warwickshire North</v>
          </cell>
          <cell r="C793">
            <v>138922</v>
          </cell>
          <cell r="D793">
            <v>878.87123186561155</v>
          </cell>
          <cell r="E793">
            <v>856.4703063871774</v>
          </cell>
          <cell r="F793">
            <v>1329.2624215265109</v>
          </cell>
          <cell r="G793">
            <v>0.97451170926270636</v>
          </cell>
          <cell r="H793">
            <v>894.37596067848369</v>
          </cell>
          <cell r="I793">
            <v>0.67283626332518431</v>
          </cell>
          <cell r="J793">
            <v>93471.759373661262</v>
          </cell>
          <cell r="K793">
            <v>1.0376609650242058E-2</v>
          </cell>
        </row>
        <row r="794">
          <cell r="A794" t="str">
            <v>05J</v>
          </cell>
          <cell r="B794" t="str">
            <v>NHS Redditch and Bromsgrove</v>
          </cell>
          <cell r="C794">
            <v>129828</v>
          </cell>
          <cell r="D794">
            <v>795.17650653383896</v>
          </cell>
          <cell r="E794">
            <v>764.6821280610859</v>
          </cell>
          <cell r="F794">
            <v>1266.865343641565</v>
          </cell>
          <cell r="G794">
            <v>0.96165080554796878</v>
          </cell>
          <cell r="H794">
            <v>803.19084062476088</v>
          </cell>
          <cell r="I794">
            <v>0.63399858923917973</v>
          </cell>
          <cell r="J794">
            <v>82310.768843744227</v>
          </cell>
          <cell r="K794">
            <v>1.3291654067521473E-2</v>
          </cell>
        </row>
        <row r="795">
          <cell r="A795" t="str">
            <v>05L</v>
          </cell>
          <cell r="B795" t="str">
            <v>NHS Sandwell and West Birmingham</v>
          </cell>
          <cell r="C795">
            <v>375234</v>
          </cell>
          <cell r="D795">
            <v>2112.3683574527895</v>
          </cell>
          <cell r="E795">
            <v>2008.2825379625474</v>
          </cell>
          <cell r="F795">
            <v>3777.3009148287929</v>
          </cell>
          <cell r="G795">
            <v>0.95072553557100503</v>
          </cell>
          <cell r="H795">
            <v>2231.5717345857488</v>
          </cell>
          <cell r="I795">
            <v>0.59078473886608407</v>
          </cell>
          <cell r="J795">
            <v>221682.52070367619</v>
          </cell>
          <cell r="K795">
            <v>9.1882860742862667E-3</v>
          </cell>
        </row>
        <row r="796">
          <cell r="A796" t="str">
            <v>05N</v>
          </cell>
          <cell r="B796" t="str">
            <v>NHS Shropshire</v>
          </cell>
          <cell r="C796">
            <v>232068</v>
          </cell>
          <cell r="D796">
            <v>1241.6681971871362</v>
          </cell>
          <cell r="E796">
            <v>1165.8442531993594</v>
          </cell>
          <cell r="F796">
            <v>2248.6858812255</v>
          </cell>
          <cell r="G796">
            <v>0.9389338116579391</v>
          </cell>
          <cell r="H796">
            <v>1264.2680303988268</v>
          </cell>
          <cell r="I796">
            <v>0.56222527163723723</v>
          </cell>
          <cell r="J796">
            <v>130474.49433831037</v>
          </cell>
          <cell r="K796">
            <v>1.3260851636875397E-2</v>
          </cell>
        </row>
        <row r="797">
          <cell r="A797" t="str">
            <v>05P</v>
          </cell>
          <cell r="B797" t="str">
            <v>NHS Solihull</v>
          </cell>
          <cell r="C797">
            <v>175984</v>
          </cell>
          <cell r="D797">
            <v>1033.8531270845356</v>
          </cell>
          <cell r="E797">
            <v>998.27703058230315</v>
          </cell>
          <cell r="F797">
            <v>1674.3390922994008</v>
          </cell>
          <cell r="G797">
            <v>0.96558882923480926</v>
          </cell>
          <cell r="H797">
            <v>1040.021513833608</v>
          </cell>
          <cell r="I797">
            <v>0.62115345608118555</v>
          </cell>
          <cell r="J797">
            <v>109313.06981499135</v>
          </cell>
          <cell r="K797">
            <v>1.1064228125850903E-2</v>
          </cell>
        </row>
        <row r="798">
          <cell r="A798" t="str">
            <v>05Q</v>
          </cell>
          <cell r="B798" t="str">
            <v>NHS South East Staffs and Seisdon and Peninsular</v>
          </cell>
          <cell r="C798">
            <v>161348</v>
          </cell>
          <cell r="D798">
            <v>993.6866033993623</v>
          </cell>
          <cell r="E798">
            <v>956.62765853410986</v>
          </cell>
          <cell r="F798">
            <v>1580.425275984064</v>
          </cell>
          <cell r="G798">
            <v>0.9627056008016257</v>
          </cell>
          <cell r="H798">
            <v>1006.1644104516207</v>
          </cell>
          <cell r="I798">
            <v>0.63664155828254809</v>
          </cell>
          <cell r="J798">
            <v>102720.84214577256</v>
          </cell>
          <cell r="K798">
            <v>1.1730319104542556E-2</v>
          </cell>
        </row>
        <row r="799">
          <cell r="A799" t="str">
            <v>05R</v>
          </cell>
          <cell r="B799" t="str">
            <v>NHS South Warwickshire</v>
          </cell>
          <cell r="C799">
            <v>210052</v>
          </cell>
          <cell r="D799">
            <v>1252.8451747417919</v>
          </cell>
          <cell r="E799">
            <v>1203.3678082203937</v>
          </cell>
          <cell r="F799">
            <v>2044.0706645768066</v>
          </cell>
          <cell r="G799">
            <v>0.96050799610447057</v>
          </cell>
          <cell r="H799">
            <v>1270.6307924058897</v>
          </cell>
          <cell r="I799">
            <v>0.62161784053045654</v>
          </cell>
          <cell r="J799">
            <v>130572.07063910346</v>
          </cell>
          <cell r="K799">
            <v>1.0737270746764413E-2</v>
          </cell>
        </row>
        <row r="800">
          <cell r="A800" t="str">
            <v>05T</v>
          </cell>
          <cell r="B800" t="str">
            <v>NHS South Worcestershire</v>
          </cell>
          <cell r="C800">
            <v>227051</v>
          </cell>
          <cell r="D800">
            <v>1186.5234071442092</v>
          </cell>
          <cell r="E800">
            <v>1128.6429906344056</v>
          </cell>
          <cell r="F800">
            <v>2192.1382971943231</v>
          </cell>
          <cell r="G800">
            <v>0.95121847899392609</v>
          </cell>
          <cell r="H800">
            <v>1199.3877743041835</v>
          </cell>
          <cell r="I800">
            <v>0.547131435931418</v>
          </cell>
          <cell r="J800">
            <v>124226.73965966438</v>
          </cell>
          <cell r="K800">
            <v>1.2203560542250773E-2</v>
          </cell>
        </row>
        <row r="801">
          <cell r="A801" t="str">
            <v>05V</v>
          </cell>
          <cell r="B801" t="str">
            <v>NHS Stafford and Surrounds</v>
          </cell>
          <cell r="C801">
            <v>114223</v>
          </cell>
          <cell r="D801">
            <v>678.42516670842451</v>
          </cell>
          <cell r="E801">
            <v>662.53302364190961</v>
          </cell>
          <cell r="F801">
            <v>1108.6620765440132</v>
          </cell>
          <cell r="G801">
            <v>0.97657495056732602</v>
          </cell>
          <cell r="H801">
            <v>682.98696771249638</v>
          </cell>
          <cell r="I801">
            <v>0.61604611735394033</v>
          </cell>
          <cell r="J801">
            <v>70366.635662519126</v>
          </cell>
          <cell r="K801">
            <v>1.1334902915330975E-2</v>
          </cell>
        </row>
        <row r="802">
          <cell r="A802" t="str">
            <v>05W</v>
          </cell>
          <cell r="B802" t="str">
            <v>NHS Stoke on Trent</v>
          </cell>
          <cell r="C802">
            <v>206954</v>
          </cell>
          <cell r="D802">
            <v>1205.1759099465876</v>
          </cell>
          <cell r="E802">
            <v>1166.6508538877799</v>
          </cell>
          <cell r="F802">
            <v>2019.3528658121288</v>
          </cell>
          <cell r="G802">
            <v>0.9680336656741545</v>
          </cell>
          <cell r="H802">
            <v>1249.6189025193462</v>
          </cell>
          <cell r="I802">
            <v>0.61882146685482009</v>
          </cell>
          <cell r="J802">
            <v>128067.57785147244</v>
          </cell>
          <cell r="K802">
            <v>9.8889758398118931E-3</v>
          </cell>
        </row>
        <row r="803">
          <cell r="A803" t="str">
            <v>05X</v>
          </cell>
          <cell r="B803" t="str">
            <v>NHS Telford &amp; Wrekin</v>
          </cell>
          <cell r="C803">
            <v>129234</v>
          </cell>
          <cell r="D803">
            <v>795.02569974674668</v>
          </cell>
          <cell r="E803">
            <v>732.32135997253977</v>
          </cell>
          <cell r="F803">
            <v>1254.1515265465441</v>
          </cell>
          <cell r="G803">
            <v>0.92112916627200703</v>
          </cell>
          <cell r="H803">
            <v>802.43888341032573</v>
          </cell>
          <cell r="I803">
            <v>0.6398261026878761</v>
          </cell>
          <cell r="J803">
            <v>82687.286554764985</v>
          </cell>
          <cell r="K803">
            <v>1.8657865628011801E-2</v>
          </cell>
        </row>
        <row r="804">
          <cell r="A804" t="str">
            <v>05Y</v>
          </cell>
          <cell r="B804" t="str">
            <v>NHS Walsall</v>
          </cell>
          <cell r="C804">
            <v>192547</v>
          </cell>
          <cell r="D804">
            <v>1123.5555306536382</v>
          </cell>
          <cell r="E804">
            <v>1086.487800366144</v>
          </cell>
          <cell r="F804">
            <v>1928.2500199255087</v>
          </cell>
          <cell r="G804">
            <v>0.96700854628348476</v>
          </cell>
          <cell r="H804">
            <v>1158.7943717169098</v>
          </cell>
          <cell r="I804">
            <v>0.60095649409700302</v>
          </cell>
          <cell r="J804">
            <v>115712.37006889565</v>
          </cell>
          <cell r="K804">
            <v>1.0398031580967639E-2</v>
          </cell>
        </row>
        <row r="805">
          <cell r="A805" t="str">
            <v>06A</v>
          </cell>
          <cell r="B805" t="str">
            <v>NHS Wolverhampton</v>
          </cell>
          <cell r="C805">
            <v>185961</v>
          </cell>
          <cell r="D805">
            <v>1102.703076110314</v>
          </cell>
          <cell r="E805">
            <v>1066.3135000504185</v>
          </cell>
          <cell r="F805">
            <v>1876.7273175767866</v>
          </cell>
          <cell r="G805">
            <v>0.96699966033625617</v>
          </cell>
          <cell r="H805">
            <v>1141.6082437513444</v>
          </cell>
          <cell r="I805">
            <v>0.60829734456328943</v>
          </cell>
          <cell r="J805">
            <v>113119.58249233387</v>
          </cell>
          <cell r="K805">
            <v>1.0497138174445558E-2</v>
          </cell>
        </row>
        <row r="806">
          <cell r="A806" t="str">
            <v>06D</v>
          </cell>
          <cell r="B806" t="str">
            <v>NHS Wyre Forest</v>
          </cell>
          <cell r="C806">
            <v>87870</v>
          </cell>
          <cell r="D806">
            <v>482.08924978437267</v>
          </cell>
          <cell r="E806">
            <v>456.6135277146908</v>
          </cell>
          <cell r="F806">
            <v>846.74356824383449</v>
          </cell>
          <cell r="G806">
            <v>0.94715558979778836</v>
          </cell>
          <cell r="H806">
            <v>485.70574187624743</v>
          </cell>
          <cell r="I806">
            <v>0.57361609829952676</v>
          </cell>
          <cell r="J806">
            <v>50403.646557579414</v>
          </cell>
          <cell r="K806">
            <v>1.9896231608123306E-2</v>
          </cell>
        </row>
        <row r="807">
          <cell r="A807" t="str">
            <v>06F</v>
          </cell>
          <cell r="B807" t="str">
            <v>NHS Bedfordshire</v>
          </cell>
          <cell r="C807">
            <v>334459</v>
          </cell>
          <cell r="D807">
            <v>1938.1128693109204</v>
          </cell>
          <cell r="E807">
            <v>1835.2802557228658</v>
          </cell>
          <cell r="F807">
            <v>3257.1489580971829</v>
          </cell>
          <cell r="G807">
            <v>0.9469418859879839</v>
          </cell>
          <cell r="H807">
            <v>1982.5809082738817</v>
          </cell>
          <cell r="I807">
            <v>0.60868598083156134</v>
          </cell>
          <cell r="J807">
            <v>203580.50446294318</v>
          </cell>
          <cell r="K807">
            <v>9.9343640167181644E-3</v>
          </cell>
        </row>
        <row r="808">
          <cell r="A808" t="str">
            <v>06H</v>
          </cell>
          <cell r="B808" t="str">
            <v>NHS Cambridgeshire and Peterborough</v>
          </cell>
          <cell r="C808">
            <v>672443</v>
          </cell>
          <cell r="D808">
            <v>3719.2391733825925</v>
          </cell>
          <cell r="E808">
            <v>3443.0226964134104</v>
          </cell>
          <cell r="F808">
            <v>6569.898811885445</v>
          </cell>
          <cell r="G808">
            <v>0.92573306956272794</v>
          </cell>
          <cell r="H808">
            <v>3784.168238962623</v>
          </cell>
          <cell r="I808">
            <v>0.57598577197517498</v>
          </cell>
          <cell r="J808">
            <v>387317.60046430258</v>
          </cell>
          <cell r="K808">
            <v>8.3875158228025257E-3</v>
          </cell>
        </row>
        <row r="809">
          <cell r="A809" t="str">
            <v>06K</v>
          </cell>
          <cell r="B809" t="str">
            <v>NHS East and North Hertfordshire</v>
          </cell>
          <cell r="C809">
            <v>431851</v>
          </cell>
          <cell r="D809">
            <v>2532.1604043829079</v>
          </cell>
          <cell r="E809">
            <v>2407.8924641275148</v>
          </cell>
          <cell r="F809">
            <v>4172.0606471908322</v>
          </cell>
          <cell r="G809">
            <v>0.95092414365207745</v>
          </cell>
          <cell r="H809">
            <v>2562.8884583965373</v>
          </cell>
          <cell r="I809">
            <v>0.61429798728410223</v>
          </cell>
          <cell r="J809">
            <v>265285.20010662684</v>
          </cell>
          <cell r="K809">
            <v>8.375703591953285E-3</v>
          </cell>
        </row>
        <row r="810">
          <cell r="A810" t="str">
            <v>06L</v>
          </cell>
          <cell r="B810" t="str">
            <v>NHS Ipswich and East Suffolk</v>
          </cell>
          <cell r="C810">
            <v>301107</v>
          </cell>
          <cell r="D810">
            <v>1633.9837871119396</v>
          </cell>
          <cell r="E810">
            <v>1582.5519462962316</v>
          </cell>
          <cell r="F810">
            <v>2797.430557681138</v>
          </cell>
          <cell r="G810">
            <v>0.9685236529141984</v>
          </cell>
          <cell r="H810">
            <v>1668.7951655421907</v>
          </cell>
          <cell r="I810">
            <v>0.59654569832307036</v>
          </cell>
          <cell r="J810">
            <v>179624.08558496475</v>
          </cell>
          <cell r="K810">
            <v>8.4300327698452159E-3</v>
          </cell>
        </row>
        <row r="811">
          <cell r="A811" t="str">
            <v>06M</v>
          </cell>
          <cell r="B811" t="str">
            <v>NHS Great Yarmouth &amp; Waveney</v>
          </cell>
          <cell r="C811">
            <v>180600</v>
          </cell>
          <cell r="D811">
            <v>1197.8460042684299</v>
          </cell>
          <cell r="E811">
            <v>1160.8930238420908</v>
          </cell>
          <cell r="F811">
            <v>1714.3897711841134</v>
          </cell>
          <cell r="G811">
            <v>0.96915047485681793</v>
          </cell>
          <cell r="H811">
            <v>1225.511139861539</v>
          </cell>
          <cell r="I811">
            <v>0.71483810768136447</v>
          </cell>
          <cell r="J811">
            <v>129099.76224725442</v>
          </cell>
          <cell r="K811">
            <v>9.7506657409992814E-3</v>
          </cell>
        </row>
        <row r="812">
          <cell r="A812" t="str">
            <v>06N</v>
          </cell>
          <cell r="B812" t="str">
            <v>NHS Herts Valleys</v>
          </cell>
          <cell r="C812">
            <v>456402</v>
          </cell>
          <cell r="D812">
            <v>2420.4709175954831</v>
          </cell>
          <cell r="E812">
            <v>2302.1311295011483</v>
          </cell>
          <cell r="F812">
            <v>4388.9963049052631</v>
          </cell>
          <cell r="G812">
            <v>0.95110877505940261</v>
          </cell>
          <cell r="H812">
            <v>2468.8193927137645</v>
          </cell>
          <cell r="I812">
            <v>0.56250204402189719</v>
          </cell>
          <cell r="J812">
            <v>256727.05789568191</v>
          </cell>
          <cell r="K812">
            <v>8.5520503737161538E-3</v>
          </cell>
        </row>
        <row r="813">
          <cell r="A813" t="str">
            <v>06P</v>
          </cell>
          <cell r="B813" t="str">
            <v>NHS Luton</v>
          </cell>
          <cell r="C813">
            <v>153013</v>
          </cell>
          <cell r="D813">
            <v>898.35059656671251</v>
          </cell>
          <cell r="E813">
            <v>847.10431028608241</v>
          </cell>
          <cell r="F813">
            <v>1487.7078401666436</v>
          </cell>
          <cell r="G813">
            <v>0.94295513747474369</v>
          </cell>
          <cell r="H813">
            <v>930.64541160021497</v>
          </cell>
          <cell r="I813">
            <v>0.62555656861764608</v>
          </cell>
          <cell r="J813">
            <v>95718.287233891882</v>
          </cell>
          <cell r="K813">
            <v>1.5103702318063961E-2</v>
          </cell>
        </row>
        <row r="814">
          <cell r="A814" t="str">
            <v>06Q</v>
          </cell>
          <cell r="B814" t="str">
            <v>NHS Mid Essex</v>
          </cell>
          <cell r="C814">
            <v>285106</v>
          </cell>
          <cell r="D814">
            <v>1784.5073880911002</v>
          </cell>
          <cell r="E814">
            <v>1737.1376212216853</v>
          </cell>
          <cell r="F814">
            <v>2762.917668594002</v>
          </cell>
          <cell r="G814">
            <v>0.97345498977166656</v>
          </cell>
          <cell r="H814">
            <v>1804.8886226316947</v>
          </cell>
          <cell r="I814">
            <v>0.65325458052833307</v>
          </cell>
          <cell r="J814">
            <v>186246.80043611093</v>
          </cell>
          <cell r="K814">
            <v>7.4246939824774826E-3</v>
          </cell>
        </row>
        <row r="815">
          <cell r="A815" t="str">
            <v>06T</v>
          </cell>
          <cell r="B815" t="str">
            <v>NHS North East Essex</v>
          </cell>
          <cell r="C815">
            <v>251636</v>
          </cell>
          <cell r="D815">
            <v>1527.2185602891036</v>
          </cell>
          <cell r="E815">
            <v>1457.2924060949986</v>
          </cell>
          <cell r="F815">
            <v>2429.6411095763833</v>
          </cell>
          <cell r="G815">
            <v>0.95421339419757445</v>
          </cell>
          <cell r="H815">
            <v>1543.8432667607476</v>
          </cell>
          <cell r="I815">
            <v>0.63542029342346873</v>
          </cell>
          <cell r="J815">
            <v>159894.62095590797</v>
          </cell>
          <cell r="K815">
            <v>1.0436551321842848E-2</v>
          </cell>
        </row>
        <row r="816">
          <cell r="A816" t="str">
            <v>06V</v>
          </cell>
          <cell r="B816" t="str">
            <v>NHS North Norfolk</v>
          </cell>
          <cell r="C816">
            <v>132309</v>
          </cell>
          <cell r="D816">
            <v>824.57232983380584</v>
          </cell>
          <cell r="E816">
            <v>800.15215768576161</v>
          </cell>
          <cell r="F816">
            <v>1273.2466069263744</v>
          </cell>
          <cell r="G816">
            <v>0.97038443898188265</v>
          </cell>
          <cell r="H816">
            <v>832.51729065568418</v>
          </cell>
          <cell r="I816">
            <v>0.65385392439048895</v>
          </cell>
          <cell r="J816">
            <v>86510.75888218121</v>
          </cell>
          <cell r="K816">
            <v>1.1522851062551378E-2</v>
          </cell>
        </row>
        <row r="817">
          <cell r="A817" t="str">
            <v>06W</v>
          </cell>
          <cell r="B817" t="str">
            <v>NHS Norwich</v>
          </cell>
          <cell r="C817">
            <v>163796</v>
          </cell>
          <cell r="D817">
            <v>1045.7154281461101</v>
          </cell>
          <cell r="E817">
            <v>1012.0006947984182</v>
          </cell>
          <cell r="F817">
            <v>1590.6998336170013</v>
          </cell>
          <cell r="G817">
            <v>0.96775916999956402</v>
          </cell>
          <cell r="H817">
            <v>1055.7747344458085</v>
          </cell>
          <cell r="I817">
            <v>0.66371713388888887</v>
          </cell>
          <cell r="J817">
            <v>108714.21166246444</v>
          </cell>
          <cell r="K817">
            <v>1.0659749088517446E-2</v>
          </cell>
        </row>
        <row r="818">
          <cell r="A818" t="str">
            <v>06Y</v>
          </cell>
          <cell r="B818" t="str">
            <v>NHS South Norfolk</v>
          </cell>
          <cell r="C818">
            <v>174827</v>
          </cell>
          <cell r="D818">
            <v>1132.999108311004</v>
          </cell>
          <cell r="E818">
            <v>1097.1000922962116</v>
          </cell>
          <cell r="F818">
            <v>1700.3454116229852</v>
          </cell>
          <cell r="G818">
            <v>0.96831505360290349</v>
          </cell>
          <cell r="H818">
            <v>1142.8177623818112</v>
          </cell>
          <cell r="I818">
            <v>0.67210918121100349</v>
          </cell>
          <cell r="J818">
            <v>117502.83182357611</v>
          </cell>
          <cell r="K818">
            <v>1.0154668386088936E-2</v>
          </cell>
        </row>
        <row r="819">
          <cell r="A819" t="str">
            <v>07G</v>
          </cell>
          <cell r="B819" t="str">
            <v>NHS Thurrock</v>
          </cell>
          <cell r="C819">
            <v>117207</v>
          </cell>
          <cell r="D819">
            <v>647.66775522552166</v>
          </cell>
          <cell r="E819">
            <v>611.92536951767056</v>
          </cell>
          <cell r="F819">
            <v>1153.5787415393158</v>
          </cell>
          <cell r="G819">
            <v>0.94481370205715209</v>
          </cell>
          <cell r="H819">
            <v>662.86225306147981</v>
          </cell>
          <cell r="I819">
            <v>0.57461379027925541</v>
          </cell>
          <cell r="J819">
            <v>67348.758517260692</v>
          </cell>
          <cell r="K819">
            <v>1.751495739905486E-2</v>
          </cell>
        </row>
        <row r="820">
          <cell r="A820" t="str">
            <v>07H</v>
          </cell>
          <cell r="B820" t="str">
            <v>NHS West Essex</v>
          </cell>
          <cell r="C820">
            <v>218820</v>
          </cell>
          <cell r="D820">
            <v>1216.8989178202612</v>
          </cell>
          <cell r="E820">
            <v>1151.2536286957966</v>
          </cell>
          <cell r="F820">
            <v>2067.9792493397322</v>
          </cell>
          <cell r="G820">
            <v>0.94605526542660578</v>
          </cell>
          <cell r="H820">
            <v>1236.9024658509165</v>
          </cell>
          <cell r="I820">
            <v>0.59812131395701229</v>
          </cell>
          <cell r="J820">
            <v>130880.90592007343</v>
          </cell>
          <cell r="K820">
            <v>1.2639018555126369E-2</v>
          </cell>
        </row>
        <row r="821">
          <cell r="A821" t="str">
            <v>07J</v>
          </cell>
          <cell r="B821" t="str">
            <v>NHS West Norfolk</v>
          </cell>
          <cell r="C821">
            <v>127637</v>
          </cell>
          <cell r="D821">
            <v>706.20518628827062</v>
          </cell>
          <cell r="E821">
            <v>666.23926768886474</v>
          </cell>
          <cell r="F821">
            <v>1279.6164287170598</v>
          </cell>
          <cell r="G821">
            <v>0.94340749774231769</v>
          </cell>
          <cell r="H821">
            <v>716.12067962069443</v>
          </cell>
          <cell r="I821">
            <v>0.55963698460692257</v>
          </cell>
          <cell r="J821">
            <v>71430.38580427377</v>
          </cell>
          <cell r="K821">
            <v>1.6969652034745989E-2</v>
          </cell>
        </row>
        <row r="822">
          <cell r="A822" t="str">
            <v>07K</v>
          </cell>
          <cell r="B822" t="str">
            <v>NHS West Suffolk</v>
          </cell>
          <cell r="C822">
            <v>186059</v>
          </cell>
          <cell r="D822">
            <v>995.34000612712737</v>
          </cell>
          <cell r="E822">
            <v>946.92010047769259</v>
          </cell>
          <cell r="F822">
            <v>1750.9580497991024</v>
          </cell>
          <cell r="G822">
            <v>0.95135340149961733</v>
          </cell>
          <cell r="H822">
            <v>1015.3087915054812</v>
          </cell>
          <cell r="I822">
            <v>0.57985900440160376</v>
          </cell>
          <cell r="J822">
            <v>107887.98649995799</v>
          </cell>
          <cell r="K822">
            <v>1.3309911731291901E-2</v>
          </cell>
        </row>
        <row r="823">
          <cell r="A823" t="str">
            <v>07L</v>
          </cell>
          <cell r="B823" t="str">
            <v>NHS Barking &amp; Dagenham</v>
          </cell>
          <cell r="C823">
            <v>131482</v>
          </cell>
          <cell r="D823">
            <v>681.53160296064266</v>
          </cell>
          <cell r="E823">
            <v>629.6035619442174</v>
          </cell>
          <cell r="F823">
            <v>1313.9426521693738</v>
          </cell>
          <cell r="G823">
            <v>0.92380684800111312</v>
          </cell>
          <cell r="H823">
            <v>714.44912762387139</v>
          </cell>
          <cell r="I823">
            <v>0.54374452830516329</v>
          </cell>
          <cell r="J823">
            <v>71492.618070619486</v>
          </cell>
          <cell r="K823">
            <v>1.9838258576660779E-2</v>
          </cell>
        </row>
        <row r="824">
          <cell r="A824" t="str">
            <v>07M</v>
          </cell>
          <cell r="B824" t="str">
            <v>NHS Barnet</v>
          </cell>
          <cell r="C824">
            <v>278223</v>
          </cell>
          <cell r="D824">
            <v>1293.5943165229858</v>
          </cell>
          <cell r="E824">
            <v>1178.0095269333228</v>
          </cell>
          <cell r="F824">
            <v>2743.2580384960302</v>
          </cell>
          <cell r="G824">
            <v>0.91064834769810998</v>
          </cell>
          <cell r="H824">
            <v>1344.4990235274556</v>
          </cell>
          <cell r="I824">
            <v>0.49011030120395338</v>
          </cell>
          <cell r="J824">
            <v>136359.95833186753</v>
          </cell>
          <cell r="K824">
            <v>1.5476878144439097E-2</v>
          </cell>
        </row>
        <row r="825">
          <cell r="A825" t="str">
            <v>07N</v>
          </cell>
          <cell r="B825" t="str">
            <v>NHS Bexley</v>
          </cell>
          <cell r="C825">
            <v>169557</v>
          </cell>
          <cell r="D825">
            <v>909.01201301635228</v>
          </cell>
          <cell r="E825">
            <v>858.37951110568952</v>
          </cell>
          <cell r="F825">
            <v>1632.826726594589</v>
          </cell>
          <cell r="G825">
            <v>0.94429941388491645</v>
          </cell>
          <cell r="H825">
            <v>931.07423723007628</v>
          </cell>
          <cell r="I825">
            <v>0.57022231573335258</v>
          </cell>
          <cell r="J825">
            <v>96685.185188800067</v>
          </cell>
          <cell r="K825">
            <v>1.4847250511765771E-2</v>
          </cell>
        </row>
        <row r="826">
          <cell r="A826" t="str">
            <v>07P</v>
          </cell>
          <cell r="B826" t="str">
            <v>NHS Brent</v>
          </cell>
          <cell r="C826">
            <v>256819</v>
          </cell>
          <cell r="D826">
            <v>1191.8020480971745</v>
          </cell>
          <cell r="E826">
            <v>1056.6822015799662</v>
          </cell>
          <cell r="F826">
            <v>2531.0256852162915</v>
          </cell>
          <cell r="G826">
            <v>0.88662559631195459</v>
          </cell>
          <cell r="H826">
            <v>1277.6654380305608</v>
          </cell>
          <cell r="I826">
            <v>0.50480145084793027</v>
          </cell>
          <cell r="J826">
            <v>129642.6038053146</v>
          </cell>
          <cell r="K826">
            <v>1.7925040162852734E-2</v>
          </cell>
        </row>
        <row r="827">
          <cell r="A827" t="str">
            <v>07Q</v>
          </cell>
          <cell r="B827" t="str">
            <v>NHS Bromley</v>
          </cell>
          <cell r="C827">
            <v>246253</v>
          </cell>
          <cell r="D827">
            <v>1090.0175380296632</v>
          </cell>
          <cell r="E827">
            <v>1016.0091647195799</v>
          </cell>
          <cell r="F827">
            <v>2361.523135757262</v>
          </cell>
          <cell r="G827">
            <v>0.93210350225753036</v>
          </cell>
          <cell r="H827">
            <v>1110.2710260102253</v>
          </cell>
          <cell r="I827">
            <v>0.47015039116023666</v>
          </cell>
          <cell r="J827">
            <v>115775.94427438176</v>
          </cell>
          <cell r="K827">
            <v>1.4871068175374969E-2</v>
          </cell>
        </row>
        <row r="828">
          <cell r="A828" t="str">
            <v>07R</v>
          </cell>
          <cell r="B828" t="str">
            <v>NHS Camden</v>
          </cell>
          <cell r="C828">
            <v>189753</v>
          </cell>
          <cell r="D828">
            <v>823.36520642044457</v>
          </cell>
          <cell r="E828">
            <v>748.86992070464294</v>
          </cell>
          <cell r="F828">
            <v>1901.8271278497348</v>
          </cell>
          <cell r="G828">
            <v>0.90952339844469787</v>
          </cell>
          <cell r="H828">
            <v>863.14779940207075</v>
          </cell>
          <cell r="I828">
            <v>0.45385187053145709</v>
          </cell>
          <cell r="J828">
            <v>86119.753988955577</v>
          </cell>
          <cell r="K828">
            <v>1.9512604369327391E-2</v>
          </cell>
        </row>
        <row r="829">
          <cell r="A829" t="str">
            <v>07T</v>
          </cell>
          <cell r="B829" t="str">
            <v>NHS City and Hackney</v>
          </cell>
          <cell r="C829">
            <v>197708</v>
          </cell>
          <cell r="D829">
            <v>1041.2918884611775</v>
          </cell>
          <cell r="E829">
            <v>929.06968040565312</v>
          </cell>
          <cell r="F829">
            <v>1976.663378021535</v>
          </cell>
          <cell r="G829">
            <v>0.89222790525971885</v>
          </cell>
          <cell r="H829">
            <v>1093.2865188969622</v>
          </cell>
          <cell r="I829">
            <v>0.55309696686506393</v>
          </cell>
          <cell r="J829">
            <v>109351.69512495806</v>
          </cell>
          <cell r="K829">
            <v>1.8753996936211593E-2</v>
          </cell>
        </row>
        <row r="830">
          <cell r="A830" t="str">
            <v>07V</v>
          </cell>
          <cell r="B830" t="str">
            <v>NHS Croydon</v>
          </cell>
          <cell r="C830">
            <v>278478</v>
          </cell>
          <cell r="D830">
            <v>1523.8669586408266</v>
          </cell>
          <cell r="E830">
            <v>1411.0432645125802</v>
          </cell>
          <cell r="F830">
            <v>2751.0778944055496</v>
          </cell>
          <cell r="G830">
            <v>0.92596224133051841</v>
          </cell>
          <cell r="H830">
            <v>1570.9764792048559</v>
          </cell>
          <cell r="I830">
            <v>0.57104034836654849</v>
          </cell>
          <cell r="J830">
            <v>159022.17413241969</v>
          </cell>
          <cell r="K830">
            <v>1.3087564253187221E-2</v>
          </cell>
        </row>
        <row r="831">
          <cell r="A831" t="str">
            <v>07W</v>
          </cell>
          <cell r="B831" t="str">
            <v>NHS Ealing</v>
          </cell>
          <cell r="C831">
            <v>295612</v>
          </cell>
          <cell r="D831">
            <v>1503.7353675988102</v>
          </cell>
          <cell r="E831">
            <v>1383.4337239791955</v>
          </cell>
          <cell r="F831">
            <v>2929.0542267045444</v>
          </cell>
          <cell r="G831">
            <v>0.91999812851930562</v>
          </cell>
          <cell r="H831">
            <v>1587.7526086587407</v>
          </cell>
          <cell r="I831">
            <v>0.54207006281515946</v>
          </cell>
          <cell r="J831">
            <v>160242.41540891491</v>
          </cell>
          <cell r="K831">
            <v>1.3652505456690767E-2</v>
          </cell>
        </row>
        <row r="832">
          <cell r="A832" t="str">
            <v>07X</v>
          </cell>
          <cell r="B832" t="str">
            <v>NHS Enfield</v>
          </cell>
          <cell r="C832">
            <v>220698</v>
          </cell>
          <cell r="D832">
            <v>1167.6006201165906</v>
          </cell>
          <cell r="E832">
            <v>1074.5374186554905</v>
          </cell>
          <cell r="F832">
            <v>2148.339961055548</v>
          </cell>
          <cell r="G832">
            <v>0.92029534769191257</v>
          </cell>
          <cell r="H832">
            <v>1210.7436444455291</v>
          </cell>
          <cell r="I832">
            <v>0.56357171881244161</v>
          </cell>
          <cell r="J832">
            <v>124379.15119846824</v>
          </cell>
          <cell r="K832">
            <v>1.5468709444905762E-2</v>
          </cell>
        </row>
        <row r="833">
          <cell r="A833" t="str">
            <v>07Y</v>
          </cell>
          <cell r="B833" t="str">
            <v>NHS Hounslow</v>
          </cell>
          <cell r="C833">
            <v>212941</v>
          </cell>
          <cell r="D833">
            <v>1016.3186733777272</v>
          </cell>
          <cell r="E833">
            <v>951.30559271917605</v>
          </cell>
          <cell r="F833">
            <v>2116.8706965169536</v>
          </cell>
          <cell r="G833">
            <v>0.93603081163265389</v>
          </cell>
          <cell r="H833">
            <v>1055.7088212053709</v>
          </cell>
          <cell r="I833">
            <v>0.49871200113564235</v>
          </cell>
          <cell r="J833">
            <v>106196.23223382482</v>
          </cell>
          <cell r="K833">
            <v>1.4979567436012338E-2</v>
          </cell>
        </row>
        <row r="834">
          <cell r="A834" t="str">
            <v>08A</v>
          </cell>
          <cell r="B834" t="str">
            <v>NHS Greenwich</v>
          </cell>
          <cell r="C834">
            <v>195828</v>
          </cell>
          <cell r="D834">
            <v>958.20891511205343</v>
          </cell>
          <cell r="E834">
            <v>897.78954107594961</v>
          </cell>
          <cell r="F834">
            <v>1911.3372884072214</v>
          </cell>
          <cell r="G834">
            <v>0.93694551043804641</v>
          </cell>
          <cell r="H834">
            <v>992.75180836743368</v>
          </cell>
          <cell r="I834">
            <v>0.51940168508653206</v>
          </cell>
          <cell r="J834">
            <v>101713.3931871254</v>
          </cell>
          <cell r="K834">
            <v>1.5325499657650555E-2</v>
          </cell>
        </row>
        <row r="835">
          <cell r="A835" t="str">
            <v>08C</v>
          </cell>
          <cell r="B835" t="str">
            <v>NHS Hammersmith and Fulham</v>
          </cell>
          <cell r="C835">
            <v>151280</v>
          </cell>
          <cell r="D835">
            <v>733.40078889689835</v>
          </cell>
          <cell r="E835">
            <v>696.20205838882111</v>
          </cell>
          <cell r="F835">
            <v>1486.0766606055811</v>
          </cell>
          <cell r="G835">
            <v>0.94927912395072889</v>
          </cell>
          <cell r="H835">
            <v>759.57981551571925</v>
          </cell>
          <cell r="I835">
            <v>0.51113097705618227</v>
          </cell>
          <cell r="J835">
            <v>77323.894209059246</v>
          </cell>
          <cell r="K835">
            <v>1.5816318092651886E-2</v>
          </cell>
        </row>
        <row r="836">
          <cell r="A836" t="str">
            <v>08D</v>
          </cell>
          <cell r="B836" t="str">
            <v>NHS Haringey</v>
          </cell>
          <cell r="C836">
            <v>205120</v>
          </cell>
          <cell r="D836">
            <v>1088.2085783751172</v>
          </cell>
          <cell r="E836">
            <v>986.7674427636174</v>
          </cell>
          <cell r="F836">
            <v>2042.5448250419299</v>
          </cell>
          <cell r="G836">
            <v>0.90678153285377616</v>
          </cell>
          <cell r="H836">
            <v>1136.1057157248367</v>
          </cell>
          <cell r="I836">
            <v>0.55622070164433945</v>
          </cell>
          <cell r="J836">
            <v>114091.99032128691</v>
          </cell>
          <cell r="K836">
            <v>1.719977485789102E-2</v>
          </cell>
        </row>
        <row r="837">
          <cell r="A837" t="str">
            <v>08E</v>
          </cell>
          <cell r="B837" t="str">
            <v>NHS Harrow</v>
          </cell>
          <cell r="C837">
            <v>184760</v>
          </cell>
          <cell r="D837">
            <v>947.05387264812953</v>
          </cell>
          <cell r="E837">
            <v>868.11282214614653</v>
          </cell>
          <cell r="F837">
            <v>1784.5797643268863</v>
          </cell>
          <cell r="G837">
            <v>0.91664565999688075</v>
          </cell>
          <cell r="H837">
            <v>987.26259068521676</v>
          </cell>
          <cell r="I837">
            <v>0.55321852820492767</v>
          </cell>
          <cell r="J837">
            <v>102212.65527114243</v>
          </cell>
          <cell r="K837">
            <v>1.7532496126894382E-2</v>
          </cell>
        </row>
        <row r="838">
          <cell r="A838" t="str">
            <v>08F</v>
          </cell>
          <cell r="B838" t="str">
            <v>NHS Havering</v>
          </cell>
          <cell r="C838">
            <v>190443</v>
          </cell>
          <cell r="D838">
            <v>1039.2834368597785</v>
          </cell>
          <cell r="E838">
            <v>989.31103043437315</v>
          </cell>
          <cell r="F838">
            <v>1855.232476483417</v>
          </cell>
          <cell r="G838">
            <v>0.9519164795155417</v>
          </cell>
          <cell r="H838">
            <v>1059.4980399668966</v>
          </cell>
          <cell r="I838">
            <v>0.57108640205305661</v>
          </cell>
          <cell r="J838">
            <v>108759.40766619027</v>
          </cell>
          <cell r="K838">
            <v>1.2951279094603156E-2</v>
          </cell>
        </row>
        <row r="839">
          <cell r="A839" t="str">
            <v>08G</v>
          </cell>
          <cell r="B839" t="str">
            <v>NHS Hillingdon</v>
          </cell>
          <cell r="C839">
            <v>211140</v>
          </cell>
          <cell r="D839">
            <v>1115.3026949405089</v>
          </cell>
          <cell r="E839">
            <v>1029.2939631875563</v>
          </cell>
          <cell r="F839">
            <v>2058.9577581455878</v>
          </cell>
          <cell r="G839">
            <v>0.92288305933167281</v>
          </cell>
          <cell r="H839">
            <v>1159.9770360134933</v>
          </cell>
          <cell r="I839">
            <v>0.56338068686665688</v>
          </cell>
          <cell r="J839">
            <v>118952.19822502593</v>
          </cell>
          <cell r="K839">
            <v>1.559046072804085E-2</v>
          </cell>
        </row>
        <row r="840">
          <cell r="A840" t="str">
            <v>08H</v>
          </cell>
          <cell r="B840" t="str">
            <v>NHS Islington</v>
          </cell>
          <cell r="C840">
            <v>170394</v>
          </cell>
          <cell r="D840">
            <v>816.65351937038292</v>
          </cell>
          <cell r="E840">
            <v>754.48875717019598</v>
          </cell>
          <cell r="F840">
            <v>1666.2160404573067</v>
          </cell>
          <cell r="G840">
            <v>0.92387865756322918</v>
          </cell>
          <cell r="H840">
            <v>840.90659912982255</v>
          </cell>
          <cell r="I840">
            <v>0.50468041281071141</v>
          </cell>
          <cell r="J840">
            <v>85994.514260468364</v>
          </cell>
          <cell r="K840">
            <v>1.8113168045644258E-2</v>
          </cell>
        </row>
        <row r="841">
          <cell r="A841" t="str">
            <v>08J</v>
          </cell>
          <cell r="B841" t="str">
            <v>NHS Kingston</v>
          </cell>
          <cell r="C841">
            <v>142094</v>
          </cell>
          <cell r="D841">
            <v>715.4982617803405</v>
          </cell>
          <cell r="E841">
            <v>663.93440663708543</v>
          </cell>
          <cell r="F841">
            <v>1408.9374835011538</v>
          </cell>
          <cell r="G841">
            <v>0.92793294142329408</v>
          </cell>
          <cell r="H841">
            <v>734.90833523552328</v>
          </cell>
          <cell r="I841">
            <v>0.52160464452212973</v>
          </cell>
          <cell r="J841">
            <v>74116.890358727498</v>
          </cell>
          <cell r="K841">
            <v>1.8870293750013273E-2</v>
          </cell>
        </row>
        <row r="842">
          <cell r="A842" t="str">
            <v>08K</v>
          </cell>
          <cell r="B842" t="str">
            <v>NHS Lambeth</v>
          </cell>
          <cell r="C842">
            <v>271561</v>
          </cell>
          <cell r="D842">
            <v>1341.0301421365562</v>
          </cell>
          <cell r="E842">
            <v>1246.8144917858242</v>
          </cell>
          <cell r="F842">
            <v>2660.2165910644867</v>
          </cell>
          <cell r="G842">
            <v>0.9297438235052452</v>
          </cell>
          <cell r="H842">
            <v>1393.5358128304624</v>
          </cell>
          <cell r="I842">
            <v>0.52384298989460798</v>
          </cell>
          <cell r="J842">
            <v>142255.32617876964</v>
          </cell>
          <cell r="K842">
            <v>1.361969808066818E-2</v>
          </cell>
        </row>
        <row r="843">
          <cell r="A843" t="str">
            <v>08L</v>
          </cell>
          <cell r="B843" t="str">
            <v>NHS Lewisham</v>
          </cell>
          <cell r="C843">
            <v>213556</v>
          </cell>
          <cell r="D843">
            <v>1184.6906295736183</v>
          </cell>
          <cell r="E843">
            <v>1121.7481936764784</v>
          </cell>
          <cell r="F843">
            <v>2096.9285178160408</v>
          </cell>
          <cell r="G843">
            <v>0.94687014961889804</v>
          </cell>
          <cell r="H843">
            <v>1219.9757033158523</v>
          </cell>
          <cell r="I843">
            <v>0.58179174585620197</v>
          </cell>
          <cell r="J843">
            <v>124245.11807806707</v>
          </cell>
          <cell r="K843">
            <v>1.2716651410145462E-2</v>
          </cell>
        </row>
        <row r="844">
          <cell r="A844" t="str">
            <v>08M</v>
          </cell>
          <cell r="B844" t="str">
            <v>NHS Newham</v>
          </cell>
          <cell r="C844">
            <v>237049</v>
          </cell>
          <cell r="D844">
            <v>1152.320693841782</v>
          </cell>
          <cell r="E844">
            <v>1009.8230988163371</v>
          </cell>
          <cell r="F844">
            <v>2402.1643518000124</v>
          </cell>
          <cell r="G844">
            <v>0.87633859585532148</v>
          </cell>
          <cell r="H844">
            <v>1242.5488816424438</v>
          </cell>
          <cell r="I844">
            <v>0.51726222675453715</v>
          </cell>
          <cell r="J844">
            <v>122616.49358993628</v>
          </cell>
          <cell r="K844">
            <v>1.892615513700599E-2</v>
          </cell>
        </row>
        <row r="845">
          <cell r="A845" t="str">
            <v>08N</v>
          </cell>
          <cell r="B845" t="str">
            <v>NHS Redbridge</v>
          </cell>
          <cell r="C845">
            <v>198621</v>
          </cell>
          <cell r="D845">
            <v>1074.1944463114428</v>
          </cell>
          <cell r="E845">
            <v>971.02395992111656</v>
          </cell>
          <cell r="F845">
            <v>1978.7350581242749</v>
          </cell>
          <cell r="G845">
            <v>0.90395548334420095</v>
          </cell>
          <cell r="H845">
            <v>1111.0439238491942</v>
          </cell>
          <cell r="I845">
            <v>0.5614920093963458</v>
          </cell>
          <cell r="J845">
            <v>111524.1043983116</v>
          </cell>
          <cell r="K845">
            <v>1.7543931803600584E-2</v>
          </cell>
        </row>
        <row r="846">
          <cell r="A846" t="str">
            <v>08P</v>
          </cell>
          <cell r="B846" t="str">
            <v>NHS Richmond</v>
          </cell>
          <cell r="C846">
            <v>148052</v>
          </cell>
          <cell r="D846">
            <v>595.85086450772735</v>
          </cell>
          <cell r="E846">
            <v>549.37361710068603</v>
          </cell>
          <cell r="F846">
            <v>1451.4522097508361</v>
          </cell>
          <cell r="G846">
            <v>0.92199852316159803</v>
          </cell>
          <cell r="H846">
            <v>622.19319232587236</v>
          </cell>
          <cell r="I846">
            <v>0.42866943061989021</v>
          </cell>
          <cell r="J846">
            <v>63465.366542135984</v>
          </cell>
          <cell r="K846">
            <v>2.1449818950398134E-2</v>
          </cell>
        </row>
        <row r="847">
          <cell r="A847" t="str">
            <v>08Q</v>
          </cell>
          <cell r="B847" t="str">
            <v>NHS Southwark</v>
          </cell>
          <cell r="C847">
            <v>214272</v>
          </cell>
          <cell r="D847">
            <v>1090.1619622551077</v>
          </cell>
          <cell r="E847">
            <v>995.88696463112603</v>
          </cell>
          <cell r="F847">
            <v>2163.0872820114218</v>
          </cell>
          <cell r="G847">
            <v>0.91352202618685707</v>
          </cell>
          <cell r="H847">
            <v>1148.4569073287846</v>
          </cell>
          <cell r="I847">
            <v>0.53093414994371013</v>
          </cell>
          <cell r="J847">
            <v>113764.32217673866</v>
          </cell>
          <cell r="K847">
            <v>1.661242888318153E-2</v>
          </cell>
        </row>
        <row r="848">
          <cell r="A848" t="str">
            <v>08R</v>
          </cell>
          <cell r="B848" t="str">
            <v>NHS Merton</v>
          </cell>
          <cell r="C848">
            <v>157912</v>
          </cell>
          <cell r="D848">
            <v>700.39900655222948</v>
          </cell>
          <cell r="E848">
            <v>651.19241315552267</v>
          </cell>
          <cell r="F848">
            <v>1481.7622072849758</v>
          </cell>
          <cell r="G848">
            <v>0.92974491263354264</v>
          </cell>
          <cell r="H848">
            <v>726.1121593348704</v>
          </cell>
          <cell r="I848">
            <v>0.490032851266548</v>
          </cell>
          <cell r="J848">
            <v>77382.067609203121</v>
          </cell>
          <cell r="K848">
            <v>1.8855705170509069E-2</v>
          </cell>
        </row>
        <row r="849">
          <cell r="A849" t="str">
            <v>08T</v>
          </cell>
          <cell r="B849" t="str">
            <v>NHS Sutton</v>
          </cell>
          <cell r="C849">
            <v>136804</v>
          </cell>
          <cell r="D849">
            <v>727.93910585979461</v>
          </cell>
          <cell r="E849">
            <v>684.42606655613417</v>
          </cell>
          <cell r="F849">
            <v>1341.022024993395</v>
          </cell>
          <cell r="G849">
            <v>0.94022434163326662</v>
          </cell>
          <cell r="H849">
            <v>742.38870795884225</v>
          </cell>
          <cell r="I849">
            <v>0.55359919085780773</v>
          </cell>
          <cell r="J849">
            <v>75734.583706111531</v>
          </cell>
          <cell r="K849">
            <v>1.7151045510317074E-2</v>
          </cell>
        </row>
        <row r="850">
          <cell r="A850" t="str">
            <v>08V</v>
          </cell>
          <cell r="B850" t="str">
            <v>NHS Tower Hamlets</v>
          </cell>
          <cell r="C850">
            <v>196142</v>
          </cell>
          <cell r="D850">
            <v>925.72282772928452</v>
          </cell>
          <cell r="E850">
            <v>806.57351229330607</v>
          </cell>
          <cell r="F850">
            <v>1954.7443436193928</v>
          </cell>
          <cell r="G850">
            <v>0.87129050741004077</v>
          </cell>
          <cell r="H850">
            <v>966.74199119574234</v>
          </cell>
          <cell r="I850">
            <v>0.49456185631197619</v>
          </cell>
          <cell r="J850">
            <v>97004.351620743633</v>
          </cell>
          <cell r="K850">
            <v>2.1481128369367903E-2</v>
          </cell>
        </row>
        <row r="851">
          <cell r="A851" t="str">
            <v>08W</v>
          </cell>
          <cell r="B851" t="str">
            <v>NHS Waltham Forest</v>
          </cell>
          <cell r="C851">
            <v>202698</v>
          </cell>
          <cell r="D851">
            <v>1057.7682838375563</v>
          </cell>
          <cell r="E851">
            <v>949.9772743562711</v>
          </cell>
          <cell r="F851">
            <v>2002.0528469235844</v>
          </cell>
          <cell r="G851">
            <v>0.89809582010700661</v>
          </cell>
          <cell r="H851">
            <v>1099.0588373397693</v>
          </cell>
          <cell r="I851">
            <v>0.54896594714201308</v>
          </cell>
          <cell r="J851">
            <v>111274.29955379176</v>
          </cell>
          <cell r="K851">
            <v>1.8153125453664536E-2</v>
          </cell>
        </row>
        <row r="852">
          <cell r="A852" t="str">
            <v>08X</v>
          </cell>
          <cell r="B852" t="str">
            <v>NHS Wandsworth</v>
          </cell>
          <cell r="C852">
            <v>277117</v>
          </cell>
          <cell r="D852">
            <v>1262.2703051835481</v>
          </cell>
          <cell r="E852">
            <v>1165.6910389990137</v>
          </cell>
          <cell r="F852">
            <v>2741.6569785137081</v>
          </cell>
          <cell r="G852">
            <v>0.9234876509508867</v>
          </cell>
          <cell r="H852">
            <v>1286.38275947944</v>
          </cell>
          <cell r="I852">
            <v>0.46919901707645673</v>
          </cell>
          <cell r="J852">
            <v>130023.02401517646</v>
          </cell>
          <cell r="K852">
            <v>1.459878100563667E-2</v>
          </cell>
        </row>
        <row r="853">
          <cell r="A853" t="str">
            <v>08Y</v>
          </cell>
          <cell r="B853" t="str">
            <v>NHS West London (Kensington and Chelsea, Queen’s Park and Paddington)</v>
          </cell>
          <cell r="C853">
            <v>176803</v>
          </cell>
          <cell r="D853">
            <v>748.89293190847229</v>
          </cell>
          <cell r="E853">
            <v>696.62605990792986</v>
          </cell>
          <cell r="F853">
            <v>1732.6091995020765</v>
          </cell>
          <cell r="G853">
            <v>0.93020781773524552</v>
          </cell>
          <cell r="H853">
            <v>787.5381799802434</v>
          </cell>
          <cell r="I853">
            <v>0.45453884246174436</v>
          </cell>
          <cell r="J853">
            <v>80363.830963763787</v>
          </cell>
          <cell r="K853">
            <v>1.8176045682033289E-2</v>
          </cell>
        </row>
        <row r="854">
          <cell r="A854" t="str">
            <v>09A</v>
          </cell>
          <cell r="B854" t="str">
            <v>NHS Central London (Westminster)</v>
          </cell>
          <cell r="C854">
            <v>147071</v>
          </cell>
          <cell r="D854">
            <v>695.51720661766808</v>
          </cell>
          <cell r="E854">
            <v>658.05478356260392</v>
          </cell>
          <cell r="F854">
            <v>1570.9294885985303</v>
          </cell>
          <cell r="G854">
            <v>0.94613731666360112</v>
          </cell>
          <cell r="H854">
            <v>721.3015457966834</v>
          </cell>
          <cell r="I854">
            <v>0.45915590166951192</v>
          </cell>
          <cell r="J854">
            <v>67528.517614436787</v>
          </cell>
          <cell r="K854">
            <v>1.6702855810138379E-2</v>
          </cell>
        </row>
        <row r="855">
          <cell r="A855" t="str">
            <v>09C</v>
          </cell>
          <cell r="B855" t="str">
            <v>NHS Ashford</v>
          </cell>
          <cell r="C855">
            <v>91926</v>
          </cell>
          <cell r="D855">
            <v>516.69744575197444</v>
          </cell>
          <cell r="E855">
            <v>479.1860880310511</v>
          </cell>
          <cell r="F855">
            <v>881.64714214096375</v>
          </cell>
          <cell r="G855">
            <v>0.92740169700987918</v>
          </cell>
          <cell r="H855">
            <v>528.55407822620589</v>
          </cell>
          <cell r="I855">
            <v>0.59950750471745651</v>
          </cell>
          <cell r="J855">
            <v>55110.32687865691</v>
          </cell>
          <cell r="K855">
            <v>2.229021150421551E-2</v>
          </cell>
        </row>
        <row r="856">
          <cell r="A856" t="str">
            <v>09D</v>
          </cell>
          <cell r="B856" t="str">
            <v>NHS Brighton &amp; Hove</v>
          </cell>
          <cell r="C856">
            <v>232632</v>
          </cell>
          <cell r="D856">
            <v>1200.0016733439866</v>
          </cell>
          <cell r="E856">
            <v>1117.4609682138939</v>
          </cell>
          <cell r="F856">
            <v>2267.2867529350251</v>
          </cell>
          <cell r="G856">
            <v>0.93121617497408948</v>
          </cell>
          <cell r="H856">
            <v>1223.3314158352773</v>
          </cell>
          <cell r="I856">
            <v>0.53955743103586817</v>
          </cell>
          <cell r="J856">
            <v>125518.32429673609</v>
          </cell>
          <cell r="K856">
            <v>1.425707152152331E-2</v>
          </cell>
        </row>
        <row r="857">
          <cell r="A857" t="str">
            <v>09E</v>
          </cell>
          <cell r="B857" t="str">
            <v>NHS Canterbury and Coastal</v>
          </cell>
          <cell r="C857">
            <v>158022</v>
          </cell>
          <cell r="D857">
            <v>769.26294517728502</v>
          </cell>
          <cell r="E857">
            <v>734.09719923232149</v>
          </cell>
          <cell r="F857">
            <v>1564.3763659374672</v>
          </cell>
          <cell r="G857">
            <v>0.95428644241162663</v>
          </cell>
          <cell r="H857">
            <v>778.03479902715253</v>
          </cell>
          <cell r="I857">
            <v>0.49734502257128377</v>
          </cell>
          <cell r="J857">
            <v>78591.455156759403</v>
          </cell>
          <cell r="K857">
            <v>1.4697038896685282E-2</v>
          </cell>
        </row>
        <row r="858">
          <cell r="A858" t="str">
            <v>09F</v>
          </cell>
          <cell r="B858" t="str">
            <v>NHS Eastbourne, Hailsham and Seaford</v>
          </cell>
          <cell r="C858">
            <v>146803</v>
          </cell>
          <cell r="D858">
            <v>813.25180284129829</v>
          </cell>
          <cell r="E858">
            <v>745.92974807640132</v>
          </cell>
          <cell r="F858">
            <v>1408.3852288248768</v>
          </cell>
          <cell r="G858">
            <v>0.9172186836479298</v>
          </cell>
          <cell r="H858">
            <v>825.08664866497372</v>
          </cell>
          <cell r="I858">
            <v>0.58583875475135905</v>
          </cell>
          <cell r="J858">
            <v>86002.886713763757</v>
          </cell>
          <cell r="K858">
            <v>1.8860479455304221E-2</v>
          </cell>
        </row>
        <row r="859">
          <cell r="A859" t="str">
            <v>09G</v>
          </cell>
          <cell r="B859" t="str">
            <v>NHS Coastal West Sussex</v>
          </cell>
          <cell r="C859">
            <v>385079</v>
          </cell>
          <cell r="D859">
            <v>1961.0330646105515</v>
          </cell>
          <cell r="E859">
            <v>1829.6937721032862</v>
          </cell>
          <cell r="F859">
            <v>3730.6424314273895</v>
          </cell>
          <cell r="G859">
            <v>0.9330254574094351</v>
          </cell>
          <cell r="H859">
            <v>1992.8833289647339</v>
          </cell>
          <cell r="I859">
            <v>0.5341930687799078</v>
          </cell>
          <cell r="J859">
            <v>205706.53273269811</v>
          </cell>
          <cell r="K859">
            <v>1.1014049485220308E-2</v>
          </cell>
        </row>
        <row r="860">
          <cell r="A860" t="str">
            <v>09H</v>
          </cell>
          <cell r="B860" t="str">
            <v>NHS Crawley</v>
          </cell>
          <cell r="C860">
            <v>94569</v>
          </cell>
          <cell r="D860">
            <v>512.21941544809943</v>
          </cell>
          <cell r="E860">
            <v>479.47299256271361</v>
          </cell>
          <cell r="F860">
            <v>914.85423703800006</v>
          </cell>
          <cell r="G860">
            <v>0.93606953993194775</v>
          </cell>
          <cell r="H860">
            <v>524.75456251841229</v>
          </cell>
          <cell r="I860">
            <v>0.57359362975395578</v>
          </cell>
          <cell r="J860">
            <v>54244.175972201847</v>
          </cell>
          <cell r="K860">
            <v>2.110591310586496E-2</v>
          </cell>
        </row>
        <row r="861">
          <cell r="A861" t="str">
            <v>09J</v>
          </cell>
          <cell r="B861" t="str">
            <v>NHS Dartford, Gravesham and Swanley</v>
          </cell>
          <cell r="C861">
            <v>187895</v>
          </cell>
          <cell r="D861">
            <v>989.24248637703136</v>
          </cell>
          <cell r="E861">
            <v>924.92887310829042</v>
          </cell>
          <cell r="F861">
            <v>1791.6778655722587</v>
          </cell>
          <cell r="G861">
            <v>0.93498700859050143</v>
          </cell>
          <cell r="H861">
            <v>1011.698365345271</v>
          </cell>
          <cell r="I861">
            <v>0.56466532560647353</v>
          </cell>
          <cell r="J861">
            <v>106097.79135482834</v>
          </cell>
          <cell r="K861">
            <v>1.5300128171278172E-2</v>
          </cell>
        </row>
        <row r="862">
          <cell r="A862" t="str">
            <v>09L</v>
          </cell>
          <cell r="B862" t="str">
            <v>NHS East Surrey</v>
          </cell>
          <cell r="C862">
            <v>131122</v>
          </cell>
          <cell r="D862">
            <v>651.82944927123731</v>
          </cell>
          <cell r="E862">
            <v>621.98588081346952</v>
          </cell>
          <cell r="F862">
            <v>1271.4142329270549</v>
          </cell>
          <cell r="G862">
            <v>0.95421567943710783</v>
          </cell>
          <cell r="H862">
            <v>661.21264446224211</v>
          </cell>
          <cell r="I862">
            <v>0.52006075387405071</v>
          </cell>
          <cell r="J862">
            <v>68191.406169473281</v>
          </cell>
          <cell r="K862">
            <v>1.5981651755676961E-2</v>
          </cell>
        </row>
        <row r="863">
          <cell r="A863" t="str">
            <v>09N</v>
          </cell>
          <cell r="B863" t="str">
            <v>NHS Guildford and Waverley</v>
          </cell>
          <cell r="C863">
            <v>166262</v>
          </cell>
          <cell r="D863">
            <v>777.08375850152333</v>
          </cell>
          <cell r="E863">
            <v>730.42152342238819</v>
          </cell>
          <cell r="F863">
            <v>1607.610063687257</v>
          </cell>
          <cell r="G863">
            <v>0.93995211639847487</v>
          </cell>
          <cell r="H863">
            <v>791.25005227465601</v>
          </cell>
          <cell r="I863">
            <v>0.49219028304651435</v>
          </cell>
          <cell r="J863">
            <v>81832.54083987957</v>
          </cell>
          <cell r="K863">
            <v>1.6635438641646898E-2</v>
          </cell>
        </row>
        <row r="864">
          <cell r="A864" t="str">
            <v>09P</v>
          </cell>
          <cell r="B864" t="str">
            <v>NHS Hastings &amp; Rother</v>
          </cell>
          <cell r="C864">
            <v>140289</v>
          </cell>
          <cell r="D864">
            <v>870.63572493614095</v>
          </cell>
          <cell r="E864">
            <v>843.45133566606046</v>
          </cell>
          <cell r="F864">
            <v>1349.7594216824546</v>
          </cell>
          <cell r="G864">
            <v>0.96877639121450665</v>
          </cell>
          <cell r="H864">
            <v>880.03933145179508</v>
          </cell>
          <cell r="I864">
            <v>0.6519971761744322</v>
          </cell>
          <cell r="J864">
            <v>91468.031848334926</v>
          </cell>
          <cell r="K864">
            <v>1.1504460879444135E-2</v>
          </cell>
        </row>
        <row r="865">
          <cell r="A865" t="str">
            <v>09W</v>
          </cell>
          <cell r="B865" t="str">
            <v>NHS Medway</v>
          </cell>
          <cell r="C865">
            <v>207290</v>
          </cell>
          <cell r="D865">
            <v>1163.6306201926166</v>
          </cell>
          <cell r="E865">
            <v>1105.9068934015256</v>
          </cell>
          <cell r="F865">
            <v>2030.0793769274051</v>
          </cell>
          <cell r="G865">
            <v>0.95039342744217581</v>
          </cell>
          <cell r="H865">
            <v>1195.9741036612097</v>
          </cell>
          <cell r="I865">
            <v>0.5891267687627848</v>
          </cell>
          <cell r="J865">
            <v>122120.08789683766</v>
          </cell>
          <cell r="K865">
            <v>1.2421649453019448E-2</v>
          </cell>
        </row>
        <row r="866">
          <cell r="A866" t="str">
            <v>09X</v>
          </cell>
          <cell r="B866" t="str">
            <v>NHS Horsham and Mid Sussex</v>
          </cell>
          <cell r="C866">
            <v>173222</v>
          </cell>
          <cell r="D866">
            <v>936.08472878615135</v>
          </cell>
          <cell r="E866">
            <v>877.57140763100324</v>
          </cell>
          <cell r="F866">
            <v>1691.1128309866494</v>
          </cell>
          <cell r="G866">
            <v>0.93749142641070105</v>
          </cell>
          <cell r="H866">
            <v>948.74034673984806</v>
          </cell>
          <cell r="I866">
            <v>0.56101540320424537</v>
          </cell>
          <cell r="J866">
            <v>97180.210173845786</v>
          </cell>
          <cell r="K866">
            <v>1.5441321612241713E-2</v>
          </cell>
        </row>
        <row r="867">
          <cell r="A867" t="str">
            <v>09Y</v>
          </cell>
          <cell r="B867" t="str">
            <v>NHS North West Surrey</v>
          </cell>
          <cell r="C867">
            <v>268782</v>
          </cell>
          <cell r="D867">
            <v>1102.6936474859142</v>
          </cell>
          <cell r="E867">
            <v>1032.7222649757457</v>
          </cell>
          <cell r="F867">
            <v>2617.902849799385</v>
          </cell>
          <cell r="G867">
            <v>0.93654503889661489</v>
          </cell>
          <cell r="H867">
            <v>1125.4275204340929</v>
          </cell>
          <cell r="I867">
            <v>0.42989659471906555</v>
          </cell>
          <cell r="J867">
            <v>115548.46652177988</v>
          </cell>
          <cell r="K867">
            <v>1.4326576991525026E-2</v>
          </cell>
        </row>
        <row r="868">
          <cell r="A868" t="str">
            <v>10A</v>
          </cell>
          <cell r="B868" t="str">
            <v>NHS South Kent Coast</v>
          </cell>
          <cell r="C868">
            <v>149171</v>
          </cell>
          <cell r="D868">
            <v>848.9064441188749</v>
          </cell>
          <cell r="E868">
            <v>783.76908137191458</v>
          </cell>
          <cell r="F868">
            <v>1429.3222972777644</v>
          </cell>
          <cell r="G868">
            <v>0.92326909143142399</v>
          </cell>
          <cell r="H868">
            <v>860.52540431500256</v>
          </cell>
          <cell r="I868">
            <v>0.60205133996295179</v>
          </cell>
          <cell r="J868">
            <v>89808.600433613479</v>
          </cell>
          <cell r="K868">
            <v>1.7830828215394248E-2</v>
          </cell>
        </row>
        <row r="869">
          <cell r="A869" t="str">
            <v>10C</v>
          </cell>
          <cell r="B869" t="str">
            <v>NHS Surrey Heath</v>
          </cell>
          <cell r="C869">
            <v>70576</v>
          </cell>
          <cell r="D869">
            <v>352.6932391937637</v>
          </cell>
          <cell r="E869">
            <v>332.63049668022762</v>
          </cell>
          <cell r="F869">
            <v>681.481861583728</v>
          </cell>
          <cell r="G869">
            <v>0.94311560221738766</v>
          </cell>
          <cell r="H869">
            <v>353.90457662212026</v>
          </cell>
          <cell r="I869">
            <v>0.51931620865104855</v>
          </cell>
          <cell r="J869">
            <v>36651.2607417564</v>
          </cell>
          <cell r="K869">
            <v>2.4091249057274847E-2</v>
          </cell>
        </row>
        <row r="870">
          <cell r="A870" t="str">
            <v>10D</v>
          </cell>
          <cell r="B870" t="str">
            <v>NHS Swale</v>
          </cell>
          <cell r="C870">
            <v>78035</v>
          </cell>
          <cell r="D870">
            <v>435.24571126867676</v>
          </cell>
          <cell r="E870">
            <v>384.47732800474432</v>
          </cell>
          <cell r="F870">
            <v>757.874845551622</v>
          </cell>
          <cell r="G870">
            <v>0.88335695918530677</v>
          </cell>
          <cell r="H870">
            <v>437.85335624427353</v>
          </cell>
          <cell r="I870">
            <v>0.57773834138218472</v>
          </cell>
          <cell r="J870">
            <v>45083.811469758788</v>
          </cell>
          <cell r="K870">
            <v>3.004582245865935E-2</v>
          </cell>
        </row>
        <row r="871">
          <cell r="A871" t="str">
            <v>10E</v>
          </cell>
          <cell r="B871" t="str">
            <v>NHS Thanet</v>
          </cell>
          <cell r="C871">
            <v>105699</v>
          </cell>
          <cell r="D871">
            <v>577.26287387830587</v>
          </cell>
          <cell r="E871">
            <v>539.98331340803747</v>
          </cell>
          <cell r="F871">
            <v>985.01020738546038</v>
          </cell>
          <cell r="G871">
            <v>0.93542013152550774</v>
          </cell>
          <cell r="H871">
            <v>587.85571666112753</v>
          </cell>
          <cell r="I871">
            <v>0.59680164962096083</v>
          </cell>
          <cell r="J871">
            <v>63081.337563285939</v>
          </cell>
          <cell r="K871">
            <v>1.9975830579192978E-2</v>
          </cell>
        </row>
        <row r="872">
          <cell r="A872" t="str">
            <v>10G</v>
          </cell>
          <cell r="B872" t="str">
            <v>NHS Bracknell and Ascot</v>
          </cell>
          <cell r="C872">
            <v>100848</v>
          </cell>
          <cell r="D872">
            <v>510.60236080698661</v>
          </cell>
          <cell r="E872">
            <v>491.26442838223625</v>
          </cell>
          <cell r="F872">
            <v>982.96376987297378</v>
          </cell>
          <cell r="G872">
            <v>0.96212721697136783</v>
          </cell>
          <cell r="H872">
            <v>520.74383228413342</v>
          </cell>
          <cell r="I872">
            <v>0.52976910059607585</v>
          </cell>
          <cell r="J872">
            <v>53426.154256913054</v>
          </cell>
          <cell r="K872">
            <v>1.6494493663412806E-2</v>
          </cell>
        </row>
        <row r="873">
          <cell r="A873" t="str">
            <v>10H</v>
          </cell>
          <cell r="B873" t="str">
            <v>NHS Chiltern</v>
          </cell>
          <cell r="C873">
            <v>244387</v>
          </cell>
          <cell r="D873">
            <v>1145.7958999697014</v>
          </cell>
          <cell r="E873">
            <v>1092.1227030598741</v>
          </cell>
          <cell r="F873">
            <v>2356.4836998502942</v>
          </cell>
          <cell r="G873">
            <v>0.95315640690349246</v>
          </cell>
          <cell r="H873">
            <v>1160.4758828980689</v>
          </cell>
          <cell r="I873">
            <v>0.4924608148029172</v>
          </cell>
          <cell r="J873">
            <v>120351.02114724052</v>
          </cell>
          <cell r="K873">
            <v>1.2182145582472406E-2</v>
          </cell>
        </row>
        <row r="874">
          <cell r="A874" t="str">
            <v>10J</v>
          </cell>
          <cell r="B874" t="str">
            <v>NHS North Hampshire</v>
          </cell>
          <cell r="C874">
            <v>163610</v>
          </cell>
          <cell r="D874">
            <v>846.05432231998191</v>
          </cell>
          <cell r="E874">
            <v>812.30147853785934</v>
          </cell>
          <cell r="F874">
            <v>1586.9399657229055</v>
          </cell>
          <cell r="G874">
            <v>0.96010558318576023</v>
          </cell>
          <cell r="H874">
            <v>860.59299951211722</v>
          </cell>
          <cell r="I874">
            <v>0.54229713669104529</v>
          </cell>
          <cell r="J874">
            <v>88725.234534021918</v>
          </cell>
          <cell r="K874">
            <v>1.3132614122900019E-2</v>
          </cell>
        </row>
        <row r="875">
          <cell r="A875" t="str">
            <v>10K</v>
          </cell>
          <cell r="B875" t="str">
            <v>NHS Fareham and Gosport</v>
          </cell>
          <cell r="C875">
            <v>153549</v>
          </cell>
          <cell r="D875">
            <v>773.06788714543393</v>
          </cell>
          <cell r="E875">
            <v>732.97889506744207</v>
          </cell>
          <cell r="F875">
            <v>1471.3043500394401</v>
          </cell>
          <cell r="G875">
            <v>0.94814298621816884</v>
          </cell>
          <cell r="H875">
            <v>785.80312269100273</v>
          </cell>
          <cell r="I875">
            <v>0.53408604594279785</v>
          </cell>
          <cell r="J875">
            <v>82008.378268470668</v>
          </cell>
          <cell r="K875">
            <v>1.5567359518846283E-2</v>
          </cell>
        </row>
        <row r="876">
          <cell r="A876" t="str">
            <v>10L</v>
          </cell>
          <cell r="B876" t="str">
            <v>NHS Isle of Wight</v>
          </cell>
          <cell r="C876">
            <v>110881</v>
          </cell>
          <cell r="D876">
            <v>609.89449106418556</v>
          </cell>
          <cell r="E876">
            <v>554.29298261683982</v>
          </cell>
          <cell r="F876">
            <v>1055.962874900039</v>
          </cell>
          <cell r="G876">
            <v>0.90883421761962724</v>
          </cell>
          <cell r="H876">
            <v>613.94842604798441</v>
          </cell>
          <cell r="I876">
            <v>0.5814109952550206</v>
          </cell>
          <cell r="J876">
            <v>64467.432564871939</v>
          </cell>
          <cell r="K876">
            <v>2.2755300870091866E-2</v>
          </cell>
        </row>
        <row r="877">
          <cell r="A877" t="str">
            <v>10M</v>
          </cell>
          <cell r="B877" t="str">
            <v>NHS Newbury and District</v>
          </cell>
          <cell r="C877">
            <v>85164</v>
          </cell>
          <cell r="D877">
            <v>438.78429162799551</v>
          </cell>
          <cell r="E877">
            <v>432.51437678893132</v>
          </cell>
          <cell r="F877">
            <v>824.54252437189632</v>
          </cell>
          <cell r="G877">
            <v>0.98571071262418875</v>
          </cell>
          <cell r="H877">
            <v>442.14150537873422</v>
          </cell>
          <cell r="I877">
            <v>0.5362264435245957</v>
          </cell>
          <cell r="J877">
            <v>45667.188836328671</v>
          </cell>
          <cell r="K877">
            <v>1.106405325727656E-2</v>
          </cell>
        </row>
        <row r="878">
          <cell r="A878" t="str">
            <v>10N</v>
          </cell>
          <cell r="B878" t="str">
            <v>NHS North &amp; West Reading</v>
          </cell>
          <cell r="C878">
            <v>80245</v>
          </cell>
          <cell r="D878">
            <v>356.83893901106791</v>
          </cell>
          <cell r="E878">
            <v>328.45569410777836</v>
          </cell>
          <cell r="F878">
            <v>781.28723760820321</v>
          </cell>
          <cell r="G878">
            <v>0.92045922739836084</v>
          </cell>
          <cell r="H878">
            <v>367.61040506033288</v>
          </cell>
          <cell r="I878">
            <v>0.47051889159960997</v>
          </cell>
          <cell r="J878">
            <v>37756.788456410701</v>
          </cell>
          <cell r="K878">
            <v>2.7981452352834182E-2</v>
          </cell>
        </row>
        <row r="879">
          <cell r="A879" t="str">
            <v>10Q</v>
          </cell>
          <cell r="B879" t="str">
            <v>NHS Oxfordshire</v>
          </cell>
          <cell r="C879">
            <v>522586</v>
          </cell>
          <cell r="D879">
            <v>2628.8726122857461</v>
          </cell>
          <cell r="E879">
            <v>2538.1967452383883</v>
          </cell>
          <cell r="F879">
            <v>5066.5650780223687</v>
          </cell>
          <cell r="G879">
            <v>0.96550769838614692</v>
          </cell>
          <cell r="H879">
            <v>2670.5294404576239</v>
          </cell>
          <cell r="I879">
            <v>0.52708874737280809</v>
          </cell>
          <cell r="J879">
            <v>275449.20013456629</v>
          </cell>
          <cell r="K879">
            <v>6.9440248851129751E-3</v>
          </cell>
        </row>
        <row r="880">
          <cell r="A880" t="str">
            <v>10R</v>
          </cell>
          <cell r="B880" t="str">
            <v>NHS Portsmouth</v>
          </cell>
          <cell r="C880">
            <v>161389</v>
          </cell>
          <cell r="D880">
            <v>847.04807532298742</v>
          </cell>
          <cell r="E880">
            <v>796.0218199963391</v>
          </cell>
          <cell r="F880">
            <v>1465.9612239229825</v>
          </cell>
          <cell r="G880">
            <v>0.93975990641712803</v>
          </cell>
          <cell r="H880">
            <v>866.03468405779165</v>
          </cell>
          <cell r="I880">
            <v>0.59076234072565803</v>
          </cell>
          <cell r="J880">
            <v>95342.543407373218</v>
          </cell>
          <cell r="K880">
            <v>1.5961521583776353E-2</v>
          </cell>
        </row>
        <row r="881">
          <cell r="A881" t="str">
            <v>10T</v>
          </cell>
          <cell r="B881" t="str">
            <v>NHS Slough</v>
          </cell>
          <cell r="C881">
            <v>103578</v>
          </cell>
          <cell r="D881">
            <v>476.93925745184481</v>
          </cell>
          <cell r="E881">
            <v>440.84413127399819</v>
          </cell>
          <cell r="F881">
            <v>982.32506604230218</v>
          </cell>
          <cell r="G881">
            <v>0.92431923853219178</v>
          </cell>
          <cell r="H881">
            <v>495.52761028408287</v>
          </cell>
          <cell r="I881">
            <v>0.50444361791613268</v>
          </cell>
          <cell r="J881">
            <v>52249.261056517193</v>
          </cell>
          <cell r="K881">
            <v>2.3653583774931403E-2</v>
          </cell>
        </row>
        <row r="882">
          <cell r="A882" t="str">
            <v>10V</v>
          </cell>
          <cell r="B882" t="str">
            <v>NHS South Eastern Hampshire</v>
          </cell>
          <cell r="C882">
            <v>156892</v>
          </cell>
          <cell r="D882">
            <v>749.26473084996633</v>
          </cell>
          <cell r="E882">
            <v>704.65117277552099</v>
          </cell>
          <cell r="F882">
            <v>1506.0969958009655</v>
          </cell>
          <cell r="G882">
            <v>0.94045688227732849</v>
          </cell>
          <cell r="H882">
            <v>757.61210314252003</v>
          </cell>
          <cell r="I882">
            <v>0.50303008720869957</v>
          </cell>
          <cell r="J882">
            <v>78921.396442347293</v>
          </cell>
          <cell r="K882">
            <v>1.6875047813739712E-2</v>
          </cell>
        </row>
        <row r="883">
          <cell r="A883" t="str">
            <v>10W</v>
          </cell>
          <cell r="B883" t="str">
            <v>NHS South Reading</v>
          </cell>
          <cell r="C883">
            <v>96588</v>
          </cell>
          <cell r="D883">
            <v>471.90261521001344</v>
          </cell>
          <cell r="E883">
            <v>449.79049949704932</v>
          </cell>
          <cell r="F883">
            <v>983.40943161101211</v>
          </cell>
          <cell r="G883">
            <v>0.95314262943187245</v>
          </cell>
          <cell r="H883">
            <v>486.64184725541088</v>
          </cell>
          <cell r="I883">
            <v>0.49485171853416005</v>
          </cell>
          <cell r="J883">
            <v>47796.73778977745</v>
          </cell>
          <cell r="K883">
            <v>1.8993648399171791E-2</v>
          </cell>
        </row>
        <row r="884">
          <cell r="A884" t="str">
            <v>10X</v>
          </cell>
          <cell r="B884" t="str">
            <v>NHS Southampton</v>
          </cell>
          <cell r="C884">
            <v>197947</v>
          </cell>
          <cell r="D884">
            <v>1042.8459794847913</v>
          </cell>
          <cell r="E884">
            <v>954.9866740422317</v>
          </cell>
          <cell r="F884">
            <v>1922.0037337060685</v>
          </cell>
          <cell r="G884">
            <v>0.91575044908744274</v>
          </cell>
          <cell r="H884">
            <v>1069.8836455360865</v>
          </cell>
          <cell r="I884">
            <v>0.55665013900524685</v>
          </cell>
          <cell r="J884">
            <v>110187.22506567159</v>
          </cell>
          <cell r="K884">
            <v>1.6786637561641775E-2</v>
          </cell>
        </row>
        <row r="885">
          <cell r="A885" t="str">
            <v>10Y</v>
          </cell>
          <cell r="B885" t="str">
            <v>NHS Aylesbury Vale</v>
          </cell>
          <cell r="C885">
            <v>140486</v>
          </cell>
          <cell r="D885">
            <v>676.20337908718284</v>
          </cell>
          <cell r="E885">
            <v>644.08097535320064</v>
          </cell>
          <cell r="F885">
            <v>1430.1558409871147</v>
          </cell>
          <cell r="G885">
            <v>0.95249594319190667</v>
          </cell>
          <cell r="H885">
            <v>686.42384915627827</v>
          </cell>
          <cell r="I885">
            <v>0.47996437135305364</v>
          </cell>
          <cell r="J885">
            <v>67428.274673905093</v>
          </cell>
          <cell r="K885">
            <v>1.5964313764684403E-2</v>
          </cell>
        </row>
        <row r="886">
          <cell r="A886" t="str">
            <v>11A</v>
          </cell>
          <cell r="B886" t="str">
            <v>NHS West Hampshire</v>
          </cell>
          <cell r="C886">
            <v>416921</v>
          </cell>
          <cell r="D886">
            <v>2251.6398751594193</v>
          </cell>
          <cell r="E886">
            <v>2141.3727312364126</v>
          </cell>
          <cell r="F886">
            <v>4007.965123796173</v>
          </cell>
          <cell r="G886">
            <v>0.95102807285503432</v>
          </cell>
          <cell r="H886">
            <v>2277.2481131039453</v>
          </cell>
          <cell r="I886">
            <v>0.56818062102971434</v>
          </cell>
          <cell r="J886">
            <v>236886.43270032952</v>
          </cell>
          <cell r="K886">
            <v>8.8736104891298604E-3</v>
          </cell>
        </row>
        <row r="887">
          <cell r="A887" t="str">
            <v>11C</v>
          </cell>
          <cell r="B887" t="str">
            <v>NHS Windsor, Ascot and Maidenhead</v>
          </cell>
          <cell r="C887">
            <v>113280</v>
          </cell>
          <cell r="D887">
            <v>575.18804506211211</v>
          </cell>
          <cell r="E887">
            <v>529.79287366522215</v>
          </cell>
          <cell r="F887">
            <v>1067.0855159681414</v>
          </cell>
          <cell r="G887">
            <v>0.92107768618176356</v>
          </cell>
          <cell r="H887">
            <v>582.56793961881749</v>
          </cell>
          <cell r="I887">
            <v>0.54594306726229658</v>
          </cell>
          <cell r="J887">
            <v>61844.430659472957</v>
          </cell>
          <cell r="K887">
            <v>2.1950858130072276E-2</v>
          </cell>
        </row>
        <row r="888">
          <cell r="A888" t="str">
            <v>11D</v>
          </cell>
          <cell r="B888" t="str">
            <v>NHS Wokingham</v>
          </cell>
          <cell r="C888">
            <v>117203</v>
          </cell>
          <cell r="D888">
            <v>590.76074765138856</v>
          </cell>
          <cell r="E888">
            <v>550.58502446529269</v>
          </cell>
          <cell r="F888">
            <v>1138.2104887209414</v>
          </cell>
          <cell r="G888">
            <v>0.93199324202595157</v>
          </cell>
          <cell r="H888">
            <v>595.60268301862061</v>
          </cell>
          <cell r="I888">
            <v>0.52327991080799674</v>
          </cell>
          <cell r="J888">
            <v>61329.975386429644</v>
          </cell>
          <cell r="K888">
            <v>2.0220984127670621E-2</v>
          </cell>
        </row>
        <row r="889">
          <cell r="A889" t="str">
            <v>11E</v>
          </cell>
          <cell r="B889" t="str">
            <v>NHS Bath and North East Somerset</v>
          </cell>
          <cell r="C889">
            <v>152585</v>
          </cell>
          <cell r="D889">
            <v>858.59411504355194</v>
          </cell>
          <cell r="E889">
            <v>831.33119289312344</v>
          </cell>
          <cell r="F889">
            <v>1499.4805171544904</v>
          </cell>
          <cell r="G889">
            <v>0.96824701954887549</v>
          </cell>
          <cell r="H889">
            <v>863.31411174093785</v>
          </cell>
          <cell r="I889">
            <v>0.57574213326840529</v>
          </cell>
          <cell r="J889">
            <v>87849.613404759628</v>
          </cell>
          <cell r="K889">
            <v>1.1678048160981671E-2</v>
          </cell>
        </row>
        <row r="890">
          <cell r="A890" t="str">
            <v>11H</v>
          </cell>
          <cell r="B890" t="str">
            <v>NHS Bristol</v>
          </cell>
          <cell r="C890">
            <v>360766</v>
          </cell>
          <cell r="D890">
            <v>1947.5250535951836</v>
          </cell>
          <cell r="E890">
            <v>1829.5664726181144</v>
          </cell>
          <cell r="F890">
            <v>3391.743481403395</v>
          </cell>
          <cell r="G890">
            <v>0.93943154633142489</v>
          </cell>
          <cell r="H890">
            <v>1967.6339782884654</v>
          </cell>
          <cell r="I890">
            <v>0.58012464358723304</v>
          </cell>
          <cell r="J890">
            <v>209289.24716839171</v>
          </cell>
          <cell r="K890">
            <v>1.0547579700184988E-2</v>
          </cell>
        </row>
        <row r="891">
          <cell r="A891" t="str">
            <v>11J</v>
          </cell>
          <cell r="B891" t="str">
            <v>NHS Dorset</v>
          </cell>
          <cell r="C891">
            <v>602943</v>
          </cell>
          <cell r="D891">
            <v>3504.8395951153393</v>
          </cell>
          <cell r="E891">
            <v>3316.3776865184145</v>
          </cell>
          <cell r="F891">
            <v>5782.0428710826773</v>
          </cell>
          <cell r="G891">
            <v>0.94622809304608912</v>
          </cell>
          <cell r="H891">
            <v>3540.079825977195</v>
          </cell>
          <cell r="I891">
            <v>0.61225416429925594</v>
          </cell>
          <cell r="J891">
            <v>369154.36258508626</v>
          </cell>
          <cell r="K891">
            <v>7.4334203580658856E-3</v>
          </cell>
        </row>
        <row r="892">
          <cell r="A892" t="str">
            <v>11M</v>
          </cell>
          <cell r="B892" t="str">
            <v>NHS Gloucestershire</v>
          </cell>
          <cell r="C892">
            <v>473913</v>
          </cell>
          <cell r="D892">
            <v>2334.5328391855546</v>
          </cell>
          <cell r="E892">
            <v>2214.3608309912343</v>
          </cell>
          <cell r="F892">
            <v>4571.1541766935861</v>
          </cell>
          <cell r="G892">
            <v>0.94852417315481219</v>
          </cell>
          <cell r="H892">
            <v>2365.9242000455524</v>
          </cell>
          <cell r="I892">
            <v>0.51757698572242783</v>
          </cell>
          <cell r="J892">
            <v>245286.46203467294</v>
          </cell>
          <cell r="K892">
            <v>8.922760826909815E-3</v>
          </cell>
        </row>
        <row r="893">
          <cell r="A893" t="str">
            <v>11N</v>
          </cell>
          <cell r="B893" t="str">
            <v>NHS Kernow</v>
          </cell>
          <cell r="C893">
            <v>412051</v>
          </cell>
          <cell r="D893">
            <v>2299.1160188587442</v>
          </cell>
          <cell r="E893">
            <v>2126.5747888821693</v>
          </cell>
          <cell r="F893">
            <v>3897.1024023430273</v>
          </cell>
          <cell r="G893">
            <v>0.92495323047584943</v>
          </cell>
          <cell r="H893">
            <v>2331.0393406316571</v>
          </cell>
          <cell r="I893">
            <v>0.59814680241150009</v>
          </cell>
          <cell r="J893">
            <v>246466.98808046101</v>
          </cell>
          <cell r="K893">
            <v>1.0721652953183371E-2</v>
          </cell>
        </row>
        <row r="894">
          <cell r="A894" t="str">
            <v>11T</v>
          </cell>
          <cell r="B894" t="str">
            <v>NHS North Somerset</v>
          </cell>
          <cell r="C894">
            <v>163065</v>
          </cell>
          <cell r="D894">
            <v>886.19956056485967</v>
          </cell>
          <cell r="E894">
            <v>845.90674773778619</v>
          </cell>
          <cell r="F894">
            <v>1515.844510361653</v>
          </cell>
          <cell r="G894">
            <v>0.95453302549440333</v>
          </cell>
          <cell r="H894">
            <v>902.24085164568157</v>
          </cell>
          <cell r="I894">
            <v>0.59520672831438581</v>
          </cell>
          <cell r="J894">
            <v>97057.385152585324</v>
          </cell>
          <cell r="K894">
            <v>1.3661217727508574E-2</v>
          </cell>
        </row>
        <row r="895">
          <cell r="A895" t="str">
            <v>11X</v>
          </cell>
          <cell r="B895" t="str">
            <v>NHS Somerset</v>
          </cell>
          <cell r="C895">
            <v>421883</v>
          </cell>
          <cell r="D895">
            <v>2507.9631326089575</v>
          </cell>
          <cell r="E895">
            <v>2430.2215433629876</v>
          </cell>
          <cell r="F895">
            <v>4069.7431493219729</v>
          </cell>
          <cell r="G895">
            <v>0.96900210045548096</v>
          </cell>
          <cell r="H895">
            <v>2541.5468005720591</v>
          </cell>
          <cell r="I895">
            <v>0.62449808435588516</v>
          </cell>
          <cell r="J895">
            <v>263465.12532231392</v>
          </cell>
          <cell r="K895">
            <v>6.752031454644313E-3</v>
          </cell>
        </row>
        <row r="896">
          <cell r="A896" t="str">
            <v>12A</v>
          </cell>
          <cell r="B896" t="str">
            <v>NHS South Gloucestershire</v>
          </cell>
          <cell r="C896">
            <v>197069</v>
          </cell>
          <cell r="D896">
            <v>1237.1852987386353</v>
          </cell>
          <cell r="E896">
            <v>1202.79887012615</v>
          </cell>
          <cell r="F896">
            <v>1879.8666768078328</v>
          </cell>
          <cell r="G896">
            <v>0.97220591883241436</v>
          </cell>
          <cell r="H896">
            <v>1251.5285712399148</v>
          </cell>
          <cell r="I896">
            <v>0.66575389982714761</v>
          </cell>
          <cell r="J896">
            <v>131199.45528503615</v>
          </cell>
          <cell r="K896">
            <v>9.1203994249689883E-3</v>
          </cell>
        </row>
        <row r="897">
          <cell r="A897" t="str">
            <v>12D</v>
          </cell>
          <cell r="B897" t="str">
            <v>NHS Swindon</v>
          </cell>
          <cell r="C897">
            <v>165897</v>
          </cell>
          <cell r="D897">
            <v>855.5301544141164</v>
          </cell>
          <cell r="E897">
            <v>827.21714854212348</v>
          </cell>
          <cell r="F897">
            <v>1611.7693648120007</v>
          </cell>
          <cell r="G897">
            <v>0.96690589370121949</v>
          </cell>
          <cell r="H897">
            <v>857.45597065356367</v>
          </cell>
          <cell r="I897">
            <v>0.53199669219024937</v>
          </cell>
          <cell r="J897">
            <v>88256.655244285794</v>
          </cell>
          <cell r="K897">
            <v>1.1935676719642872E-2</v>
          </cell>
        </row>
        <row r="898">
          <cell r="A898" t="str">
            <v>12F</v>
          </cell>
          <cell r="B898" t="str">
            <v>NHS Wirral</v>
          </cell>
          <cell r="C898">
            <v>249418</v>
          </cell>
          <cell r="D898">
            <v>1616.8558137305854</v>
          </cell>
          <cell r="E898">
            <v>1563.7391052601292</v>
          </cell>
          <cell r="F898">
            <v>2427.0689181999223</v>
          </cell>
          <cell r="G898">
            <v>0.96714814764595525</v>
          </cell>
          <cell r="H898">
            <v>1647.6434718156404</v>
          </cell>
          <cell r="I898">
            <v>0.67886142806263772</v>
          </cell>
          <cell r="J898">
            <v>169320.25966452697</v>
          </cell>
          <cell r="K898">
            <v>8.6496584830604815E-3</v>
          </cell>
        </row>
        <row r="899">
          <cell r="A899" t="str">
            <v>13P</v>
          </cell>
          <cell r="B899" t="str">
            <v>NHS Birmingham CrossCity</v>
          </cell>
          <cell r="C899">
            <v>521031</v>
          </cell>
          <cell r="D899">
            <v>2830.7450505702936</v>
          </cell>
          <cell r="E899">
            <v>2664.6275655406862</v>
          </cell>
          <cell r="F899">
            <v>4861.4551043009442</v>
          </cell>
          <cell r="G899">
            <v>0.94131669152043884</v>
          </cell>
          <cell r="H899">
            <v>2933.8053769885805</v>
          </cell>
          <cell r="I899">
            <v>0.60348297249377747</v>
          </cell>
          <cell r="J899">
            <v>314433.33664140536</v>
          </cell>
          <cell r="K899">
            <v>8.6207394843553567E-3</v>
          </cell>
        </row>
        <row r="900">
          <cell r="A900" t="str">
            <v>13T</v>
          </cell>
          <cell r="B900" t="str">
            <v>NHS Newcastle Gateshead</v>
          </cell>
          <cell r="C900">
            <v>381602</v>
          </cell>
          <cell r="D900">
            <v>2328.3655994676815</v>
          </cell>
          <cell r="E900">
            <v>2207.9188314956405</v>
          </cell>
          <cell r="F900">
            <v>3738.0395293105898</v>
          </cell>
          <cell r="G900">
            <v>0.94826982154367079</v>
          </cell>
          <cell r="H900">
            <v>2390.545809939334</v>
          </cell>
          <cell r="I900">
            <v>0.639518600912234</v>
          </cell>
          <cell r="J900">
            <v>244041.57714531032</v>
          </cell>
          <cell r="K900">
            <v>8.9553155165256141E-3</v>
          </cell>
        </row>
        <row r="901">
          <cell r="A901" t="str">
            <v>99A</v>
          </cell>
          <cell r="B901" t="str">
            <v>NHS Liverpool</v>
          </cell>
          <cell r="C901">
            <v>370318</v>
          </cell>
          <cell r="D901">
            <v>2133.3628264107188</v>
          </cell>
          <cell r="E901">
            <v>1992.0913862433847</v>
          </cell>
          <cell r="F901">
            <v>3668.7093701938502</v>
          </cell>
          <cell r="G901">
            <v>0.93377992790611408</v>
          </cell>
          <cell r="H901">
            <v>2173.786496754999</v>
          </cell>
          <cell r="I901">
            <v>0.5925207688610501</v>
          </cell>
          <cell r="J901">
            <v>219421.10608308634</v>
          </cell>
          <cell r="K901">
            <v>1.0503209207748153E-2</v>
          </cell>
        </row>
        <row r="902">
          <cell r="A902" t="str">
            <v>99C</v>
          </cell>
          <cell r="B902" t="str">
            <v>NHS North Tyneside</v>
          </cell>
          <cell r="C902">
            <v>165482</v>
          </cell>
          <cell r="D902">
            <v>1006.122161772475</v>
          </cell>
          <cell r="E902">
            <v>974.61561273499615</v>
          </cell>
          <cell r="F902">
            <v>1589.0788242890567</v>
          </cell>
          <cell r="G902">
            <v>0.96868516544554184</v>
          </cell>
          <cell r="H902">
            <v>1025.8399023240459</v>
          </cell>
          <cell r="I902">
            <v>0.64555633530828771</v>
          </cell>
          <cell r="J902">
            <v>106827.95347948607</v>
          </cell>
          <cell r="K902">
            <v>1.0716679610714496E-2</v>
          </cell>
        </row>
        <row r="903">
          <cell r="A903" t="str">
            <v>99D</v>
          </cell>
          <cell r="B903" t="str">
            <v>NHS South Lincolnshire</v>
          </cell>
          <cell r="C903">
            <v>121684</v>
          </cell>
          <cell r="D903">
            <v>623.80795603034176</v>
          </cell>
          <cell r="E903">
            <v>565.22037147393405</v>
          </cell>
          <cell r="F903">
            <v>1174.5413674640374</v>
          </cell>
          <cell r="G903">
            <v>0.90608073528071831</v>
          </cell>
          <cell r="H903">
            <v>633.41983913585341</v>
          </cell>
          <cell r="I903">
            <v>0.53929121330436891</v>
          </cell>
          <cell r="J903">
            <v>65623.111999728833</v>
          </cell>
          <cell r="K903">
            <v>2.2801795019823511E-2</v>
          </cell>
        </row>
        <row r="904">
          <cell r="A904" t="str">
            <v>99E</v>
          </cell>
          <cell r="B904" t="str">
            <v>NHS Basildon and Brentwood</v>
          </cell>
          <cell r="C904">
            <v>198235</v>
          </cell>
          <cell r="D904">
            <v>1196.4780056417533</v>
          </cell>
          <cell r="E904">
            <v>1136.4266713900222</v>
          </cell>
          <cell r="F904">
            <v>1907.8593291805328</v>
          </cell>
          <cell r="G904">
            <v>0.94980991378983071</v>
          </cell>
          <cell r="H904">
            <v>1207.2138205181111</v>
          </cell>
          <cell r="I904">
            <v>0.63275829724649346</v>
          </cell>
          <cell r="J904">
            <v>125434.84105465864</v>
          </cell>
          <cell r="K904">
            <v>1.2317798506222298E-2</v>
          </cell>
        </row>
        <row r="905">
          <cell r="A905" t="str">
            <v>99F</v>
          </cell>
          <cell r="B905" t="str">
            <v>NHS Castle Point, Rayleigh and Rochford</v>
          </cell>
          <cell r="C905">
            <v>137759</v>
          </cell>
          <cell r="D905">
            <v>818.18647291606055</v>
          </cell>
          <cell r="E905">
            <v>783.04970612727197</v>
          </cell>
          <cell r="F905">
            <v>1316.9117833427251</v>
          </cell>
          <cell r="G905">
            <v>0.95705530713119802</v>
          </cell>
          <cell r="H905">
            <v>831.48368392172813</v>
          </cell>
          <cell r="I905">
            <v>0.63138905311574334</v>
          </cell>
          <cell r="J905">
            <v>86979.524568171691</v>
          </cell>
          <cell r="K905">
            <v>1.3834674788253667E-2</v>
          </cell>
        </row>
        <row r="906">
          <cell r="A906" t="str">
            <v>99G</v>
          </cell>
          <cell r="B906" t="str">
            <v>NHS Southend</v>
          </cell>
          <cell r="C906">
            <v>135833</v>
          </cell>
          <cell r="D906">
            <v>807.12327499280343</v>
          </cell>
          <cell r="E906">
            <v>772.6864814681245</v>
          </cell>
          <cell r="F906">
            <v>1312.4044417194959</v>
          </cell>
          <cell r="G906">
            <v>0.95733391095060916</v>
          </cell>
          <cell r="H906">
            <v>818.42717924159729</v>
          </cell>
          <cell r="I906">
            <v>0.6236089678036324</v>
          </cell>
          <cell r="J906">
            <v>84706.676923670806</v>
          </cell>
          <cell r="K906">
            <v>1.3885197027779577E-2</v>
          </cell>
        </row>
        <row r="907">
          <cell r="A907" t="str">
            <v>99H</v>
          </cell>
          <cell r="B907" t="str">
            <v>NHS Surrey Downs</v>
          </cell>
          <cell r="C907">
            <v>223959</v>
          </cell>
          <cell r="D907">
            <v>1067.3194008233409</v>
          </cell>
          <cell r="E907">
            <v>1011.8564048618247</v>
          </cell>
          <cell r="F907">
            <v>2161.8780352213494</v>
          </cell>
          <cell r="G907">
            <v>0.94803524051119892</v>
          </cell>
          <cell r="H907">
            <v>1073.6836165853472</v>
          </cell>
          <cell r="I907">
            <v>0.49664393600974599</v>
          </cell>
          <cell r="J907">
            <v>111227.8792648067</v>
          </cell>
          <cell r="K907">
            <v>1.3258283719816109E-2</v>
          </cell>
        </row>
        <row r="908">
          <cell r="A908" t="str">
            <v>99J</v>
          </cell>
          <cell r="B908" t="str">
            <v>NHS West Kent</v>
          </cell>
          <cell r="C908">
            <v>344876</v>
          </cell>
          <cell r="D908">
            <v>1533.4485316303467</v>
          </cell>
          <cell r="E908">
            <v>1363.2136772352108</v>
          </cell>
          <cell r="F908">
            <v>3323.2973152863024</v>
          </cell>
          <cell r="G908">
            <v>0.88898560930887982</v>
          </cell>
          <cell r="H908">
            <v>1560.5793374246011</v>
          </cell>
          <cell r="I908">
            <v>0.46958763823096494</v>
          </cell>
          <cell r="J908">
            <v>161949.50632254226</v>
          </cell>
          <cell r="K908">
            <v>1.5654369270851315E-2</v>
          </cell>
        </row>
        <row r="909">
          <cell r="A909" t="str">
            <v>99K</v>
          </cell>
          <cell r="B909" t="str">
            <v>NHS High Weald Lewes Havens</v>
          </cell>
          <cell r="C909">
            <v>127143</v>
          </cell>
          <cell r="D909">
            <v>676.9863517325706</v>
          </cell>
          <cell r="E909">
            <v>654.05866517752304</v>
          </cell>
          <cell r="F909">
            <v>1226.9789365756512</v>
          </cell>
          <cell r="G909">
            <v>0.96613271966802561</v>
          </cell>
          <cell r="H909">
            <v>678.96864586640584</v>
          </cell>
          <cell r="I909">
            <v>0.55336617901634455</v>
          </cell>
          <cell r="J909">
            <v>70356.636098675095</v>
          </cell>
          <cell r="K909">
            <v>1.3570604592590591E-2</v>
          </cell>
        </row>
        <row r="910">
          <cell r="A910" t="str">
            <v>99M</v>
          </cell>
          <cell r="B910" t="str">
            <v>NHS North East Hampshire and Farnham</v>
          </cell>
          <cell r="C910">
            <v>163981</v>
          </cell>
          <cell r="D910">
            <v>888.91360615405586</v>
          </cell>
          <cell r="E910">
            <v>853.12220270886621</v>
          </cell>
          <cell r="F910">
            <v>1572.9060761956734</v>
          </cell>
          <cell r="G910">
            <v>0.95973579074794058</v>
          </cell>
          <cell r="H910">
            <v>892.90803398993501</v>
          </cell>
          <cell r="I910">
            <v>0.56768045308183746</v>
          </cell>
          <cell r="J910">
            <v>93088.808376812784</v>
          </cell>
          <cell r="K910">
            <v>1.2868412042300621E-2</v>
          </cell>
        </row>
        <row r="911">
          <cell r="A911" t="str">
            <v>99N</v>
          </cell>
          <cell r="B911" t="str">
            <v>NHS Wiltshire</v>
          </cell>
          <cell r="C911">
            <v>363243</v>
          </cell>
          <cell r="D911">
            <v>1958.5727318062432</v>
          </cell>
          <cell r="E911">
            <v>1850.1755983321898</v>
          </cell>
          <cell r="F911">
            <v>3502.9888883424533</v>
          </cell>
          <cell r="G911">
            <v>0.9446550379703863</v>
          </cell>
          <cell r="H911">
            <v>1992.7698016042732</v>
          </cell>
          <cell r="I911">
            <v>0.56887699765077282</v>
          </cell>
          <cell r="J911">
            <v>206640.58725765967</v>
          </cell>
          <cell r="K911">
            <v>1.0081052254827852E-2</v>
          </cell>
        </row>
        <row r="912">
          <cell r="A912" t="str">
            <v>99P</v>
          </cell>
          <cell r="B912" t="str">
            <v>NHS North, East, West Devon</v>
          </cell>
          <cell r="C912">
            <v>664540</v>
          </cell>
          <cell r="D912">
            <v>3992.7672284881401</v>
          </cell>
          <cell r="E912">
            <v>3791.8869474681114</v>
          </cell>
          <cell r="F912">
            <v>6584.2010803993435</v>
          </cell>
          <cell r="G912">
            <v>0.94968895767658068</v>
          </cell>
          <cell r="H912">
            <v>4041.0967956447921</v>
          </cell>
          <cell r="I912">
            <v>0.61375658888590512</v>
          </cell>
          <cell r="J912">
            <v>407865.8035782394</v>
          </cell>
          <cell r="K912">
            <v>6.7477678646799917E-3</v>
          </cell>
        </row>
        <row r="913">
          <cell r="A913" t="str">
            <v>99Q</v>
          </cell>
          <cell r="B913" t="str">
            <v>NHS South Devon and Torbay</v>
          </cell>
          <cell r="C913">
            <v>214753</v>
          </cell>
          <cell r="D913">
            <v>1341.0434211735426</v>
          </cell>
          <cell r="E913">
            <v>1296.6808186551509</v>
          </cell>
          <cell r="F913">
            <v>2078.8111795647778</v>
          </cell>
          <cell r="G913">
            <v>0.96691933921157447</v>
          </cell>
          <cell r="H913">
            <v>1355.5853781989297</v>
          </cell>
          <cell r="I913">
            <v>0.6520964441237691</v>
          </cell>
          <cell r="J913">
            <v>140039.66766491177</v>
          </cell>
          <cell r="K913">
            <v>9.5299569487659313E-3</v>
          </cell>
        </row>
        <row r="914">
          <cell r="A914" t="str">
            <v>N/A</v>
          </cell>
          <cell r="C914" t="e">
            <v>#N/A</v>
          </cell>
          <cell r="D914" t="e">
            <v>#N/A</v>
          </cell>
          <cell r="E914" t="e">
            <v>#N/A</v>
          </cell>
          <cell r="F914" t="e">
            <v>#N/A</v>
          </cell>
          <cell r="G914" t="e">
            <v>#N/A</v>
          </cell>
          <cell r="H914" t="e">
            <v>#N/A</v>
          </cell>
          <cell r="I914" t="e">
            <v>#N/A</v>
          </cell>
          <cell r="J914" t="e">
            <v>#N/A</v>
          </cell>
          <cell r="K914" t="e">
            <v>#N/A</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ed"/>
      <sheetName val="Succeded"/>
    </sheetNames>
    <sheetDataSet>
      <sheetData sheetId="0">
        <row r="7">
          <cell r="C7" t="str">
            <v>Y54</v>
          </cell>
          <cell r="D7">
            <v>33896.782027649519</v>
          </cell>
          <cell r="E7">
            <v>38486.884758558044</v>
          </cell>
          <cell r="F7">
            <v>72383.666786207556</v>
          </cell>
          <cell r="L7" t="str">
            <v>Y54</v>
          </cell>
          <cell r="M7">
            <v>8125.3733505846494</v>
          </cell>
          <cell r="N7">
            <v>12276.800000151383</v>
          </cell>
          <cell r="O7">
            <v>12603.057462150286</v>
          </cell>
          <cell r="P7">
            <v>14237.274298014636</v>
          </cell>
          <cell r="Q7">
            <v>11320.047692265291</v>
          </cell>
          <cell r="R7">
            <v>8531.2058224408265</v>
          </cell>
          <cell r="S7">
            <v>5296.5510898406401</v>
          </cell>
          <cell r="T7">
            <v>72390.309715447715</v>
          </cell>
        </row>
        <row r="8">
          <cell r="C8" t="str">
            <v>Y55</v>
          </cell>
          <cell r="D8">
            <v>34503.913604478643</v>
          </cell>
          <cell r="E8">
            <v>39994.407602826584</v>
          </cell>
          <cell r="F8">
            <v>74498.321207305227</v>
          </cell>
          <cell r="L8" t="str">
            <v>Y55</v>
          </cell>
          <cell r="M8">
            <v>7694.4993839507279</v>
          </cell>
          <cell r="N8">
            <v>12200.193373629749</v>
          </cell>
          <cell r="O8">
            <v>13308.881673211225</v>
          </cell>
          <cell r="P8">
            <v>14588.803950222393</v>
          </cell>
          <cell r="Q8">
            <v>11350.467885303993</v>
          </cell>
          <cell r="R8">
            <v>9258.0003450983222</v>
          </cell>
          <cell r="S8">
            <v>6099.3498532225731</v>
          </cell>
          <cell r="T8">
            <v>74500.196464638982</v>
          </cell>
        </row>
        <row r="9">
          <cell r="C9" t="str">
            <v>Y56</v>
          </cell>
          <cell r="D9">
            <v>15201.030561824793</v>
          </cell>
          <cell r="E9">
            <v>18043.001592122757</v>
          </cell>
          <cell r="F9">
            <v>33244.032153947548</v>
          </cell>
          <cell r="L9" t="str">
            <v>Y56</v>
          </cell>
          <cell r="M9">
            <v>3512.2377881826787</v>
          </cell>
          <cell r="N9">
            <v>7661.494187762024</v>
          </cell>
          <cell r="O9">
            <v>7164.6935491222157</v>
          </cell>
          <cell r="P9">
            <v>6182.6715308110979</v>
          </cell>
          <cell r="Q9">
            <v>4174.901435377481</v>
          </cell>
          <cell r="R9">
            <v>2644.8267102020845</v>
          </cell>
          <cell r="S9">
            <v>1904.8038992872641</v>
          </cell>
          <cell r="T9">
            <v>33245.629100744845</v>
          </cell>
        </row>
        <row r="10">
          <cell r="C10" t="str">
            <v>Y57</v>
          </cell>
          <cell r="D10">
            <v>26964.636333813811</v>
          </cell>
          <cell r="E10">
            <v>30996.118966926391</v>
          </cell>
          <cell r="F10">
            <v>57960.755300740202</v>
          </cell>
          <cell r="L10" t="str">
            <v>Y57</v>
          </cell>
          <cell r="M10">
            <v>5686.6549434381823</v>
          </cell>
          <cell r="N10">
            <v>9611.4396629625389</v>
          </cell>
          <cell r="O10">
            <v>10422.856051795778</v>
          </cell>
          <cell r="P10">
            <v>11362.845394283129</v>
          </cell>
          <cell r="Q10">
            <v>8533.6946102831898</v>
          </cell>
          <cell r="R10">
            <v>7326.0909653378976</v>
          </cell>
          <cell r="S10">
            <v>5020.2535378461216</v>
          </cell>
          <cell r="T10">
            <v>57963.835165946846</v>
          </cell>
        </row>
        <row r="11">
          <cell r="D11">
            <v>110566.36252776676</v>
          </cell>
          <cell r="E11">
            <v>127520.4129204338</v>
          </cell>
          <cell r="F11">
            <v>238086.7754482005</v>
          </cell>
          <cell r="M11">
            <v>25018.765466156237</v>
          </cell>
          <cell r="N11">
            <v>41749.927224505693</v>
          </cell>
          <cell r="O11">
            <v>43499.488736279498</v>
          </cell>
          <cell r="P11">
            <v>46371.595173331254</v>
          </cell>
          <cell r="Q11">
            <v>35379.111623229954</v>
          </cell>
          <cell r="R11">
            <v>27760.123843079131</v>
          </cell>
          <cell r="S11">
            <v>18320.9583801966</v>
          </cell>
          <cell r="T11">
            <v>238099.9704467784</v>
          </cell>
        </row>
        <row r="26">
          <cell r="C26" t="str">
            <v>00C</v>
          </cell>
          <cell r="D26">
            <v>224.36942996796435</v>
          </cell>
          <cell r="E26">
            <v>248.62497430070218</v>
          </cell>
          <cell r="F26">
            <v>472.99440426866653</v>
          </cell>
          <cell r="L26" t="str">
            <v>00C</v>
          </cell>
          <cell r="M26">
            <v>60.604265825809001</v>
          </cell>
          <cell r="N26">
            <v>51.107734861284172</v>
          </cell>
          <cell r="O26">
            <v>78.18592560491885</v>
          </cell>
          <cell r="P26">
            <v>111.54408743366257</v>
          </cell>
          <cell r="Q26">
            <v>80.163206118347105</v>
          </cell>
          <cell r="R26">
            <v>57.896138913204062</v>
          </cell>
          <cell r="S26">
            <v>34.539793173131869</v>
          </cell>
          <cell r="T26">
            <v>474.04115193035761</v>
          </cell>
        </row>
        <row r="27">
          <cell r="C27" t="str">
            <v>00D</v>
          </cell>
          <cell r="D27">
            <v>613.50424740235383</v>
          </cell>
          <cell r="E27">
            <v>720.87233074783319</v>
          </cell>
          <cell r="F27">
            <v>1334.376578150187</v>
          </cell>
          <cell r="L27" t="str">
            <v>00D</v>
          </cell>
          <cell r="M27">
            <v>139.4296883105475</v>
          </cell>
          <cell r="N27">
            <v>208.52053814874574</v>
          </cell>
          <cell r="O27">
            <v>232.48018318964426</v>
          </cell>
          <cell r="P27">
            <v>244.32923729707804</v>
          </cell>
          <cell r="Q27">
            <v>230.62495603107823</v>
          </cell>
          <cell r="R27">
            <v>174.42154848671052</v>
          </cell>
          <cell r="S27">
            <v>105.8149996949769</v>
          </cell>
          <cell r="T27">
            <v>1335.6211511587815</v>
          </cell>
        </row>
        <row r="28">
          <cell r="C28" t="str">
            <v>00J</v>
          </cell>
          <cell r="D28">
            <v>549.67606922028108</v>
          </cell>
          <cell r="E28">
            <v>620.49453470543835</v>
          </cell>
          <cell r="F28">
            <v>1170.1706039257194</v>
          </cell>
          <cell r="L28" t="str">
            <v>00J</v>
          </cell>
          <cell r="M28">
            <v>182.53090278950609</v>
          </cell>
          <cell r="N28">
            <v>173.33739219191133</v>
          </cell>
          <cell r="O28">
            <v>178.41424890814318</v>
          </cell>
          <cell r="P28">
            <v>223.4586757412587</v>
          </cell>
          <cell r="Q28">
            <v>194.62750868131599</v>
          </cell>
          <cell r="R28">
            <v>141.95752330693682</v>
          </cell>
          <cell r="S28">
            <v>83.925477532470495</v>
          </cell>
          <cell r="T28">
            <v>1178.2517291515428</v>
          </cell>
        </row>
        <row r="29">
          <cell r="C29" t="str">
            <v>00K</v>
          </cell>
          <cell r="D29">
            <v>640.96509491657764</v>
          </cell>
          <cell r="E29">
            <v>804.14596185511004</v>
          </cell>
          <cell r="F29">
            <v>1445.1110567716878</v>
          </cell>
          <cell r="L29" t="str">
            <v>00K</v>
          </cell>
          <cell r="M29">
            <v>152.76578751086052</v>
          </cell>
          <cell r="N29">
            <v>278.79833265592549</v>
          </cell>
          <cell r="O29">
            <v>243.58638573228825</v>
          </cell>
          <cell r="P29">
            <v>277.24876169103311</v>
          </cell>
          <cell r="Q29">
            <v>233.00559679189351</v>
          </cell>
          <cell r="R29">
            <v>156.77783661461223</v>
          </cell>
          <cell r="S29">
            <v>101.87584996615601</v>
          </cell>
          <cell r="T29">
            <v>1444.0585509627692</v>
          </cell>
        </row>
        <row r="30">
          <cell r="C30" t="str">
            <v>00L</v>
          </cell>
          <cell r="D30">
            <v>681.83416550363586</v>
          </cell>
          <cell r="E30">
            <v>842.35135801391777</v>
          </cell>
          <cell r="F30">
            <v>1524.1855235175535</v>
          </cell>
          <cell r="L30" t="str">
            <v>00L</v>
          </cell>
          <cell r="M30">
            <v>145.60541980872318</v>
          </cell>
          <cell r="N30">
            <v>201.34618752377625</v>
          </cell>
          <cell r="O30">
            <v>218.10127505700939</v>
          </cell>
          <cell r="P30">
            <v>298.74274332895283</v>
          </cell>
          <cell r="Q30">
            <v>275.12646830015785</v>
          </cell>
          <cell r="R30">
            <v>242.00456403361216</v>
          </cell>
          <cell r="S30">
            <v>146.97270259114663</v>
          </cell>
          <cell r="T30">
            <v>1527.8993606433783</v>
          </cell>
        </row>
        <row r="31">
          <cell r="C31" t="str">
            <v>00M</v>
          </cell>
          <cell r="D31">
            <v>665.55492839393662</v>
          </cell>
          <cell r="E31">
            <v>753.24420053142819</v>
          </cell>
          <cell r="F31">
            <v>1418.7991289253648</v>
          </cell>
          <cell r="L31" t="str">
            <v>00M</v>
          </cell>
          <cell r="M31">
            <v>188.86725112086782</v>
          </cell>
          <cell r="N31">
            <v>214.16984625690523</v>
          </cell>
          <cell r="O31">
            <v>222.67818959540861</v>
          </cell>
          <cell r="P31">
            <v>310.03427615575879</v>
          </cell>
          <cell r="Q31">
            <v>222.8346862695152</v>
          </cell>
          <cell r="R31">
            <v>156.31895676793229</v>
          </cell>
          <cell r="S31">
            <v>101.62563119362311</v>
          </cell>
          <cell r="T31">
            <v>1416.5288373600113</v>
          </cell>
        </row>
        <row r="32">
          <cell r="C32" t="str">
            <v>00N</v>
          </cell>
          <cell r="D32">
            <v>364.84713474628552</v>
          </cell>
          <cell r="E32">
            <v>438.42189268952274</v>
          </cell>
          <cell r="F32">
            <v>803.26902743580831</v>
          </cell>
          <cell r="L32" t="str">
            <v>00N</v>
          </cell>
          <cell r="M32">
            <v>87.544074682638595</v>
          </cell>
          <cell r="N32">
            <v>127.50984744714449</v>
          </cell>
          <cell r="O32">
            <v>124.61394159208528</v>
          </cell>
          <cell r="P32">
            <v>162.4846701252815</v>
          </cell>
          <cell r="Q32">
            <v>148.69414382487204</v>
          </cell>
          <cell r="R32">
            <v>97.741060877320166</v>
          </cell>
          <cell r="S32">
            <v>55.505926585189314</v>
          </cell>
          <cell r="T32">
            <v>804.09366513453131</v>
          </cell>
        </row>
        <row r="33">
          <cell r="C33" t="str">
            <v>00P</v>
          </cell>
          <cell r="D33">
            <v>592.75629121450163</v>
          </cell>
          <cell r="E33">
            <v>693.01698981344941</v>
          </cell>
          <cell r="F33">
            <v>1285.773281027951</v>
          </cell>
          <cell r="L33" t="str">
            <v>00P</v>
          </cell>
          <cell r="M33">
            <v>146.05700531916335</v>
          </cell>
          <cell r="N33">
            <v>201.48449732712703</v>
          </cell>
          <cell r="O33">
            <v>204.95180531540603</v>
          </cell>
          <cell r="P33">
            <v>232.95801526300914</v>
          </cell>
          <cell r="Q33">
            <v>223.88586493208356</v>
          </cell>
          <cell r="R33">
            <v>171.21192498175569</v>
          </cell>
          <cell r="S33">
            <v>101.84475744749014</v>
          </cell>
          <cell r="T33">
            <v>1282.3938705860351</v>
          </cell>
        </row>
        <row r="34">
          <cell r="C34" t="str">
            <v>00Q</v>
          </cell>
          <cell r="D34">
            <v>306.59561659708152</v>
          </cell>
          <cell r="E34">
            <v>337.08552602425556</v>
          </cell>
          <cell r="F34">
            <v>643.68114262133713</v>
          </cell>
          <cell r="L34" t="str">
            <v>00Q</v>
          </cell>
          <cell r="M34">
            <v>72.787729047122028</v>
          </cell>
          <cell r="N34">
            <v>132.46257229573484</v>
          </cell>
          <cell r="O34">
            <v>133.67638676552275</v>
          </cell>
          <cell r="P34">
            <v>114.43393210481771</v>
          </cell>
          <cell r="Q34">
            <v>91.242363173202421</v>
          </cell>
          <cell r="R34">
            <v>61.213709598326517</v>
          </cell>
          <cell r="S34">
            <v>36.496443806723256</v>
          </cell>
          <cell r="T34">
            <v>642.31313679144955</v>
          </cell>
        </row>
        <row r="35">
          <cell r="C35" t="str">
            <v>00R</v>
          </cell>
          <cell r="D35">
            <v>367.82361855159934</v>
          </cell>
          <cell r="E35">
            <v>411.54363261710427</v>
          </cell>
          <cell r="F35">
            <v>779.36725116870366</v>
          </cell>
          <cell r="L35" t="str">
            <v>00R</v>
          </cell>
          <cell r="M35">
            <v>86.569145061915563</v>
          </cell>
          <cell r="N35">
            <v>112.35852553449969</v>
          </cell>
          <cell r="O35">
            <v>132.3166292875122</v>
          </cell>
          <cell r="P35">
            <v>164.46920436185749</v>
          </cell>
          <cell r="Q35">
            <v>121.7146327514097</v>
          </cell>
          <cell r="R35">
            <v>110.49103734154689</v>
          </cell>
          <cell r="S35">
            <v>55.019866872201725</v>
          </cell>
          <cell r="T35">
            <v>782.93904121094329</v>
          </cell>
        </row>
        <row r="36">
          <cell r="C36" t="str">
            <v>00T</v>
          </cell>
          <cell r="D36">
            <v>602.7730825109935</v>
          </cell>
          <cell r="E36">
            <v>696.42411392227223</v>
          </cell>
          <cell r="F36">
            <v>1299.1971964332656</v>
          </cell>
          <cell r="L36" t="str">
            <v>00T</v>
          </cell>
          <cell r="M36">
            <v>129.47020495534656</v>
          </cell>
          <cell r="N36">
            <v>244.34597316377594</v>
          </cell>
          <cell r="O36">
            <v>234.89005065182025</v>
          </cell>
          <cell r="P36">
            <v>247.95148422727746</v>
          </cell>
          <cell r="Q36">
            <v>203.02842627106071</v>
          </cell>
          <cell r="R36">
            <v>154.06349711307666</v>
          </cell>
          <cell r="S36">
            <v>88.081929666837709</v>
          </cell>
          <cell r="T36">
            <v>1301.8315660491953</v>
          </cell>
        </row>
        <row r="37">
          <cell r="C37" t="str">
            <v>00V</v>
          </cell>
          <cell r="D37">
            <v>382.5769986695214</v>
          </cell>
          <cell r="E37">
            <v>450.19633820566247</v>
          </cell>
          <cell r="F37">
            <v>832.77333687518387</v>
          </cell>
          <cell r="L37" t="str">
            <v>00V</v>
          </cell>
          <cell r="M37">
            <v>100.68985895437122</v>
          </cell>
          <cell r="N37">
            <v>136.87453806752029</v>
          </cell>
          <cell r="O37">
            <v>136.79559755739211</v>
          </cell>
          <cell r="P37">
            <v>180.77073030368112</v>
          </cell>
          <cell r="Q37">
            <v>117.81768616147573</v>
          </cell>
          <cell r="R37">
            <v>108.03855616199904</v>
          </cell>
          <cell r="S37">
            <v>52.729983945032942</v>
          </cell>
          <cell r="T37">
            <v>833.71695115147259</v>
          </cell>
        </row>
        <row r="38">
          <cell r="C38" t="str">
            <v>00W</v>
          </cell>
          <cell r="D38">
            <v>445.43597453004173</v>
          </cell>
          <cell r="E38">
            <v>439.24421477406048</v>
          </cell>
          <cell r="F38">
            <v>884.68018930410221</v>
          </cell>
          <cell r="L38" t="str">
            <v>00W</v>
          </cell>
          <cell r="M38">
            <v>85.036939209550496</v>
          </cell>
          <cell r="N38">
            <v>269.27537604069255</v>
          </cell>
          <cell r="O38">
            <v>202.00327516582377</v>
          </cell>
          <cell r="P38">
            <v>154.85539969102055</v>
          </cell>
          <cell r="Q38">
            <v>89.408894617762854</v>
          </cell>
          <cell r="R38">
            <v>49.846999585749323</v>
          </cell>
          <cell r="S38">
            <v>35.535684819721162</v>
          </cell>
          <cell r="T38">
            <v>885.96256913032073</v>
          </cell>
        </row>
        <row r="39">
          <cell r="C39" t="str">
            <v>00X</v>
          </cell>
          <cell r="D39">
            <v>373.36424189880881</v>
          </cell>
          <cell r="E39">
            <v>408.29356749137156</v>
          </cell>
          <cell r="F39">
            <v>781.65780939018032</v>
          </cell>
          <cell r="L39" t="str">
            <v>00X</v>
          </cell>
          <cell r="M39">
            <v>89.606883325191475</v>
          </cell>
          <cell r="N39">
            <v>116.98541051236623</v>
          </cell>
          <cell r="O39">
            <v>130.44634837687536</v>
          </cell>
          <cell r="P39">
            <v>168.24362171474993</v>
          </cell>
          <cell r="Q39">
            <v>125.30129782738246</v>
          </cell>
          <cell r="R39">
            <v>101.8746396869948</v>
          </cell>
          <cell r="S39">
            <v>49.12643753806185</v>
          </cell>
          <cell r="T39">
            <v>781.58463898162211</v>
          </cell>
        </row>
        <row r="40">
          <cell r="C40" t="str">
            <v>00Y</v>
          </cell>
          <cell r="D40">
            <v>486.02302638919821</v>
          </cell>
          <cell r="E40">
            <v>576.0386759969673</v>
          </cell>
          <cell r="F40">
            <v>1062.0617023861655</v>
          </cell>
          <cell r="L40" t="str">
            <v>00Y</v>
          </cell>
          <cell r="M40">
            <v>101.08860891545611</v>
          </cell>
          <cell r="N40">
            <v>203.05664111915533</v>
          </cell>
          <cell r="O40">
            <v>211.49264247940891</v>
          </cell>
          <cell r="P40">
            <v>205.92923932254178</v>
          </cell>
          <cell r="Q40">
            <v>163.54924437293386</v>
          </cell>
          <cell r="R40">
            <v>110.51213447855729</v>
          </cell>
          <cell r="S40">
            <v>62.831007209362369</v>
          </cell>
          <cell r="T40">
            <v>1058.4595178974155</v>
          </cell>
        </row>
        <row r="41">
          <cell r="C41" t="str">
            <v>01A</v>
          </cell>
          <cell r="D41">
            <v>766.38669546233928</v>
          </cell>
          <cell r="E41">
            <v>763.59172859336695</v>
          </cell>
          <cell r="F41">
            <v>1529.9784240557062</v>
          </cell>
          <cell r="L41" t="str">
            <v>01A</v>
          </cell>
          <cell r="M41">
            <v>163.76144854372896</v>
          </cell>
          <cell r="N41">
            <v>270.6118957177506</v>
          </cell>
          <cell r="O41">
            <v>286.97524924897135</v>
          </cell>
          <cell r="P41">
            <v>269.80509028156791</v>
          </cell>
          <cell r="Q41">
            <v>246.56544263413497</v>
          </cell>
          <cell r="R41">
            <v>190.53286370675616</v>
          </cell>
          <cell r="S41">
            <v>97.795285809120017</v>
          </cell>
          <cell r="T41">
            <v>1526.04727594203</v>
          </cell>
        </row>
        <row r="42">
          <cell r="C42" t="str">
            <v>01C</v>
          </cell>
          <cell r="D42">
            <v>445.07247532109147</v>
          </cell>
          <cell r="E42">
            <v>500.08040599454</v>
          </cell>
          <cell r="F42">
            <v>945.15288131563148</v>
          </cell>
          <cell r="L42" t="str">
            <v>01C</v>
          </cell>
          <cell r="M42">
            <v>77.779744380418776</v>
          </cell>
          <cell r="N42">
            <v>130.40243897722829</v>
          </cell>
          <cell r="O42">
            <v>169.91590758854676</v>
          </cell>
          <cell r="P42">
            <v>198.02445103471547</v>
          </cell>
          <cell r="Q42">
            <v>148.38718220039902</v>
          </cell>
          <cell r="R42">
            <v>117.91231871651068</v>
          </cell>
          <cell r="S42">
            <v>103.84970938229637</v>
          </cell>
          <cell r="T42">
            <v>946.27175228011538</v>
          </cell>
        </row>
        <row r="43">
          <cell r="C43" t="str">
            <v>01D</v>
          </cell>
          <cell r="D43">
            <v>478.29548936763467</v>
          </cell>
          <cell r="E43">
            <v>511.28329522542163</v>
          </cell>
          <cell r="F43">
            <v>989.5787845930563</v>
          </cell>
          <cell r="L43" t="str">
            <v>01D</v>
          </cell>
          <cell r="M43">
            <v>124.39984881737875</v>
          </cell>
          <cell r="N43">
            <v>158.00798372531909</v>
          </cell>
          <cell r="O43">
            <v>168.32988630316871</v>
          </cell>
          <cell r="P43">
            <v>196.61542305026666</v>
          </cell>
          <cell r="Q43">
            <v>164.7673577838039</v>
          </cell>
          <cell r="R43">
            <v>105.58374906275259</v>
          </cell>
          <cell r="S43">
            <v>70.10484017692707</v>
          </cell>
          <cell r="T43">
            <v>987.80908891961667</v>
          </cell>
        </row>
        <row r="44">
          <cell r="C44" t="str">
            <v>01E</v>
          </cell>
          <cell r="D44">
            <v>452.49034337876242</v>
          </cell>
          <cell r="E44">
            <v>471.93657510135415</v>
          </cell>
          <cell r="F44">
            <v>924.42691848011657</v>
          </cell>
          <cell r="L44" t="str">
            <v>01E</v>
          </cell>
          <cell r="M44">
            <v>96.05586948995888</v>
          </cell>
          <cell r="N44">
            <v>183.71538814442221</v>
          </cell>
          <cell r="O44">
            <v>161.15046510791123</v>
          </cell>
          <cell r="P44">
            <v>189.26656866448494</v>
          </cell>
          <cell r="Q44">
            <v>144.43100922710022</v>
          </cell>
          <cell r="R44">
            <v>92.555393413353812</v>
          </cell>
          <cell r="S44">
            <v>60.486503061826774</v>
          </cell>
          <cell r="T44">
            <v>927.66119710905809</v>
          </cell>
        </row>
        <row r="45">
          <cell r="C45" t="str">
            <v>01F</v>
          </cell>
          <cell r="D45">
            <v>267.97398079730016</v>
          </cell>
          <cell r="E45">
            <v>339.44477940182566</v>
          </cell>
          <cell r="F45">
            <v>607.41876019912581</v>
          </cell>
          <cell r="L45" t="str">
            <v>01F</v>
          </cell>
          <cell r="M45">
            <v>68.922070273815024</v>
          </cell>
          <cell r="N45">
            <v>104.08705189777676</v>
          </cell>
          <cell r="O45">
            <v>104.992309699176</v>
          </cell>
          <cell r="P45">
            <v>122.19182062624566</v>
          </cell>
          <cell r="Q45">
            <v>102.03223963720249</v>
          </cell>
          <cell r="R45">
            <v>66.320074191769407</v>
          </cell>
          <cell r="S45">
            <v>38.176982128766944</v>
          </cell>
          <cell r="T45">
            <v>606.72254845475231</v>
          </cell>
        </row>
        <row r="46">
          <cell r="C46" t="str">
            <v>01G</v>
          </cell>
          <cell r="D46">
            <v>501.41125886998145</v>
          </cell>
          <cell r="E46">
            <v>537.85540420814539</v>
          </cell>
          <cell r="F46">
            <v>1039.2666630781268</v>
          </cell>
          <cell r="L46" t="str">
            <v>01G</v>
          </cell>
          <cell r="M46">
            <v>104.59067229871984</v>
          </cell>
          <cell r="N46">
            <v>241.59403332982228</v>
          </cell>
          <cell r="O46">
            <v>196.05227011880237</v>
          </cell>
          <cell r="P46">
            <v>181.20714422983465</v>
          </cell>
          <cell r="Q46">
            <v>155.19161358950856</v>
          </cell>
          <cell r="R46">
            <v>109.26008570506396</v>
          </cell>
          <cell r="S46">
            <v>51.284840322741111</v>
          </cell>
          <cell r="T46">
            <v>1039.1806595944927</v>
          </cell>
        </row>
        <row r="47">
          <cell r="C47" t="str">
            <v>01H</v>
          </cell>
          <cell r="D47">
            <v>1048.140337320046</v>
          </cell>
          <cell r="E47">
            <v>1125.7361308618979</v>
          </cell>
          <cell r="F47">
            <v>2173.8764681819439</v>
          </cell>
          <cell r="L47" t="str">
            <v>01H</v>
          </cell>
          <cell r="M47">
            <v>213.01851017082279</v>
          </cell>
          <cell r="N47">
            <v>315.11022161435341</v>
          </cell>
          <cell r="O47">
            <v>375.77991885377719</v>
          </cell>
          <cell r="P47">
            <v>415.24298828633215</v>
          </cell>
          <cell r="Q47">
            <v>361.85088523285452</v>
          </cell>
          <cell r="R47">
            <v>303.47972111356682</v>
          </cell>
          <cell r="S47">
            <v>185.89177302988108</v>
          </cell>
          <cell r="T47">
            <v>2170.374018301588</v>
          </cell>
        </row>
        <row r="48">
          <cell r="C48" t="str">
            <v>01J</v>
          </cell>
          <cell r="D48">
            <v>348.05217432073812</v>
          </cell>
          <cell r="E48">
            <v>420.98977542125868</v>
          </cell>
          <cell r="F48">
            <v>769.04194974199686</v>
          </cell>
          <cell r="L48" t="str">
            <v>01J</v>
          </cell>
          <cell r="M48">
            <v>84.579450877278006</v>
          </cell>
          <cell r="N48">
            <v>119.96649368205186</v>
          </cell>
          <cell r="O48">
            <v>126.72312697956892</v>
          </cell>
          <cell r="P48">
            <v>175.88097783881369</v>
          </cell>
          <cell r="Q48">
            <v>131.81944196217694</v>
          </cell>
          <cell r="R48">
            <v>73.491629378103909</v>
          </cell>
          <cell r="S48">
            <v>56.59472598795471</v>
          </cell>
          <cell r="T48">
            <v>769.05584670594794</v>
          </cell>
        </row>
        <row r="49">
          <cell r="C49" t="str">
            <v>01K</v>
          </cell>
          <cell r="D49">
            <v>307.47194017521969</v>
          </cell>
          <cell r="E49">
            <v>380.55960724759791</v>
          </cell>
          <cell r="F49">
            <v>688.03154742281754</v>
          </cell>
          <cell r="L49" t="str">
            <v>01K</v>
          </cell>
          <cell r="M49">
            <v>122.71891649775165</v>
          </cell>
          <cell r="N49">
            <v>92.889295410558248</v>
          </cell>
          <cell r="O49">
            <v>115.27244447770731</v>
          </cell>
          <cell r="P49">
            <v>119.99931396124944</v>
          </cell>
          <cell r="Q49">
            <v>103.01973630655249</v>
          </cell>
          <cell r="R49">
            <v>74.466280815592143</v>
          </cell>
          <cell r="S49">
            <v>68.181015621691557</v>
          </cell>
          <cell r="T49">
            <v>696.54700309110285</v>
          </cell>
        </row>
        <row r="50">
          <cell r="C50" t="str">
            <v>01M</v>
          </cell>
          <cell r="D50">
            <v>400.27910380874891</v>
          </cell>
          <cell r="E50">
            <v>399.61417184074429</v>
          </cell>
          <cell r="F50">
            <v>799.89327564949326</v>
          </cell>
          <cell r="L50" t="str">
            <v>01M</v>
          </cell>
          <cell r="M50">
            <v>105.86963433004107</v>
          </cell>
          <cell r="N50">
            <v>172.47290694747022</v>
          </cell>
          <cell r="O50">
            <v>167.02488618958333</v>
          </cell>
          <cell r="P50">
            <v>148.17875160006577</v>
          </cell>
          <cell r="Q50">
            <v>107.95072809285355</v>
          </cell>
          <cell r="R50">
            <v>60.310858175682341</v>
          </cell>
          <cell r="S50">
            <v>35.619600951914926</v>
          </cell>
          <cell r="T50">
            <v>797.42736628761122</v>
          </cell>
        </row>
        <row r="51">
          <cell r="C51" t="str">
            <v>01N</v>
          </cell>
          <cell r="D51">
            <v>309.98142988360308</v>
          </cell>
          <cell r="E51">
            <v>374.64859445833542</v>
          </cell>
          <cell r="F51">
            <v>684.63002434193845</v>
          </cell>
          <cell r="L51" t="str">
            <v>01N</v>
          </cell>
          <cell r="M51">
            <v>76.895261332079443</v>
          </cell>
          <cell r="N51">
            <v>171.94567729466914</v>
          </cell>
          <cell r="O51">
            <v>123.04182323474818</v>
          </cell>
          <cell r="P51">
            <v>125.8127377460447</v>
          </cell>
          <cell r="Q51">
            <v>88.575181409803491</v>
          </cell>
          <cell r="R51">
            <v>60.096236416830415</v>
          </cell>
          <cell r="S51">
            <v>37.232207271963389</v>
          </cell>
          <cell r="T51">
            <v>683.5991247061387</v>
          </cell>
        </row>
        <row r="52">
          <cell r="C52" t="str">
            <v>01R</v>
          </cell>
          <cell r="D52">
            <v>372.13150944683065</v>
          </cell>
          <cell r="E52">
            <v>400.26377749193375</v>
          </cell>
          <cell r="F52">
            <v>772.39528693876446</v>
          </cell>
          <cell r="L52" t="str">
            <v>01R</v>
          </cell>
          <cell r="M52">
            <v>70.432690631003638</v>
          </cell>
          <cell r="N52">
            <v>114.10810541378819</v>
          </cell>
          <cell r="O52">
            <v>126.67528365795974</v>
          </cell>
          <cell r="P52">
            <v>150.3185881684837</v>
          </cell>
          <cell r="Q52">
            <v>137.17929108793967</v>
          </cell>
          <cell r="R52">
            <v>103.94504454070484</v>
          </cell>
          <cell r="S52">
            <v>70.093639347291671</v>
          </cell>
          <cell r="T52">
            <v>772.7526428471715</v>
          </cell>
        </row>
        <row r="53">
          <cell r="C53" t="str">
            <v>01T</v>
          </cell>
          <cell r="D53">
            <v>363.37289157477062</v>
          </cell>
          <cell r="E53">
            <v>410.33438958794642</v>
          </cell>
          <cell r="F53">
            <v>773.70728116271698</v>
          </cell>
          <cell r="L53" t="str">
            <v>01T</v>
          </cell>
          <cell r="M53">
            <v>75.767368241396014</v>
          </cell>
          <cell r="N53">
            <v>134.36508497226515</v>
          </cell>
          <cell r="O53">
            <v>108.58100797154192</v>
          </cell>
          <cell r="P53">
            <v>164.55326616387839</v>
          </cell>
          <cell r="Q53">
            <v>137.87883982789401</v>
          </cell>
          <cell r="R53">
            <v>90.178192310621796</v>
          </cell>
          <cell r="S53">
            <v>64.658391189571859</v>
          </cell>
          <cell r="T53">
            <v>775.9821506771691</v>
          </cell>
        </row>
        <row r="54">
          <cell r="C54" t="str">
            <v>01V</v>
          </cell>
          <cell r="D54">
            <v>299.51612659202578</v>
          </cell>
          <cell r="E54">
            <v>346.65738038395523</v>
          </cell>
          <cell r="F54">
            <v>646.17350697598101</v>
          </cell>
          <cell r="L54" t="str">
            <v>01V</v>
          </cell>
          <cell r="M54">
            <v>55.947876567905624</v>
          </cell>
          <cell r="N54">
            <v>95.413908730704719</v>
          </cell>
          <cell r="O54">
            <v>91.048508204789314</v>
          </cell>
          <cell r="P54">
            <v>121.63082694649768</v>
          </cell>
          <cell r="Q54">
            <v>109.60398704841461</v>
          </cell>
          <cell r="R54">
            <v>99.610454684816318</v>
          </cell>
          <cell r="S54">
            <v>72.917944792852694</v>
          </cell>
          <cell r="T54">
            <v>646.1735069759809</v>
          </cell>
        </row>
        <row r="55">
          <cell r="C55" t="str">
            <v>01W</v>
          </cell>
          <cell r="D55">
            <v>689.71869114850915</v>
          </cell>
          <cell r="E55">
            <v>798.04975268963813</v>
          </cell>
          <cell r="F55">
            <v>1487.7684438381473</v>
          </cell>
          <cell r="L55" t="str">
            <v>01W</v>
          </cell>
          <cell r="M55">
            <v>164.5797846987175</v>
          </cell>
          <cell r="N55">
            <v>218.09070210123386</v>
          </cell>
          <cell r="O55">
            <v>256.86123013983831</v>
          </cell>
          <cell r="P55">
            <v>312.53147751866709</v>
          </cell>
          <cell r="Q55">
            <v>238.8013617507782</v>
          </cell>
          <cell r="R55">
            <v>171.76666867052046</v>
          </cell>
          <cell r="S55">
            <v>135.0326486906734</v>
          </cell>
          <cell r="T55">
            <v>1497.6638735704289</v>
          </cell>
        </row>
        <row r="56">
          <cell r="C56" t="str">
            <v>01X</v>
          </cell>
          <cell r="D56">
            <v>438.93030733887917</v>
          </cell>
          <cell r="E56">
            <v>513.32242932619533</v>
          </cell>
          <cell r="F56">
            <v>952.25273666507451</v>
          </cell>
          <cell r="L56" t="str">
            <v>01X</v>
          </cell>
          <cell r="M56">
            <v>109.80991674953718</v>
          </cell>
          <cell r="N56">
            <v>132.85850578445056</v>
          </cell>
          <cell r="O56">
            <v>171.60947740505961</v>
          </cell>
          <cell r="P56">
            <v>180.1076364103431</v>
          </cell>
          <cell r="Q56">
            <v>157.36495745476952</v>
          </cell>
          <cell r="R56">
            <v>123.85175383402658</v>
          </cell>
          <cell r="S56">
            <v>73.829237560092892</v>
          </cell>
          <cell r="T56">
            <v>949.43148519827946</v>
          </cell>
        </row>
        <row r="57">
          <cell r="C57" t="str">
            <v>01Y</v>
          </cell>
          <cell r="D57">
            <v>540.26444041573018</v>
          </cell>
          <cell r="E57">
            <v>642.04385864304902</v>
          </cell>
          <cell r="F57">
            <v>1182.3082990587791</v>
          </cell>
          <cell r="L57" t="str">
            <v>01Y</v>
          </cell>
          <cell r="M57">
            <v>127.46087278658661</v>
          </cell>
          <cell r="N57">
            <v>203.69673679681355</v>
          </cell>
          <cell r="O57">
            <v>213.04941054210926</v>
          </cell>
          <cell r="P57">
            <v>242.60017962223867</v>
          </cell>
          <cell r="Q57">
            <v>181.22059683137726</v>
          </cell>
          <cell r="R57">
            <v>143.5114956697667</v>
          </cell>
          <cell r="S57">
            <v>69.123759852488632</v>
          </cell>
          <cell r="T57">
            <v>1180.6630521013806</v>
          </cell>
        </row>
        <row r="58">
          <cell r="C58" t="str">
            <v>02A</v>
          </cell>
          <cell r="D58">
            <v>507.98129511643947</v>
          </cell>
          <cell r="E58">
            <v>565.39699496107175</v>
          </cell>
          <cell r="F58">
            <v>1073.3782900775113</v>
          </cell>
          <cell r="L58" t="str">
            <v>02A</v>
          </cell>
          <cell r="M58">
            <v>105.89056557723271</v>
          </cell>
          <cell r="N58">
            <v>144.28209895614719</v>
          </cell>
          <cell r="O58">
            <v>228.49022713563303</v>
          </cell>
          <cell r="P58">
            <v>202.70739993386047</v>
          </cell>
          <cell r="Q58">
            <v>164.23910242476924</v>
          </cell>
          <cell r="R58">
            <v>124.15097724163036</v>
          </cell>
          <cell r="S58">
            <v>92.437717878541022</v>
          </cell>
          <cell r="T58">
            <v>1062.198089147814</v>
          </cell>
        </row>
        <row r="59">
          <cell r="C59" t="str">
            <v>02D</v>
          </cell>
          <cell r="D59">
            <v>239.01955221703574</v>
          </cell>
          <cell r="E59">
            <v>230.74370490053315</v>
          </cell>
          <cell r="F59">
            <v>469.76325711756886</v>
          </cell>
          <cell r="L59" t="str">
            <v>02D</v>
          </cell>
          <cell r="M59">
            <v>69.840424760676868</v>
          </cell>
          <cell r="N59">
            <v>61.218992850025479</v>
          </cell>
          <cell r="O59">
            <v>79.248053392249062</v>
          </cell>
          <cell r="P59">
            <v>95.15402677562156</v>
          </cell>
          <cell r="Q59">
            <v>69.252559768021897</v>
          </cell>
          <cell r="R59">
            <v>58.842097651792002</v>
          </cell>
          <cell r="S59">
            <v>36.207101919181795</v>
          </cell>
          <cell r="T59">
            <v>469.76325711756868</v>
          </cell>
        </row>
        <row r="60">
          <cell r="C60" t="str">
            <v>02E</v>
          </cell>
          <cell r="D60">
            <v>473.21201255053177</v>
          </cell>
          <cell r="E60">
            <v>558.25369892791775</v>
          </cell>
          <cell r="F60">
            <v>1031.4657114784495</v>
          </cell>
          <cell r="L60" t="str">
            <v>02E</v>
          </cell>
          <cell r="M60">
            <v>85.681777362751234</v>
          </cell>
          <cell r="N60">
            <v>172.32148286689787</v>
          </cell>
          <cell r="O60">
            <v>194.65677516114593</v>
          </cell>
          <cell r="P60">
            <v>229.36369775286516</v>
          </cell>
          <cell r="Q60">
            <v>157.34061107606388</v>
          </cell>
          <cell r="R60">
            <v>121.25653998985777</v>
          </cell>
          <cell r="S60">
            <v>72.9386419941345</v>
          </cell>
          <cell r="T60">
            <v>1033.5595262037164</v>
          </cell>
        </row>
        <row r="61">
          <cell r="C61" t="str">
            <v>02F</v>
          </cell>
          <cell r="D61">
            <v>537.59521641871515</v>
          </cell>
          <cell r="E61">
            <v>661.02696348299128</v>
          </cell>
          <cell r="F61">
            <v>1198.6221799017064</v>
          </cell>
          <cell r="L61" t="str">
            <v>02F</v>
          </cell>
          <cell r="M61">
            <v>108.7466020300587</v>
          </cell>
          <cell r="N61">
            <v>167.92731633860853</v>
          </cell>
          <cell r="O61">
            <v>207.38383328439102</v>
          </cell>
          <cell r="P61">
            <v>250.56598358164587</v>
          </cell>
          <cell r="Q61">
            <v>191.75513046044347</v>
          </cell>
          <cell r="R61">
            <v>164.84463714912494</v>
          </cell>
          <cell r="S61">
            <v>105.75618757441292</v>
          </cell>
          <cell r="T61">
            <v>1196.9796904186855</v>
          </cell>
        </row>
        <row r="62">
          <cell r="C62" t="str">
            <v>02G</v>
          </cell>
          <cell r="D62">
            <v>226.04443383174316</v>
          </cell>
          <cell r="E62">
            <v>253.27618345763517</v>
          </cell>
          <cell r="F62">
            <v>479.32061728937833</v>
          </cell>
          <cell r="L62" t="str">
            <v>02G</v>
          </cell>
          <cell r="M62">
            <v>43.80704919060949</v>
          </cell>
          <cell r="N62">
            <v>58.823117659398065</v>
          </cell>
          <cell r="O62">
            <v>75.608562482843539</v>
          </cell>
          <cell r="P62">
            <v>91.921585628952457</v>
          </cell>
          <cell r="Q62">
            <v>96.690709325657011</v>
          </cell>
          <cell r="R62">
            <v>67.602681492914854</v>
          </cell>
          <cell r="S62">
            <v>43.246804244607382</v>
          </cell>
          <cell r="T62">
            <v>477.7005100249828</v>
          </cell>
        </row>
        <row r="63">
          <cell r="C63" t="str">
            <v>02H</v>
          </cell>
          <cell r="D63">
            <v>712.76297484330837</v>
          </cell>
          <cell r="E63">
            <v>825.05354330666876</v>
          </cell>
          <cell r="F63">
            <v>1537.8165181499771</v>
          </cell>
          <cell r="L63" t="str">
            <v>02H</v>
          </cell>
          <cell r="M63">
            <v>141.58212113366824</v>
          </cell>
          <cell r="N63">
            <v>282.85758860071894</v>
          </cell>
          <cell r="O63">
            <v>266.50004295819133</v>
          </cell>
          <cell r="P63">
            <v>312.54568575288243</v>
          </cell>
          <cell r="Q63">
            <v>234.57400284647574</v>
          </cell>
          <cell r="R63">
            <v>206.00177645535817</v>
          </cell>
          <cell r="S63">
            <v>92.752216435018383</v>
          </cell>
          <cell r="T63">
            <v>1536.8134341823134</v>
          </cell>
        </row>
        <row r="64">
          <cell r="C64" t="str">
            <v>02M</v>
          </cell>
          <cell r="D64">
            <v>342.36230695727153</v>
          </cell>
          <cell r="E64">
            <v>402.00931996576747</v>
          </cell>
          <cell r="F64">
            <v>744.371626923039</v>
          </cell>
          <cell r="L64" t="str">
            <v>02M</v>
          </cell>
          <cell r="M64">
            <v>69.167742295560899</v>
          </cell>
          <cell r="N64">
            <v>87.416954301620947</v>
          </cell>
          <cell r="O64">
            <v>112.37182797846361</v>
          </cell>
          <cell r="P64">
            <v>150.37848559364795</v>
          </cell>
          <cell r="Q64">
            <v>134.1526237399616</v>
          </cell>
          <cell r="R64">
            <v>114.57504057011754</v>
          </cell>
          <cell r="S64">
            <v>76.829134801600219</v>
          </cell>
          <cell r="T64">
            <v>744.89180928097289</v>
          </cell>
        </row>
        <row r="65">
          <cell r="C65" t="str">
            <v>02N</v>
          </cell>
          <cell r="D65">
            <v>319.06243847897798</v>
          </cell>
          <cell r="E65">
            <v>362.96190244028236</v>
          </cell>
          <cell r="F65">
            <v>682.02434091926034</v>
          </cell>
          <cell r="L65" t="str">
            <v>02N</v>
          </cell>
          <cell r="M65">
            <v>62.107615086137123</v>
          </cell>
          <cell r="N65">
            <v>112.73337755966577</v>
          </cell>
          <cell r="O65">
            <v>118.85593923279485</v>
          </cell>
          <cell r="P65">
            <v>140.00454765581767</v>
          </cell>
          <cell r="Q65">
            <v>110.01273360993873</v>
          </cell>
          <cell r="R65">
            <v>87.197962519977821</v>
          </cell>
          <cell r="S65">
            <v>46.928674888229402</v>
          </cell>
          <cell r="T65">
            <v>677.84085055256139</v>
          </cell>
        </row>
        <row r="66">
          <cell r="C66" t="str">
            <v>02P</v>
          </cell>
          <cell r="D66">
            <v>565.82032068563319</v>
          </cell>
          <cell r="E66">
            <v>680.61575574095002</v>
          </cell>
          <cell r="F66">
            <v>1246.4360764265832</v>
          </cell>
          <cell r="L66" t="str">
            <v>02P</v>
          </cell>
          <cell r="M66">
            <v>142.73291763033666</v>
          </cell>
          <cell r="N66">
            <v>219.79993158528632</v>
          </cell>
          <cell r="O66">
            <v>221.45920211933455</v>
          </cell>
          <cell r="P66">
            <v>246.4871351853522</v>
          </cell>
          <cell r="Q66">
            <v>194.68305695070694</v>
          </cell>
          <cell r="R66">
            <v>151.29551725122343</v>
          </cell>
          <cell r="S66">
            <v>71.637640573983603</v>
          </cell>
          <cell r="T66">
            <v>1248.0954012962238</v>
          </cell>
        </row>
        <row r="67">
          <cell r="C67" t="str">
            <v>02Q</v>
          </cell>
          <cell r="D67">
            <v>259.72353337250394</v>
          </cell>
          <cell r="E67">
            <v>301.4820199080832</v>
          </cell>
          <cell r="F67">
            <v>561.20555328058708</v>
          </cell>
          <cell r="L67" t="str">
            <v>02Q</v>
          </cell>
          <cell r="M67">
            <v>55.860806456679306</v>
          </cell>
          <cell r="N67">
            <v>60.603860011833845</v>
          </cell>
          <cell r="O67">
            <v>100.04996399495971</v>
          </cell>
          <cell r="P67">
            <v>133.80709658277507</v>
          </cell>
          <cell r="Q67">
            <v>90.471308556271708</v>
          </cell>
          <cell r="R67">
            <v>81.46977648153856</v>
          </cell>
          <cell r="S67">
            <v>45.93631276092546</v>
          </cell>
          <cell r="T67">
            <v>568.19912484498366</v>
          </cell>
        </row>
        <row r="68">
          <cell r="C68" t="str">
            <v>02R</v>
          </cell>
          <cell r="D68">
            <v>657.05116736792172</v>
          </cell>
          <cell r="E68">
            <v>775.1347398413177</v>
          </cell>
          <cell r="F68">
            <v>1432.1859072092393</v>
          </cell>
          <cell r="L68" t="str">
            <v>02R</v>
          </cell>
          <cell r="M68">
            <v>164.42126466717303</v>
          </cell>
          <cell r="N68">
            <v>240.54917321497351</v>
          </cell>
          <cell r="O68">
            <v>295.79238216114317</v>
          </cell>
          <cell r="P68">
            <v>254.16439488534797</v>
          </cell>
          <cell r="Q68">
            <v>219.96785538417032</v>
          </cell>
          <cell r="R68">
            <v>145.32959671330028</v>
          </cell>
          <cell r="S68">
            <v>114.30727475613241</v>
          </cell>
          <cell r="T68">
            <v>1434.5319417822407</v>
          </cell>
        </row>
        <row r="69">
          <cell r="C69" t="str">
            <v>02T</v>
          </cell>
          <cell r="D69">
            <v>437.59922655100064</v>
          </cell>
          <cell r="E69">
            <v>518.77967297929683</v>
          </cell>
          <cell r="F69">
            <v>956.37889953029753</v>
          </cell>
          <cell r="L69" t="str">
            <v>02T</v>
          </cell>
          <cell r="M69">
            <v>72.233190063593042</v>
          </cell>
          <cell r="N69">
            <v>164.27002780236182</v>
          </cell>
          <cell r="O69">
            <v>175.5736291769835</v>
          </cell>
          <cell r="P69">
            <v>213.28231879612801</v>
          </cell>
          <cell r="Q69">
            <v>153.56636452614308</v>
          </cell>
          <cell r="R69">
            <v>124.64569437081373</v>
          </cell>
          <cell r="S69">
            <v>51.064102720786508</v>
          </cell>
          <cell r="T69">
            <v>954.63532745680982</v>
          </cell>
        </row>
        <row r="70">
          <cell r="C70" t="str">
            <v>02V</v>
          </cell>
          <cell r="D70">
            <v>407.51714423145523</v>
          </cell>
          <cell r="E70">
            <v>463.12613741835577</v>
          </cell>
          <cell r="F70">
            <v>870.643281649811</v>
          </cell>
          <cell r="L70" t="str">
            <v>02V</v>
          </cell>
          <cell r="M70">
            <v>90.05562464868936</v>
          </cell>
          <cell r="N70">
            <v>189.08554911880279</v>
          </cell>
          <cell r="O70">
            <v>177.40963332983756</v>
          </cell>
          <cell r="P70">
            <v>148.46093559551301</v>
          </cell>
          <cell r="Q70">
            <v>108.11272929445549</v>
          </cell>
          <cell r="R70">
            <v>88.236501407803786</v>
          </cell>
          <cell r="S70">
            <v>70.858750512024301</v>
          </cell>
          <cell r="T70">
            <v>872.21972390712631</v>
          </cell>
        </row>
        <row r="71">
          <cell r="C71" t="str">
            <v>02W</v>
          </cell>
          <cell r="D71">
            <v>210.81841716657306</v>
          </cell>
          <cell r="E71">
            <v>199.01273848175964</v>
          </cell>
          <cell r="F71">
            <v>409.8311556483327</v>
          </cell>
          <cell r="L71" t="str">
            <v>02W</v>
          </cell>
          <cell r="M71">
            <v>67.090775169704997</v>
          </cell>
          <cell r="N71">
            <v>98.558782768707417</v>
          </cell>
          <cell r="O71">
            <v>92.826887318304415</v>
          </cell>
          <cell r="P71">
            <v>72.175849688843272</v>
          </cell>
          <cell r="Q71">
            <v>44.320561241479787</v>
          </cell>
          <cell r="R71">
            <v>22.221844371878568</v>
          </cell>
          <cell r="S71">
            <v>14.231651916924054</v>
          </cell>
          <cell r="T71">
            <v>411.42635247584258</v>
          </cell>
        </row>
        <row r="72">
          <cell r="C72" t="str">
            <v>02X</v>
          </cell>
          <cell r="D72">
            <v>737.98430921480065</v>
          </cell>
          <cell r="E72">
            <v>850.14012459757532</v>
          </cell>
          <cell r="F72">
            <v>1588.1244338123761</v>
          </cell>
          <cell r="L72" t="str">
            <v>02X</v>
          </cell>
          <cell r="M72">
            <v>150.63611177536916</v>
          </cell>
          <cell r="N72">
            <v>275.21747804797104</v>
          </cell>
          <cell r="O72">
            <v>265.30873835902111</v>
          </cell>
          <cell r="P72">
            <v>303.83952282096476</v>
          </cell>
          <cell r="Q72">
            <v>279.09521544293324</v>
          </cell>
          <cell r="R72">
            <v>191.16813972002947</v>
          </cell>
          <cell r="S72">
            <v>118.38524510159851</v>
          </cell>
          <cell r="T72">
            <v>1583.6504512678873</v>
          </cell>
        </row>
        <row r="73">
          <cell r="C73" t="str">
            <v>02Y</v>
          </cell>
          <cell r="D73">
            <v>647.92691977165828</v>
          </cell>
          <cell r="E73">
            <v>720.52311724070546</v>
          </cell>
          <cell r="F73">
            <v>1368.4500370123637</v>
          </cell>
          <cell r="L73" t="str">
            <v>02Y</v>
          </cell>
          <cell r="M73">
            <v>122.53521490304881</v>
          </cell>
          <cell r="N73">
            <v>155.06168452190823</v>
          </cell>
          <cell r="O73">
            <v>223.15797972654138</v>
          </cell>
          <cell r="P73">
            <v>280.08922667238596</v>
          </cell>
          <cell r="Q73">
            <v>244.01911577886403</v>
          </cell>
          <cell r="R73">
            <v>218.05696253721362</v>
          </cell>
          <cell r="S73">
            <v>125.9866298504913</v>
          </cell>
          <cell r="T73">
            <v>1368.9068139904534</v>
          </cell>
        </row>
        <row r="74">
          <cell r="C74" t="str">
            <v>03A</v>
          </cell>
          <cell r="D74">
            <v>529.06497434520429</v>
          </cell>
          <cell r="E74">
            <v>595.41081060339673</v>
          </cell>
          <cell r="F74">
            <v>1124.4757849486009</v>
          </cell>
          <cell r="L74" t="str">
            <v>03A</v>
          </cell>
          <cell r="M74">
            <v>150.06114094019296</v>
          </cell>
          <cell r="N74">
            <v>201.83826404365539</v>
          </cell>
          <cell r="O74">
            <v>181.47103748911346</v>
          </cell>
          <cell r="P74">
            <v>215.92707630625475</v>
          </cell>
          <cell r="Q74">
            <v>180.32535289501746</v>
          </cell>
          <cell r="R74">
            <v>123.71545892376318</v>
          </cell>
          <cell r="S74">
            <v>72.883209199389</v>
          </cell>
          <cell r="T74">
            <v>1126.2215397973862</v>
          </cell>
        </row>
        <row r="75">
          <cell r="C75" t="str">
            <v>03C</v>
          </cell>
          <cell r="D75">
            <v>824.447628632396</v>
          </cell>
          <cell r="E75">
            <v>816.40353631823996</v>
          </cell>
          <cell r="F75">
            <v>1640.8511649506358</v>
          </cell>
          <cell r="L75" t="str">
            <v>03C</v>
          </cell>
          <cell r="M75">
            <v>308.54498568745436</v>
          </cell>
          <cell r="N75">
            <v>343.23600290059511</v>
          </cell>
          <cell r="O75">
            <v>297.31075059876969</v>
          </cell>
          <cell r="P75">
            <v>288.46678599941293</v>
          </cell>
          <cell r="Q75">
            <v>186.18032686374568</v>
          </cell>
          <cell r="R75">
            <v>134.00481968062175</v>
          </cell>
          <cell r="S75">
            <v>81.451127667638303</v>
          </cell>
          <cell r="T75">
            <v>1639.1947993982378</v>
          </cell>
        </row>
        <row r="76">
          <cell r="C76" t="str">
            <v>03D</v>
          </cell>
          <cell r="D76">
            <v>285.82192735906722</v>
          </cell>
          <cell r="E76">
            <v>346.69074919109767</v>
          </cell>
          <cell r="F76">
            <v>632.51267655016488</v>
          </cell>
          <cell r="L76" t="str">
            <v>03D</v>
          </cell>
          <cell r="M76">
            <v>57.689053206846246</v>
          </cell>
          <cell r="N76">
            <v>72.771158318492283</v>
          </cell>
          <cell r="O76">
            <v>86.116138822223846</v>
          </cell>
          <cell r="P76">
            <v>127.6787347988089</v>
          </cell>
          <cell r="Q76">
            <v>112.68362702662415</v>
          </cell>
          <cell r="R76">
            <v>104.6871406800103</v>
          </cell>
          <cell r="S76">
            <v>65.977004701729001</v>
          </cell>
          <cell r="T76">
            <v>627.60285755473467</v>
          </cell>
        </row>
        <row r="77">
          <cell r="C77" t="str">
            <v>03E</v>
          </cell>
          <cell r="D77">
            <v>284.77879208849544</v>
          </cell>
          <cell r="E77">
            <v>337.13948526949611</v>
          </cell>
          <cell r="F77">
            <v>621.91827735799154</v>
          </cell>
          <cell r="L77" t="str">
            <v>03E</v>
          </cell>
          <cell r="M77">
            <v>81.577396769893255</v>
          </cell>
          <cell r="N77">
            <v>54.401966830643225</v>
          </cell>
          <cell r="O77">
            <v>113.40061037324159</v>
          </cell>
          <cell r="P77">
            <v>135.78237495784825</v>
          </cell>
          <cell r="Q77">
            <v>96.328597642589983</v>
          </cell>
          <cell r="R77">
            <v>79.912237738187912</v>
          </cell>
          <cell r="S77">
            <v>60.653534284375809</v>
          </cell>
          <cell r="T77">
            <v>622.05671859678</v>
          </cell>
        </row>
        <row r="78">
          <cell r="C78" t="str">
            <v>03F</v>
          </cell>
          <cell r="D78">
            <v>663.366381352806</v>
          </cell>
          <cell r="E78">
            <v>721.45224162282534</v>
          </cell>
          <cell r="F78">
            <v>1384.8186229756313</v>
          </cell>
          <cell r="L78" t="str">
            <v>03F</v>
          </cell>
          <cell r="M78">
            <v>210.77488531840658</v>
          </cell>
          <cell r="N78">
            <v>265.37776424037781</v>
          </cell>
          <cell r="O78">
            <v>222.4163106798828</v>
          </cell>
          <cell r="P78">
            <v>295.48648420261969</v>
          </cell>
          <cell r="Q78">
            <v>186.66230613813261</v>
          </cell>
          <cell r="R78">
            <v>132.3544098941357</v>
          </cell>
          <cell r="S78">
            <v>75.180756067315031</v>
          </cell>
          <cell r="T78">
            <v>1388.2529165408705</v>
          </cell>
        </row>
        <row r="79">
          <cell r="C79" t="str">
            <v>03G</v>
          </cell>
          <cell r="D79">
            <v>558.47242400580365</v>
          </cell>
          <cell r="E79">
            <v>629.34631847520745</v>
          </cell>
          <cell r="F79">
            <v>1187.8187424810112</v>
          </cell>
          <cell r="L79" t="str">
            <v>03G</v>
          </cell>
          <cell r="M79">
            <v>126.45462352110015</v>
          </cell>
          <cell r="N79">
            <v>207.6162528177606</v>
          </cell>
          <cell r="O79">
            <v>232.99536534186524</v>
          </cell>
          <cell r="P79">
            <v>237.37085128486177</v>
          </cell>
          <cell r="Q79">
            <v>166.95938855866623</v>
          </cell>
          <cell r="R79">
            <v>124.94004478094165</v>
          </cell>
          <cell r="S79">
            <v>92.562173858416244</v>
          </cell>
          <cell r="T79">
            <v>1188.8987001636119</v>
          </cell>
        </row>
        <row r="80">
          <cell r="C80" t="str">
            <v>03H</v>
          </cell>
          <cell r="D80">
            <v>356.20122663322127</v>
          </cell>
          <cell r="E80">
            <v>417.60288276700965</v>
          </cell>
          <cell r="F80">
            <v>773.80410940023091</v>
          </cell>
          <cell r="L80" t="str">
            <v>03H</v>
          </cell>
          <cell r="M80">
            <v>80.125912142673911</v>
          </cell>
          <cell r="N80">
            <v>134.6562680031999</v>
          </cell>
          <cell r="O80">
            <v>120.05322096550519</v>
          </cell>
          <cell r="P80">
            <v>156.60630676509882</v>
          </cell>
          <cell r="Q80">
            <v>122.36590183201173</v>
          </cell>
          <cell r="R80">
            <v>93.101487683073486</v>
          </cell>
          <cell r="S80">
            <v>65.06879649551594</v>
          </cell>
          <cell r="T80">
            <v>771.97789388707895</v>
          </cell>
        </row>
        <row r="81">
          <cell r="C81" t="str">
            <v>03J</v>
          </cell>
          <cell r="D81">
            <v>392.36844113863037</v>
          </cell>
          <cell r="E81">
            <v>463.98220313182799</v>
          </cell>
          <cell r="F81">
            <v>856.35064427045836</v>
          </cell>
          <cell r="L81" t="str">
            <v>03J</v>
          </cell>
          <cell r="M81">
            <v>142.89545018805498</v>
          </cell>
          <cell r="N81">
            <v>115.20102215209546</v>
          </cell>
          <cell r="O81">
            <v>171.44429499457115</v>
          </cell>
          <cell r="P81">
            <v>160.16857167421296</v>
          </cell>
          <cell r="Q81">
            <v>130.90511138110418</v>
          </cell>
          <cell r="R81">
            <v>84.748215690041732</v>
          </cell>
          <cell r="S81">
            <v>50.124165739193636</v>
          </cell>
          <cell r="T81">
            <v>855.48683181927413</v>
          </cell>
        </row>
        <row r="82">
          <cell r="C82" t="str">
            <v>03K</v>
          </cell>
          <cell r="D82">
            <v>322.99166717877642</v>
          </cell>
          <cell r="E82">
            <v>393.89604175538824</v>
          </cell>
          <cell r="F82">
            <v>716.88770893416472</v>
          </cell>
          <cell r="L82" t="str">
            <v>03K</v>
          </cell>
          <cell r="M82">
            <v>84.106051932910361</v>
          </cell>
          <cell r="N82">
            <v>119.10161259611502</v>
          </cell>
          <cell r="O82">
            <v>101.53580266253967</v>
          </cell>
          <cell r="P82">
            <v>149.31837457831571</v>
          </cell>
          <cell r="Q82">
            <v>119.94207951208668</v>
          </cell>
          <cell r="R82">
            <v>93.95528190721285</v>
          </cell>
          <cell r="S82">
            <v>48.928505744984484</v>
          </cell>
          <cell r="T82">
            <v>716.88770893416472</v>
          </cell>
        </row>
        <row r="83">
          <cell r="C83" t="str">
            <v>03L</v>
          </cell>
          <cell r="D83">
            <v>589.49975951234319</v>
          </cell>
          <cell r="E83">
            <v>710.43813812655571</v>
          </cell>
          <cell r="F83">
            <v>1299.9378976388989</v>
          </cell>
          <cell r="L83" t="str">
            <v>03L</v>
          </cell>
          <cell r="M83">
            <v>120.03565804673634</v>
          </cell>
          <cell r="N83">
            <v>208.35141208449753</v>
          </cell>
          <cell r="O83">
            <v>217.88385633374855</v>
          </cell>
          <cell r="P83">
            <v>288.73420013644846</v>
          </cell>
          <cell r="Q83">
            <v>216.07180051034652</v>
          </cell>
          <cell r="R83">
            <v>156.37897715700964</v>
          </cell>
          <cell r="S83">
            <v>87.576635807031266</v>
          </cell>
          <cell r="T83">
            <v>1295.0325400758184</v>
          </cell>
        </row>
        <row r="84">
          <cell r="C84" t="str">
            <v>03M</v>
          </cell>
          <cell r="D84">
            <v>266.11293697262175</v>
          </cell>
          <cell r="E84">
            <v>249.36359477007136</v>
          </cell>
          <cell r="F84">
            <v>515.47653174269317</v>
          </cell>
          <cell r="L84" t="str">
            <v>03M</v>
          </cell>
          <cell r="M84">
            <v>54.941839360444405</v>
          </cell>
          <cell r="N84">
            <v>83.640411507787817</v>
          </cell>
          <cell r="O84">
            <v>72.99010172510495</v>
          </cell>
          <cell r="P84">
            <v>102.94473015250813</v>
          </cell>
          <cell r="Q84">
            <v>75.306586544757678</v>
          </cell>
          <cell r="R84">
            <v>76.692920451251595</v>
          </cell>
          <cell r="S84">
            <v>49.844559682248303</v>
          </cell>
          <cell r="T84">
            <v>516.3611494241029</v>
          </cell>
        </row>
        <row r="85">
          <cell r="C85" t="str">
            <v>03N</v>
          </cell>
          <cell r="D85">
            <v>1304.8791723497536</v>
          </cell>
          <cell r="E85">
            <v>1489.4055152336814</v>
          </cell>
          <cell r="F85">
            <v>2794.2846875834348</v>
          </cell>
          <cell r="L85" t="str">
            <v>03N</v>
          </cell>
          <cell r="M85">
            <v>367.5014766089044</v>
          </cell>
          <cell r="N85">
            <v>529.4636084946502</v>
          </cell>
          <cell r="O85">
            <v>483.52154554491824</v>
          </cell>
          <cell r="P85">
            <v>527.26455569564814</v>
          </cell>
          <cell r="Q85">
            <v>384.43771150642613</v>
          </cell>
          <cell r="R85">
            <v>292.14102926906236</v>
          </cell>
          <cell r="S85">
            <v>212.97757611375027</v>
          </cell>
          <cell r="T85">
            <v>2797.3075032333595</v>
          </cell>
        </row>
        <row r="86">
          <cell r="C86" t="str">
            <v>03Q</v>
          </cell>
          <cell r="D86">
            <v>719.3283536014643</v>
          </cell>
          <cell r="E86">
            <v>826.50839080562105</v>
          </cell>
          <cell r="F86">
            <v>1545.8367444070855</v>
          </cell>
          <cell r="L86" t="str">
            <v>03Q</v>
          </cell>
          <cell r="M86">
            <v>183.99357354620912</v>
          </cell>
          <cell r="N86">
            <v>268.6877637155921</v>
          </cell>
          <cell r="O86">
            <v>255.67220022317821</v>
          </cell>
          <cell r="P86">
            <v>305.34157714245708</v>
          </cell>
          <cell r="Q86">
            <v>247.66017332151497</v>
          </cell>
          <cell r="R86">
            <v>191.26129812674489</v>
          </cell>
          <cell r="S86">
            <v>91.00192956739906</v>
          </cell>
          <cell r="T86">
            <v>1543.6185156430954</v>
          </cell>
        </row>
        <row r="87">
          <cell r="C87" t="str">
            <v>03R</v>
          </cell>
          <cell r="D87">
            <v>793.95549224775289</v>
          </cell>
          <cell r="E87">
            <v>932.29820368927187</v>
          </cell>
          <cell r="F87">
            <v>1726.2536959370248</v>
          </cell>
          <cell r="L87" t="str">
            <v>03R</v>
          </cell>
          <cell r="M87">
            <v>202.58494815592266</v>
          </cell>
          <cell r="N87">
            <v>278.20838572489174</v>
          </cell>
          <cell r="O87">
            <v>317.24324057506709</v>
          </cell>
          <cell r="P87">
            <v>335.36674245410859</v>
          </cell>
          <cell r="Q87">
            <v>267.12758468672115</v>
          </cell>
          <cell r="R87">
            <v>206.38481306778169</v>
          </cell>
          <cell r="S87">
            <v>118.43642469024482</v>
          </cell>
          <cell r="T87">
            <v>1725.3521393547378</v>
          </cell>
        </row>
        <row r="88">
          <cell r="C88" t="str">
            <v>03T</v>
          </cell>
          <cell r="D88">
            <v>526.25859010340821</v>
          </cell>
          <cell r="E88">
            <v>629.73841275152529</v>
          </cell>
          <cell r="F88">
            <v>1155.9970028549335</v>
          </cell>
          <cell r="L88" t="str">
            <v>03T</v>
          </cell>
          <cell r="M88">
            <v>78.749118565659273</v>
          </cell>
          <cell r="N88">
            <v>166.07243302363847</v>
          </cell>
          <cell r="O88">
            <v>169.11603808844583</v>
          </cell>
          <cell r="P88">
            <v>224.80910396565812</v>
          </cell>
          <cell r="Q88">
            <v>204.85384288879357</v>
          </cell>
          <cell r="R88">
            <v>191.38217581862244</v>
          </cell>
          <cell r="S88">
            <v>124.25133555192642</v>
          </cell>
          <cell r="T88">
            <v>1159.2340479027441</v>
          </cell>
        </row>
        <row r="89">
          <cell r="C89" t="str">
            <v>03V</v>
          </cell>
          <cell r="D89">
            <v>144.20693595659884</v>
          </cell>
          <cell r="E89">
            <v>146.59600869696126</v>
          </cell>
          <cell r="F89">
            <v>290.80294465356008</v>
          </cell>
          <cell r="L89" t="str">
            <v>03V</v>
          </cell>
          <cell r="M89">
            <v>40.574997812743064</v>
          </cell>
          <cell r="N89">
            <v>52.707258032052408</v>
          </cell>
          <cell r="O89">
            <v>53.22003716943285</v>
          </cell>
          <cell r="P89">
            <v>59.252029464587082</v>
          </cell>
          <cell r="Q89">
            <v>40.862948796252262</v>
          </cell>
          <cell r="R89">
            <v>27.809069845819561</v>
          </cell>
          <cell r="S89">
            <v>15.323468414817084</v>
          </cell>
          <cell r="T89">
            <v>289.74980953570429</v>
          </cell>
        </row>
        <row r="90">
          <cell r="C90" t="str">
            <v>03W</v>
          </cell>
          <cell r="D90">
            <v>670.65550762205226</v>
          </cell>
          <cell r="E90">
            <v>745.27819825258791</v>
          </cell>
          <cell r="F90">
            <v>1415.9337058746401</v>
          </cell>
          <cell r="L90" t="str">
            <v>03W</v>
          </cell>
          <cell r="M90">
            <v>134.4771152197564</v>
          </cell>
          <cell r="N90">
            <v>193.70278183662566</v>
          </cell>
          <cell r="O90">
            <v>254.6612289635398</v>
          </cell>
          <cell r="P90">
            <v>293.40360247020737</v>
          </cell>
          <cell r="Q90">
            <v>217.28294370632636</v>
          </cell>
          <cell r="R90">
            <v>190.57177996902638</v>
          </cell>
          <cell r="S90">
            <v>128.09423503260061</v>
          </cell>
          <cell r="T90">
            <v>1412.1936871980827</v>
          </cell>
        </row>
        <row r="91">
          <cell r="C91" t="str">
            <v>03X</v>
          </cell>
          <cell r="D91">
            <v>196.04141850316728</v>
          </cell>
          <cell r="E91">
            <v>252.78345262445436</v>
          </cell>
          <cell r="F91">
            <v>448.82487112762163</v>
          </cell>
          <cell r="L91" t="str">
            <v>03X</v>
          </cell>
          <cell r="M91">
            <v>27.257789647185763</v>
          </cell>
          <cell r="N91">
            <v>68.468509107589597</v>
          </cell>
          <cell r="O91">
            <v>74.385692430015325</v>
          </cell>
          <cell r="P91">
            <v>104.25249874193418</v>
          </cell>
          <cell r="Q91">
            <v>85.727971116631736</v>
          </cell>
          <cell r="R91">
            <v>53.320823759770427</v>
          </cell>
          <cell r="S91">
            <v>37.18591521328473</v>
          </cell>
          <cell r="T91">
            <v>450.59920001641171</v>
          </cell>
        </row>
        <row r="92">
          <cell r="C92" t="str">
            <v>03Y</v>
          </cell>
          <cell r="D92">
            <v>203.10690005212805</v>
          </cell>
          <cell r="E92">
            <v>248.65141775448649</v>
          </cell>
          <cell r="F92">
            <v>451.75831780661451</v>
          </cell>
          <cell r="L92" t="str">
            <v>03Y</v>
          </cell>
          <cell r="M92">
            <v>62.843075287622113</v>
          </cell>
          <cell r="N92">
            <v>51.247071262146406</v>
          </cell>
          <cell r="O92">
            <v>78.802668821358907</v>
          </cell>
          <cell r="P92">
            <v>86.151845524312066</v>
          </cell>
          <cell r="Q92">
            <v>76.730130606682053</v>
          </cell>
          <cell r="R92">
            <v>62.488143298282033</v>
          </cell>
          <cell r="S92">
            <v>33.656930091204821</v>
          </cell>
          <cell r="T92">
            <v>451.91986489160837</v>
          </cell>
        </row>
        <row r="93">
          <cell r="C93" t="str">
            <v>04C</v>
          </cell>
          <cell r="D93">
            <v>685.76990502032152</v>
          </cell>
          <cell r="E93">
            <v>815.58734594233943</v>
          </cell>
          <cell r="F93">
            <v>1501.3572509626611</v>
          </cell>
          <cell r="L93" t="str">
            <v>04C</v>
          </cell>
          <cell r="M93">
            <v>225.08964878896043</v>
          </cell>
          <cell r="N93">
            <v>315.71735985130761</v>
          </cell>
          <cell r="O93">
            <v>277.34232947442933</v>
          </cell>
          <cell r="P93">
            <v>253.00323657787982</v>
          </cell>
          <cell r="Q93">
            <v>211.6464935015006</v>
          </cell>
          <cell r="R93">
            <v>123.63367508327632</v>
          </cell>
          <cell r="S93">
            <v>89.023871164614135</v>
          </cell>
          <cell r="T93">
            <v>1495.4566144419682</v>
          </cell>
        </row>
        <row r="94">
          <cell r="C94" t="str">
            <v>04D</v>
          </cell>
          <cell r="D94">
            <v>451.86685054321231</v>
          </cell>
          <cell r="E94">
            <v>536.58326605591492</v>
          </cell>
          <cell r="F94">
            <v>988.45011659912723</v>
          </cell>
          <cell r="L94" t="str">
            <v>04D</v>
          </cell>
          <cell r="M94">
            <v>90.882690383356632</v>
          </cell>
          <cell r="N94">
            <v>184.65788614908439</v>
          </cell>
          <cell r="O94">
            <v>170.04285905236324</v>
          </cell>
          <cell r="P94">
            <v>185.65890031368062</v>
          </cell>
          <cell r="Q94">
            <v>165.59327273771785</v>
          </cell>
          <cell r="R94">
            <v>124.33602079991391</v>
          </cell>
          <cell r="S94">
            <v>69.282237472005207</v>
          </cell>
          <cell r="T94">
            <v>990.45386690812177</v>
          </cell>
        </row>
        <row r="95">
          <cell r="C95" t="str">
            <v>04E</v>
          </cell>
          <cell r="D95">
            <v>377.31960764100427</v>
          </cell>
          <cell r="E95">
            <v>492.4738536055097</v>
          </cell>
          <cell r="F95">
            <v>869.79346124651397</v>
          </cell>
          <cell r="L95" t="str">
            <v>04E</v>
          </cell>
          <cell r="M95">
            <v>112.49695756629914</v>
          </cell>
          <cell r="N95">
            <v>124.51532117112191</v>
          </cell>
          <cell r="O95">
            <v>127.23755647191982</v>
          </cell>
          <cell r="P95">
            <v>181.81599095259412</v>
          </cell>
          <cell r="Q95">
            <v>154.13111819017547</v>
          </cell>
          <cell r="R95">
            <v>103.84448423158842</v>
          </cell>
          <cell r="S95">
            <v>62.400135828231846</v>
          </cell>
          <cell r="T95">
            <v>866.44156441193081</v>
          </cell>
        </row>
        <row r="96">
          <cell r="C96" t="str">
            <v>04F</v>
          </cell>
          <cell r="D96">
            <v>430.54642347197176</v>
          </cell>
          <cell r="E96">
            <v>551.4655149618917</v>
          </cell>
          <cell r="F96">
            <v>982.01193843386341</v>
          </cell>
          <cell r="L96" t="str">
            <v>04F</v>
          </cell>
          <cell r="M96">
            <v>93.472069441627013</v>
          </cell>
          <cell r="N96">
            <v>152.92554175448203</v>
          </cell>
          <cell r="O96">
            <v>227.56247400374642</v>
          </cell>
          <cell r="P96">
            <v>218.34298228350201</v>
          </cell>
          <cell r="Q96">
            <v>128.58962752537374</v>
          </cell>
          <cell r="R96">
            <v>105.5180933154443</v>
          </cell>
          <cell r="S96">
            <v>52.369691375871817</v>
          </cell>
          <cell r="T96">
            <v>978.78047970004729</v>
          </cell>
        </row>
        <row r="97">
          <cell r="C97" t="str">
            <v>04G</v>
          </cell>
          <cell r="D97">
            <v>1344.6821496466816</v>
          </cell>
          <cell r="E97">
            <v>1556.2309778184642</v>
          </cell>
          <cell r="F97">
            <v>2900.9131274651459</v>
          </cell>
          <cell r="L97" t="str">
            <v>04G</v>
          </cell>
          <cell r="M97">
            <v>301.90423876240254</v>
          </cell>
          <cell r="N97">
            <v>439.97197828138422</v>
          </cell>
          <cell r="O97">
            <v>561.75045282313783</v>
          </cell>
          <cell r="P97">
            <v>560.61430044353972</v>
          </cell>
          <cell r="Q97">
            <v>435.96574755560852</v>
          </cell>
          <cell r="R97">
            <v>366.8994755973489</v>
          </cell>
          <cell r="S97">
            <v>229.25801184638573</v>
          </cell>
          <cell r="T97">
            <v>2896.3642053098074</v>
          </cell>
        </row>
        <row r="98">
          <cell r="C98" t="str">
            <v>04H</v>
          </cell>
          <cell r="D98">
            <v>258.7256321316604</v>
          </cell>
          <cell r="E98">
            <v>311.5448666639499</v>
          </cell>
          <cell r="F98">
            <v>570.27049879561037</v>
          </cell>
          <cell r="L98" t="str">
            <v>04H</v>
          </cell>
          <cell r="M98">
            <v>43.123913101549441</v>
          </cell>
          <cell r="N98">
            <v>78.57802659753844</v>
          </cell>
          <cell r="O98">
            <v>85.797653255955339</v>
          </cell>
          <cell r="P98">
            <v>116.54630728769187</v>
          </cell>
          <cell r="Q98">
            <v>100.81804136046024</v>
          </cell>
          <cell r="R98">
            <v>85.099127426913796</v>
          </cell>
          <cell r="S98">
            <v>54.930735904165935</v>
          </cell>
          <cell r="T98">
            <v>564.89380493427507</v>
          </cell>
        </row>
        <row r="99">
          <cell r="C99" t="str">
            <v>04J</v>
          </cell>
          <cell r="D99">
            <v>602.50791010924343</v>
          </cell>
          <cell r="E99">
            <v>684.10644410557313</v>
          </cell>
          <cell r="F99">
            <v>1286.6143542148166</v>
          </cell>
          <cell r="L99" t="str">
            <v>04J</v>
          </cell>
          <cell r="M99">
            <v>113.89077166122377</v>
          </cell>
          <cell r="N99">
            <v>171.32292535343282</v>
          </cell>
          <cell r="O99">
            <v>204.67216007428968</v>
          </cell>
          <cell r="P99">
            <v>276.87576964848614</v>
          </cell>
          <cell r="Q99">
            <v>229.62873784057402</v>
          </cell>
          <cell r="R99">
            <v>177.13094088463973</v>
          </cell>
          <cell r="S99">
            <v>112.84115272169053</v>
          </cell>
          <cell r="T99">
            <v>1286.3624581843367</v>
          </cell>
        </row>
        <row r="100">
          <cell r="C100" t="str">
            <v>04K</v>
          </cell>
          <cell r="D100">
            <v>653.28040013177144</v>
          </cell>
          <cell r="E100">
            <v>859.2235526028245</v>
          </cell>
          <cell r="F100">
            <v>1512.5039527345959</v>
          </cell>
          <cell r="L100" t="str">
            <v>04K</v>
          </cell>
          <cell r="M100">
            <v>324.98710247476026</v>
          </cell>
          <cell r="N100">
            <v>314.4193550983166</v>
          </cell>
          <cell r="O100">
            <v>277.60830696454525</v>
          </cell>
          <cell r="P100">
            <v>242.73017675205242</v>
          </cell>
          <cell r="Q100">
            <v>155.57768935780209</v>
          </cell>
          <cell r="R100">
            <v>118.34865036054401</v>
          </cell>
          <cell r="S100">
            <v>72.517304536118203</v>
          </cell>
          <cell r="T100">
            <v>1506.1885855441392</v>
          </cell>
        </row>
        <row r="101">
          <cell r="C101" t="str">
            <v>04L</v>
          </cell>
          <cell r="D101">
            <v>339.18258650361764</v>
          </cell>
          <cell r="E101">
            <v>407.22080068642947</v>
          </cell>
          <cell r="F101">
            <v>746.40338719004717</v>
          </cell>
          <cell r="L101" t="str">
            <v>04L</v>
          </cell>
          <cell r="M101">
            <v>80.5912617007384</v>
          </cell>
          <cell r="N101">
            <v>91.813442642717163</v>
          </cell>
          <cell r="O101">
            <v>127.82043812094946</v>
          </cell>
          <cell r="P101">
            <v>157.98550343267075</v>
          </cell>
          <cell r="Q101">
            <v>117.89941864714048</v>
          </cell>
          <cell r="R101">
            <v>97.772528139823621</v>
          </cell>
          <cell r="S101">
            <v>66.659914551316589</v>
          </cell>
          <cell r="T101">
            <v>740.54250723535654</v>
          </cell>
        </row>
        <row r="102">
          <cell r="C102" t="str">
            <v>04M</v>
          </cell>
          <cell r="D102">
            <v>229.94910702728453</v>
          </cell>
          <cell r="E102">
            <v>234.20425174338104</v>
          </cell>
          <cell r="F102">
            <v>464.15335877066559</v>
          </cell>
          <cell r="L102" t="str">
            <v>04M</v>
          </cell>
          <cell r="M102">
            <v>38.806276606752753</v>
          </cell>
          <cell r="N102">
            <v>83.554958804546217</v>
          </cell>
          <cell r="O102">
            <v>69.173243700293696</v>
          </cell>
          <cell r="P102">
            <v>96.11086960090023</v>
          </cell>
          <cell r="Q102">
            <v>71.721162416566557</v>
          </cell>
          <cell r="R102">
            <v>60.885714445515084</v>
          </cell>
          <cell r="S102">
            <v>42.808726492772685</v>
          </cell>
          <cell r="T102">
            <v>463.06095206734722</v>
          </cell>
        </row>
        <row r="103">
          <cell r="C103" t="str">
            <v>04N</v>
          </cell>
          <cell r="D103">
            <v>238.53854611316632</v>
          </cell>
          <cell r="E103">
            <v>294.57998102103261</v>
          </cell>
          <cell r="F103">
            <v>533.11852713419898</v>
          </cell>
          <cell r="L103" t="str">
            <v>04N</v>
          </cell>
          <cell r="M103">
            <v>30.17437462252008</v>
          </cell>
          <cell r="N103">
            <v>86.15298936071828</v>
          </cell>
          <cell r="O103">
            <v>123.26902524394654</v>
          </cell>
          <cell r="P103">
            <v>105.01338092128707</v>
          </cell>
          <cell r="Q103">
            <v>82.288501568369711</v>
          </cell>
          <cell r="R103">
            <v>73.123082716749451</v>
          </cell>
          <cell r="S103">
            <v>35.719701307734979</v>
          </cell>
          <cell r="T103">
            <v>535.74105574132614</v>
          </cell>
        </row>
        <row r="104">
          <cell r="C104" t="str">
            <v>04Q</v>
          </cell>
          <cell r="D104">
            <v>283.93712840891175</v>
          </cell>
          <cell r="E104">
            <v>288.22812905132827</v>
          </cell>
          <cell r="F104">
            <v>572.16525746024001</v>
          </cell>
          <cell r="L104" t="str">
            <v>04Q</v>
          </cell>
          <cell r="M104">
            <v>68.244717931500603</v>
          </cell>
          <cell r="N104">
            <v>48.780809875567414</v>
          </cell>
          <cell r="O104">
            <v>91.778496585227089</v>
          </cell>
          <cell r="P104">
            <v>102.89545281773745</v>
          </cell>
          <cell r="Q104">
            <v>109.68543004486187</v>
          </cell>
          <cell r="R104">
            <v>93.588596386306378</v>
          </cell>
          <cell r="S104">
            <v>58.256510471898451</v>
          </cell>
          <cell r="T104">
            <v>573.23001411309917</v>
          </cell>
        </row>
        <row r="105">
          <cell r="C105" t="str">
            <v>04R</v>
          </cell>
          <cell r="D105">
            <v>1101.9176395988504</v>
          </cell>
          <cell r="E105">
            <v>1243.4107668054057</v>
          </cell>
          <cell r="F105">
            <v>2345.3284064042564</v>
          </cell>
          <cell r="L105" t="str">
            <v>04R</v>
          </cell>
          <cell r="M105">
            <v>222.43738135618278</v>
          </cell>
          <cell r="N105">
            <v>424.67332185197716</v>
          </cell>
          <cell r="O105">
            <v>434.54458836023895</v>
          </cell>
          <cell r="P105">
            <v>449.99215229599957</v>
          </cell>
          <cell r="Q105">
            <v>361.97092887712313</v>
          </cell>
          <cell r="R105">
            <v>285.39164581642194</v>
          </cell>
          <cell r="S105">
            <v>169.85236184783315</v>
          </cell>
          <cell r="T105">
            <v>2348.8623804057765</v>
          </cell>
        </row>
        <row r="106">
          <cell r="C106" t="str">
            <v>04V</v>
          </cell>
          <cell r="D106">
            <v>828.4028100840037</v>
          </cell>
          <cell r="E106">
            <v>900.23129686344816</v>
          </cell>
          <cell r="F106">
            <v>1728.634106947452</v>
          </cell>
          <cell r="L106" t="str">
            <v>04V</v>
          </cell>
          <cell r="M106">
            <v>184.37458675752256</v>
          </cell>
          <cell r="N106">
            <v>284.42771898283593</v>
          </cell>
          <cell r="O106">
            <v>301.1719969041082</v>
          </cell>
          <cell r="P106">
            <v>341.95172697849898</v>
          </cell>
          <cell r="Q106">
            <v>261.06520892091453</v>
          </cell>
          <cell r="R106">
            <v>212.41947862814828</v>
          </cell>
          <cell r="S106">
            <v>137.71457770689204</v>
          </cell>
          <cell r="T106">
            <v>1723.1252948789206</v>
          </cell>
        </row>
        <row r="107">
          <cell r="C107" t="str">
            <v>04X</v>
          </cell>
          <cell r="D107">
            <v>550.18733204950024</v>
          </cell>
          <cell r="E107">
            <v>603.92026692516936</v>
          </cell>
          <cell r="F107">
            <v>1154.1075989746696</v>
          </cell>
          <cell r="L107" t="str">
            <v>04X</v>
          </cell>
          <cell r="M107">
            <v>126.18590145214726</v>
          </cell>
          <cell r="N107">
            <v>252.41069117832262</v>
          </cell>
          <cell r="O107">
            <v>244.28922256298839</v>
          </cell>
          <cell r="P107">
            <v>206.10278142715072</v>
          </cell>
          <cell r="Q107">
            <v>159.46348288504112</v>
          </cell>
          <cell r="R107">
            <v>100.39199547964959</v>
          </cell>
          <cell r="S107">
            <v>67.703193038409893</v>
          </cell>
          <cell r="T107">
            <v>1156.5472680237096</v>
          </cell>
        </row>
        <row r="108">
          <cell r="C108" t="str">
            <v>04Y</v>
          </cell>
          <cell r="D108">
            <v>275.86531268032826</v>
          </cell>
          <cell r="E108">
            <v>332.41163295167831</v>
          </cell>
          <cell r="F108">
            <v>608.27694563200657</v>
          </cell>
          <cell r="L108" t="str">
            <v>04Y</v>
          </cell>
          <cell r="M108">
            <v>54.120722789362155</v>
          </cell>
          <cell r="N108">
            <v>87.803386730906936</v>
          </cell>
          <cell r="O108">
            <v>104.82444993141955</v>
          </cell>
          <cell r="P108">
            <v>126.70354625380811</v>
          </cell>
          <cell r="Q108">
            <v>97.066859757277953</v>
          </cell>
          <cell r="R108">
            <v>94.265784410869529</v>
          </cell>
          <cell r="S108">
            <v>44.701142976338218</v>
          </cell>
          <cell r="T108">
            <v>609.48589284998252</v>
          </cell>
        </row>
        <row r="109">
          <cell r="C109" t="str">
            <v>05A</v>
          </cell>
          <cell r="D109">
            <v>914.2716034129304</v>
          </cell>
          <cell r="E109">
            <v>1100.3076770694101</v>
          </cell>
          <cell r="F109">
            <v>2014.5792804823404</v>
          </cell>
          <cell r="L109" t="str">
            <v>05A</v>
          </cell>
          <cell r="M109">
            <v>253.72334577620569</v>
          </cell>
          <cell r="N109">
            <v>388.91663200945101</v>
          </cell>
          <cell r="O109">
            <v>367.77993891705603</v>
          </cell>
          <cell r="P109">
            <v>382.14374225138323</v>
          </cell>
          <cell r="Q109">
            <v>274.18793930756192</v>
          </cell>
          <cell r="R109">
            <v>198.25080027561003</v>
          </cell>
          <cell r="S109">
            <v>150.1816415146628</v>
          </cell>
          <cell r="T109">
            <v>2015.1840400519307</v>
          </cell>
        </row>
        <row r="110">
          <cell r="C110" t="str">
            <v>05C</v>
          </cell>
          <cell r="D110">
            <v>711.85895938736303</v>
          </cell>
          <cell r="E110">
            <v>777.56625210906213</v>
          </cell>
          <cell r="F110">
            <v>1489.4252114964252</v>
          </cell>
          <cell r="L110" t="str">
            <v>05C</v>
          </cell>
          <cell r="M110">
            <v>150.26857856196958</v>
          </cell>
          <cell r="N110">
            <v>216.15459760859801</v>
          </cell>
          <cell r="O110">
            <v>267.68138860671866</v>
          </cell>
          <cell r="P110">
            <v>299.17030456679788</v>
          </cell>
          <cell r="Q110">
            <v>227.12276930528458</v>
          </cell>
          <cell r="R110">
            <v>190.60957561322712</v>
          </cell>
          <cell r="S110">
            <v>134.25022263350249</v>
          </cell>
          <cell r="T110">
            <v>1485.2574368960982</v>
          </cell>
        </row>
        <row r="111">
          <cell r="C111" t="str">
            <v>05D</v>
          </cell>
          <cell r="D111">
            <v>249.81448455472838</v>
          </cell>
          <cell r="E111">
            <v>280.21842761181642</v>
          </cell>
          <cell r="F111">
            <v>530.03291216654475</v>
          </cell>
          <cell r="L111" t="str">
            <v>05D</v>
          </cell>
          <cell r="M111">
            <v>48.856356397387422</v>
          </cell>
          <cell r="N111">
            <v>92.537210716264838</v>
          </cell>
          <cell r="O111">
            <v>102.04443770549562</v>
          </cell>
          <cell r="P111">
            <v>111.40161743133076</v>
          </cell>
          <cell r="Q111">
            <v>68.518223067669723</v>
          </cell>
          <cell r="R111">
            <v>69.190811973820871</v>
          </cell>
          <cell r="S111">
            <v>36.790526100606989</v>
          </cell>
          <cell r="T111">
            <v>529.33918339257616</v>
          </cell>
        </row>
        <row r="112">
          <cell r="C112" t="str">
            <v>05F</v>
          </cell>
          <cell r="D112">
            <v>380.93444876174277</v>
          </cell>
          <cell r="E112">
            <v>425.13093773493324</v>
          </cell>
          <cell r="F112">
            <v>806.06538649667596</v>
          </cell>
          <cell r="L112" t="str">
            <v>05F</v>
          </cell>
          <cell r="M112">
            <v>60.877603150065788</v>
          </cell>
          <cell r="N112">
            <v>118.80002158357779</v>
          </cell>
          <cell r="O112">
            <v>124.70505784514742</v>
          </cell>
          <cell r="P112">
            <v>166.76596324021355</v>
          </cell>
          <cell r="Q112">
            <v>133.99347491934842</v>
          </cell>
          <cell r="R112">
            <v>120.01576840011569</v>
          </cell>
          <cell r="S112">
            <v>80.361044726174441</v>
          </cell>
          <cell r="T112">
            <v>805.51893386464303</v>
          </cell>
        </row>
        <row r="113">
          <cell r="C113" t="str">
            <v>05G</v>
          </cell>
          <cell r="D113">
            <v>501.30373962713355</v>
          </cell>
          <cell r="E113">
            <v>550.49637573361065</v>
          </cell>
          <cell r="F113">
            <v>1051.8001153607443</v>
          </cell>
          <cell r="L113" t="str">
            <v>05G</v>
          </cell>
          <cell r="M113">
            <v>114.86824972945087</v>
          </cell>
          <cell r="N113">
            <v>143.56450903667508</v>
          </cell>
          <cell r="O113">
            <v>163.80494876243026</v>
          </cell>
          <cell r="P113">
            <v>220.88652600462558</v>
          </cell>
          <cell r="Q113">
            <v>177.45998862435832</v>
          </cell>
          <cell r="R113">
            <v>145.17997005181684</v>
          </cell>
          <cell r="S113">
            <v>83.772762946860809</v>
          </cell>
          <cell r="T113">
            <v>1049.5369551562178</v>
          </cell>
        </row>
        <row r="114">
          <cell r="C114" t="str">
            <v>05H</v>
          </cell>
          <cell r="D114">
            <v>413.85465453278135</v>
          </cell>
          <cell r="E114">
            <v>472.71961700949959</v>
          </cell>
          <cell r="F114">
            <v>886.57427154228094</v>
          </cell>
          <cell r="L114" t="str">
            <v>05H</v>
          </cell>
          <cell r="M114">
            <v>99.754071706147641</v>
          </cell>
          <cell r="N114">
            <v>139.05655801633205</v>
          </cell>
          <cell r="O114">
            <v>139.82908530507518</v>
          </cell>
          <cell r="P114">
            <v>190.91150551393144</v>
          </cell>
          <cell r="Q114">
            <v>139.83963538583313</v>
          </cell>
          <cell r="R114">
            <v>122.70091472392774</v>
          </cell>
          <cell r="S114">
            <v>60.241574828899317</v>
          </cell>
          <cell r="T114">
            <v>892.33334548014648</v>
          </cell>
        </row>
        <row r="115">
          <cell r="C115" t="str">
            <v>05J</v>
          </cell>
          <cell r="D115">
            <v>378.03234928709543</v>
          </cell>
          <cell r="E115">
            <v>420.45043541072783</v>
          </cell>
          <cell r="F115">
            <v>798.48278469782326</v>
          </cell>
          <cell r="L115" t="str">
            <v>05J</v>
          </cell>
          <cell r="M115">
            <v>84.440197148753953</v>
          </cell>
          <cell r="N115">
            <v>106.52371456998146</v>
          </cell>
          <cell r="O115">
            <v>145.40791301805712</v>
          </cell>
          <cell r="P115">
            <v>154.29747106886191</v>
          </cell>
          <cell r="Q115">
            <v>146.10197912218837</v>
          </cell>
          <cell r="R115">
            <v>99.899937719155417</v>
          </cell>
          <cell r="S115">
            <v>65.258586280432695</v>
          </cell>
          <cell r="T115">
            <v>801.92979892743108</v>
          </cell>
        </row>
        <row r="116">
          <cell r="C116" t="str">
            <v>05L</v>
          </cell>
          <cell r="D116">
            <v>1072.2725390373209</v>
          </cell>
          <cell r="E116">
            <v>1145.1693213095764</v>
          </cell>
          <cell r="F116">
            <v>2217.4418603468976</v>
          </cell>
          <cell r="L116" t="str">
            <v>05L</v>
          </cell>
          <cell r="M116">
            <v>295.19432014919136</v>
          </cell>
          <cell r="N116">
            <v>420.26975691893205</v>
          </cell>
          <cell r="O116">
            <v>443.58908622418215</v>
          </cell>
          <cell r="P116">
            <v>408.90076638823683</v>
          </cell>
          <cell r="Q116">
            <v>324.60713924323795</v>
          </cell>
          <cell r="R116">
            <v>189.59306501508962</v>
          </cell>
          <cell r="S116">
            <v>135.70843845908971</v>
          </cell>
          <cell r="T116">
            <v>2217.8625723979599</v>
          </cell>
        </row>
        <row r="117">
          <cell r="C117" t="str">
            <v>05N</v>
          </cell>
          <cell r="D117">
            <v>567.10237409576894</v>
          </cell>
          <cell r="E117">
            <v>690.04417470058218</v>
          </cell>
          <cell r="F117">
            <v>1257.146548796351</v>
          </cell>
          <cell r="L117" t="str">
            <v>05N</v>
          </cell>
          <cell r="M117">
            <v>120.10781210286017</v>
          </cell>
          <cell r="N117">
            <v>164.34259620194828</v>
          </cell>
          <cell r="O117">
            <v>212.67114472979821</v>
          </cell>
          <cell r="P117">
            <v>233.52487153402396</v>
          </cell>
          <cell r="Q117">
            <v>186.10758083433402</v>
          </cell>
          <cell r="R117">
            <v>203.98711611615335</v>
          </cell>
          <cell r="S117">
            <v>135.43993259936448</v>
          </cell>
          <cell r="T117">
            <v>1256.1810541184825</v>
          </cell>
        </row>
        <row r="118">
          <cell r="C118" t="str">
            <v>05P</v>
          </cell>
          <cell r="D118">
            <v>485.26048383214805</v>
          </cell>
          <cell r="E118">
            <v>549.75508787064632</v>
          </cell>
          <cell r="F118">
            <v>1035.0155717027944</v>
          </cell>
          <cell r="L118" t="str">
            <v>05P</v>
          </cell>
          <cell r="M118">
            <v>77.688902826112098</v>
          </cell>
          <cell r="N118">
            <v>173.48128592488351</v>
          </cell>
          <cell r="O118">
            <v>183.40661055768018</v>
          </cell>
          <cell r="P118">
            <v>196.79325456627603</v>
          </cell>
          <cell r="Q118">
            <v>158.81293457740605</v>
          </cell>
          <cell r="R118">
            <v>140.70468400298668</v>
          </cell>
          <cell r="S118">
            <v>105.16518777665949</v>
          </cell>
          <cell r="T118">
            <v>1036.0528602320042</v>
          </cell>
        </row>
        <row r="119">
          <cell r="C119" t="str">
            <v>05Q</v>
          </cell>
          <cell r="D119">
            <v>451.45851910993423</v>
          </cell>
          <cell r="E119">
            <v>550.13775959364125</v>
          </cell>
          <cell r="F119">
            <v>1001.5962787035755</v>
          </cell>
          <cell r="L119" t="str">
            <v>05Q</v>
          </cell>
          <cell r="M119">
            <v>79.542130643058798</v>
          </cell>
          <cell r="N119">
            <v>173.47694747505201</v>
          </cell>
          <cell r="O119">
            <v>163.93035810401008</v>
          </cell>
          <cell r="P119">
            <v>203.99022158698733</v>
          </cell>
          <cell r="Q119">
            <v>161.57964023485471</v>
          </cell>
          <cell r="R119">
            <v>135.66483276865972</v>
          </cell>
          <cell r="S119">
            <v>80.545773171493636</v>
          </cell>
          <cell r="T119">
            <v>998.72990398411628</v>
          </cell>
        </row>
        <row r="120">
          <cell r="C120" t="str">
            <v>05R</v>
          </cell>
          <cell r="D120">
            <v>590.54979944217689</v>
          </cell>
          <cell r="E120">
            <v>675.66001211060382</v>
          </cell>
          <cell r="F120">
            <v>1266.2098115527806</v>
          </cell>
          <cell r="L120" t="str">
            <v>05R</v>
          </cell>
          <cell r="M120">
            <v>83.342169579411191</v>
          </cell>
          <cell r="N120">
            <v>178.47206948029392</v>
          </cell>
          <cell r="O120">
            <v>235.24124211785417</v>
          </cell>
          <cell r="P120">
            <v>258.7972725606009</v>
          </cell>
          <cell r="Q120">
            <v>202.68710991604337</v>
          </cell>
          <cell r="R120">
            <v>173.44516799145333</v>
          </cell>
          <cell r="S120">
            <v>135.7188026941075</v>
          </cell>
          <cell r="T120">
            <v>1267.7038343397644</v>
          </cell>
        </row>
        <row r="121">
          <cell r="C121" t="str">
            <v>05T</v>
          </cell>
          <cell r="D121">
            <v>563.95736304374634</v>
          </cell>
          <cell r="E121">
            <v>632.01613012339271</v>
          </cell>
          <cell r="F121">
            <v>1195.9734931671392</v>
          </cell>
          <cell r="L121" t="str">
            <v>05T</v>
          </cell>
          <cell r="M121">
            <v>101.87049887639014</v>
          </cell>
          <cell r="N121">
            <v>166.73705908340042</v>
          </cell>
          <cell r="O121">
            <v>217.84075292687248</v>
          </cell>
          <cell r="P121">
            <v>232.37738994915742</v>
          </cell>
          <cell r="Q121">
            <v>214.22625241145784</v>
          </cell>
          <cell r="R121">
            <v>157.71639399849136</v>
          </cell>
          <cell r="S121">
            <v>106.70070118740411</v>
          </cell>
          <cell r="T121">
            <v>1197.4690484331738</v>
          </cell>
        </row>
        <row r="122">
          <cell r="C122" t="str">
            <v>05V</v>
          </cell>
          <cell r="D122">
            <v>327.95108085701162</v>
          </cell>
          <cell r="E122">
            <v>354.05405277163499</v>
          </cell>
          <cell r="F122">
            <v>682.0051336286466</v>
          </cell>
          <cell r="L122" t="str">
            <v>05V</v>
          </cell>
          <cell r="M122">
            <v>67.256403448823974</v>
          </cell>
          <cell r="N122">
            <v>111.37175570643619</v>
          </cell>
          <cell r="O122">
            <v>110.94000497742985</v>
          </cell>
          <cell r="P122">
            <v>133.45917565726094</v>
          </cell>
          <cell r="Q122">
            <v>103.1180660067494</v>
          </cell>
          <cell r="R122">
            <v>97.854100070558118</v>
          </cell>
          <cell r="S122">
            <v>58.987461845237007</v>
          </cell>
          <cell r="T122">
            <v>682.98696771249547</v>
          </cell>
        </row>
        <row r="123">
          <cell r="C123" t="str">
            <v>05W</v>
          </cell>
          <cell r="D123">
            <v>595.31458888322265</v>
          </cell>
          <cell r="E123">
            <v>645.10194822576091</v>
          </cell>
          <cell r="F123">
            <v>1240.4165371089834</v>
          </cell>
          <cell r="L123" t="str">
            <v>05W</v>
          </cell>
          <cell r="M123">
            <v>138.82218452470022</v>
          </cell>
          <cell r="N123">
            <v>239.02135415163769</v>
          </cell>
          <cell r="O123">
            <v>236.94585921029483</v>
          </cell>
          <cell r="P123">
            <v>240.52377375791869</v>
          </cell>
          <cell r="Q123">
            <v>192.11408423381801</v>
          </cell>
          <cell r="R123">
            <v>125.55873403088516</v>
          </cell>
          <cell r="S123">
            <v>69.447693708440539</v>
          </cell>
          <cell r="T123">
            <v>1242.4336836176951</v>
          </cell>
        </row>
        <row r="124">
          <cell r="C124" t="str">
            <v>05X</v>
          </cell>
          <cell r="D124">
            <v>361.65024936865126</v>
          </cell>
          <cell r="E124">
            <v>438.71255315409906</v>
          </cell>
          <cell r="F124">
            <v>800.36280252275037</v>
          </cell>
          <cell r="L124" t="str">
            <v>05X</v>
          </cell>
          <cell r="M124">
            <v>71.179184561625888</v>
          </cell>
          <cell r="N124">
            <v>147.46248701311103</v>
          </cell>
          <cell r="O124">
            <v>150.21912319161876</v>
          </cell>
          <cell r="P124">
            <v>177.56184063928251</v>
          </cell>
          <cell r="Q124">
            <v>111.90340014165569</v>
          </cell>
          <cell r="R124">
            <v>86.935946282605357</v>
          </cell>
          <cell r="S124">
            <v>55.063554047190749</v>
          </cell>
          <cell r="T124">
            <v>800.32553587709003</v>
          </cell>
        </row>
        <row r="125">
          <cell r="C125" t="str">
            <v>05Y</v>
          </cell>
          <cell r="D125">
            <v>542.83193673606831</v>
          </cell>
          <cell r="E125">
            <v>611.86908571867787</v>
          </cell>
          <cell r="F125">
            <v>1154.7010224547462</v>
          </cell>
          <cell r="L125" t="str">
            <v>05Y</v>
          </cell>
          <cell r="M125">
            <v>134.81771519962189</v>
          </cell>
          <cell r="N125">
            <v>197.34029025253841</v>
          </cell>
          <cell r="O125">
            <v>217.62324977042417</v>
          </cell>
          <cell r="P125">
            <v>220.16348859989594</v>
          </cell>
          <cell r="Q125">
            <v>161.56589872350065</v>
          </cell>
          <cell r="R125">
            <v>132.0933129982906</v>
          </cell>
          <cell r="S125">
            <v>91.922275811884717</v>
          </cell>
          <cell r="T125">
            <v>1155.5262313561564</v>
          </cell>
        </row>
        <row r="126">
          <cell r="C126" t="str">
            <v>06A</v>
          </cell>
          <cell r="D126">
            <v>516.07753099009278</v>
          </cell>
          <cell r="E126">
            <v>621.01910586460531</v>
          </cell>
          <cell r="F126">
            <v>1137.0966368546981</v>
          </cell>
          <cell r="L126" t="str">
            <v>06A</v>
          </cell>
          <cell r="M126">
            <v>150.99688750658416</v>
          </cell>
          <cell r="N126">
            <v>196.13095556866003</v>
          </cell>
          <cell r="O126">
            <v>221.55580124894126</v>
          </cell>
          <cell r="P126">
            <v>213.41862062671569</v>
          </cell>
          <cell r="Q126">
            <v>154.2989214593679</v>
          </cell>
          <cell r="R126">
            <v>109.93179272421894</v>
          </cell>
          <cell r="S126">
            <v>91.279534181318567</v>
          </cell>
          <cell r="T126">
            <v>1137.6125133158064</v>
          </cell>
        </row>
        <row r="127">
          <cell r="C127" t="str">
            <v>06D</v>
          </cell>
          <cell r="D127">
            <v>211.15407276002023</v>
          </cell>
          <cell r="E127">
            <v>270.49475447673774</v>
          </cell>
          <cell r="F127">
            <v>481.64882723675794</v>
          </cell>
          <cell r="L127" t="str">
            <v>06D</v>
          </cell>
          <cell r="M127">
            <v>67.139348153536545</v>
          </cell>
          <cell r="N127">
            <v>51.649898345268724</v>
          </cell>
          <cell r="O127">
            <v>76.506101350466523</v>
          </cell>
          <cell r="P127">
            <v>90.969479568125138</v>
          </cell>
          <cell r="Q127">
            <v>77.232399491596027</v>
          </cell>
          <cell r="R127">
            <v>77.044432926691911</v>
          </cell>
          <cell r="S127">
            <v>43.668294536735679</v>
          </cell>
          <cell r="T127">
            <v>484.20995437242055</v>
          </cell>
        </row>
        <row r="128">
          <cell r="C128" t="str">
            <v>06F</v>
          </cell>
          <cell r="D128">
            <v>893.67371854399209</v>
          </cell>
          <cell r="E128">
            <v>1081.6761349113456</v>
          </cell>
          <cell r="F128">
            <v>1975.3498534553378</v>
          </cell>
          <cell r="L128" t="str">
            <v>06F</v>
          </cell>
          <cell r="M128">
            <v>168.74773330342663</v>
          </cell>
          <cell r="N128">
            <v>322.71519692477835</v>
          </cell>
          <cell r="O128">
            <v>368.94158562312344</v>
          </cell>
          <cell r="P128">
            <v>404.02196492680559</v>
          </cell>
          <cell r="Q128">
            <v>326.60935153178065</v>
          </cell>
          <cell r="R128">
            <v>245.65332469250254</v>
          </cell>
          <cell r="S128">
            <v>141.90334653813508</v>
          </cell>
          <cell r="T128">
            <v>1978.5925035405523</v>
          </cell>
        </row>
        <row r="129">
          <cell r="C129" t="str">
            <v>06H</v>
          </cell>
          <cell r="D129">
            <v>1746.777349646426</v>
          </cell>
          <cell r="E129">
            <v>2016.0162304611381</v>
          </cell>
          <cell r="F129">
            <v>3762.7935801075641</v>
          </cell>
          <cell r="L129" t="str">
            <v>06H</v>
          </cell>
          <cell r="M129">
            <v>412.23012168761363</v>
          </cell>
          <cell r="N129">
            <v>719.3376148309834</v>
          </cell>
          <cell r="O129">
            <v>698.11970243107476</v>
          </cell>
          <cell r="P129">
            <v>722.33687548502473</v>
          </cell>
          <cell r="Q129">
            <v>524.3653654677131</v>
          </cell>
          <cell r="R129">
            <v>437.23701123771781</v>
          </cell>
          <cell r="S129">
            <v>258.21967042483305</v>
          </cell>
          <cell r="T129">
            <v>3771.8463615649607</v>
          </cell>
        </row>
        <row r="130">
          <cell r="C130" t="str">
            <v>06K</v>
          </cell>
          <cell r="D130">
            <v>1128.0400041916575</v>
          </cell>
          <cell r="E130">
            <v>1417.5450176638569</v>
          </cell>
          <cell r="F130">
            <v>2545.5850218555142</v>
          </cell>
          <cell r="L130" t="str">
            <v>06K</v>
          </cell>
          <cell r="M130">
            <v>248.84052237621526</v>
          </cell>
          <cell r="N130">
            <v>427.23957805254793</v>
          </cell>
          <cell r="O130">
            <v>446.05125725583713</v>
          </cell>
          <cell r="P130">
            <v>550.26688789069078</v>
          </cell>
          <cell r="Q130">
            <v>380.11224376903044</v>
          </cell>
          <cell r="R130">
            <v>280.29119386307104</v>
          </cell>
          <cell r="S130">
            <v>216.19211906252764</v>
          </cell>
          <cell r="T130">
            <v>2548.9938022699203</v>
          </cell>
        </row>
        <row r="131">
          <cell r="C131" t="str">
            <v>06L</v>
          </cell>
          <cell r="D131">
            <v>760.26016811298734</v>
          </cell>
          <cell r="E131">
            <v>902.84268230354712</v>
          </cell>
          <cell r="F131">
            <v>1663.1028504165345</v>
          </cell>
          <cell r="L131" t="str">
            <v>06L</v>
          </cell>
          <cell r="M131">
            <v>160.83324674726131</v>
          </cell>
          <cell r="N131">
            <v>228.48682419378235</v>
          </cell>
          <cell r="O131">
            <v>281.23239962764956</v>
          </cell>
          <cell r="P131">
            <v>323.42548362001799</v>
          </cell>
          <cell r="Q131">
            <v>266.14087286536795</v>
          </cell>
          <cell r="R131">
            <v>232.28517256124707</v>
          </cell>
          <cell r="S131">
            <v>168.38012230429416</v>
          </cell>
          <cell r="T131">
            <v>1660.7841219196202</v>
          </cell>
        </row>
        <row r="132">
          <cell r="C132" t="str">
            <v>06M</v>
          </cell>
          <cell r="D132">
            <v>561.62747124564146</v>
          </cell>
          <cell r="E132">
            <v>661.16236367802264</v>
          </cell>
          <cell r="F132">
            <v>1222.7898349236641</v>
          </cell>
          <cell r="L132" t="str">
            <v>06M</v>
          </cell>
          <cell r="M132">
            <v>123.36724661023464</v>
          </cell>
          <cell r="N132">
            <v>169.61820988614565</v>
          </cell>
          <cell r="O132">
            <v>176.28357897533482</v>
          </cell>
          <cell r="P132">
            <v>223.3374232814497</v>
          </cell>
          <cell r="Q132">
            <v>202.38626103381375</v>
          </cell>
          <cell r="R132">
            <v>205.36087426838981</v>
          </cell>
          <cell r="S132">
            <v>121.94028094008519</v>
          </cell>
          <cell r="T132">
            <v>1222.2938749954535</v>
          </cell>
        </row>
        <row r="133">
          <cell r="C133" t="str">
            <v>06N</v>
          </cell>
          <cell r="D133">
            <v>1118.4936089161531</v>
          </cell>
          <cell r="E133">
            <v>1338.6896946417939</v>
          </cell>
          <cell r="F133">
            <v>2457.1833035579471</v>
          </cell>
          <cell r="L133" t="str">
            <v>06N</v>
          </cell>
          <cell r="M133">
            <v>229.30712127198044</v>
          </cell>
          <cell r="N133">
            <v>427.87637680616427</v>
          </cell>
          <cell r="O133">
            <v>481.18594257656434</v>
          </cell>
          <cell r="P133">
            <v>504.01357464353754</v>
          </cell>
          <cell r="Q133">
            <v>341.39120222800079</v>
          </cell>
          <cell r="R133">
            <v>268.52010149356374</v>
          </cell>
          <cell r="S133">
            <v>203.30140406223552</v>
          </cell>
          <cell r="T133">
            <v>2455.5957230820468</v>
          </cell>
        </row>
        <row r="134">
          <cell r="C134" t="str">
            <v>06P</v>
          </cell>
          <cell r="D134">
            <v>455.71953873336099</v>
          </cell>
          <cell r="E134">
            <v>472.45828922376961</v>
          </cell>
          <cell r="F134">
            <v>928.1778279571306</v>
          </cell>
          <cell r="L134" t="str">
            <v>06P</v>
          </cell>
          <cell r="M134">
            <v>103.370113977572</v>
          </cell>
          <cell r="N134">
            <v>195.59579042728211</v>
          </cell>
          <cell r="O134">
            <v>189.50476146551188</v>
          </cell>
          <cell r="P134">
            <v>170.65732547499985</v>
          </cell>
          <cell r="Q134">
            <v>126.10705166471989</v>
          </cell>
          <cell r="R134">
            <v>93.213975287479883</v>
          </cell>
          <cell r="S134">
            <v>47.089741435290456</v>
          </cell>
          <cell r="T134">
            <v>925.53875973285619</v>
          </cell>
        </row>
        <row r="135">
          <cell r="C135" t="str">
            <v>06Q</v>
          </cell>
          <cell r="D135">
            <v>834.77266596213292</v>
          </cell>
          <cell r="E135">
            <v>962.80904854729783</v>
          </cell>
          <cell r="F135">
            <v>1797.5817145094306</v>
          </cell>
          <cell r="L135" t="str">
            <v>06Q</v>
          </cell>
          <cell r="M135">
            <v>125.77165299464419</v>
          </cell>
          <cell r="N135">
            <v>289.87637838231564</v>
          </cell>
          <cell r="O135">
            <v>311.64116256871932</v>
          </cell>
          <cell r="P135">
            <v>353.67721235600015</v>
          </cell>
          <cell r="Q135">
            <v>297.41613448310608</v>
          </cell>
          <cell r="R135">
            <v>253.86692266804982</v>
          </cell>
          <cell r="S135">
            <v>167.05328144063552</v>
          </cell>
          <cell r="T135">
            <v>1799.3027448934706</v>
          </cell>
        </row>
        <row r="136">
          <cell r="C136" t="str">
            <v>06T</v>
          </cell>
          <cell r="D136">
            <v>726.67401852996397</v>
          </cell>
          <cell r="E136">
            <v>808.00950462873982</v>
          </cell>
          <cell r="F136">
            <v>1534.6835231587038</v>
          </cell>
          <cell r="L136" t="str">
            <v>06T</v>
          </cell>
          <cell r="M136">
            <v>130.39754927124727</v>
          </cell>
          <cell r="N136">
            <v>238.55768990063177</v>
          </cell>
          <cell r="O136">
            <v>256.47335871472546</v>
          </cell>
          <cell r="P136">
            <v>293.97671090493333</v>
          </cell>
          <cell r="Q136">
            <v>226.60902916719255</v>
          </cell>
          <cell r="R136">
            <v>224.54001163720426</v>
          </cell>
          <cell r="S136">
            <v>168.61983176286611</v>
          </cell>
          <cell r="T136">
            <v>1539.1741813588008</v>
          </cell>
        </row>
        <row r="137">
          <cell r="C137" t="str">
            <v>06V</v>
          </cell>
          <cell r="D137">
            <v>404.91439127886883</v>
          </cell>
          <cell r="E137">
            <v>426.61706988612224</v>
          </cell>
          <cell r="F137">
            <v>831.53146116499101</v>
          </cell>
          <cell r="L137" t="str">
            <v>06V</v>
          </cell>
          <cell r="M137">
            <v>54.99064973000786</v>
          </cell>
          <cell r="N137">
            <v>98.998807618304212</v>
          </cell>
          <cell r="O137">
            <v>120.75057832483826</v>
          </cell>
          <cell r="P137">
            <v>148.87509455922094</v>
          </cell>
          <cell r="Q137">
            <v>145.79452331642489</v>
          </cell>
          <cell r="R137">
            <v>156.50691106018417</v>
          </cell>
          <cell r="S137">
            <v>103.70053631534981</v>
          </cell>
          <cell r="T137">
            <v>829.61710092433009</v>
          </cell>
        </row>
        <row r="138">
          <cell r="C138" t="str">
            <v>06W</v>
          </cell>
          <cell r="D138">
            <v>495.4879566377918</v>
          </cell>
          <cell r="E138">
            <v>550.92623776661185</v>
          </cell>
          <cell r="F138">
            <v>1046.4141944044036</v>
          </cell>
          <cell r="L138" t="str">
            <v>06W</v>
          </cell>
          <cell r="M138">
            <v>146.40538620972046</v>
          </cell>
          <cell r="N138">
            <v>197.98937277391477</v>
          </cell>
          <cell r="O138">
            <v>207.9954871199927</v>
          </cell>
          <cell r="P138">
            <v>175.91945734320791</v>
          </cell>
          <cell r="Q138">
            <v>142.51404901507752</v>
          </cell>
          <cell r="R138">
            <v>100.46468848202105</v>
          </cell>
          <cell r="S138">
            <v>78.780291506016113</v>
          </cell>
          <cell r="T138">
            <v>1050.0687324499504</v>
          </cell>
        </row>
        <row r="139">
          <cell r="C139" t="str">
            <v>06Y</v>
          </cell>
          <cell r="D139">
            <v>506.69938172455358</v>
          </cell>
          <cell r="E139">
            <v>633.73428295996769</v>
          </cell>
          <cell r="F139">
            <v>1140.4336646845213</v>
          </cell>
          <cell r="L139" t="str">
            <v>06Y</v>
          </cell>
          <cell r="M139">
            <v>90.849417885331221</v>
          </cell>
          <cell r="N139">
            <v>173.71302028574235</v>
          </cell>
          <cell r="O139">
            <v>174.12475558113175</v>
          </cell>
          <cell r="P139">
            <v>232.60874541881685</v>
          </cell>
          <cell r="Q139">
            <v>176.25179267449943</v>
          </cell>
          <cell r="R139">
            <v>169.22132586109549</v>
          </cell>
          <cell r="S139">
            <v>124.52139191634234</v>
          </cell>
          <cell r="T139">
            <v>1141.2904496229594</v>
          </cell>
        </row>
        <row r="140">
          <cell r="C140" t="str">
            <v>07G</v>
          </cell>
          <cell r="D140">
            <v>282.91382218667172</v>
          </cell>
          <cell r="E140">
            <v>376.50567342538773</v>
          </cell>
          <cell r="F140">
            <v>659.41949561205945</v>
          </cell>
          <cell r="L140" t="str">
            <v>07G</v>
          </cell>
          <cell r="M140">
            <v>44.687205062452264</v>
          </cell>
          <cell r="N140">
            <v>141.68017261458795</v>
          </cell>
          <cell r="O140">
            <v>117.223257757179</v>
          </cell>
          <cell r="P140">
            <v>138.65671288427771</v>
          </cell>
          <cell r="Q140">
            <v>101.68321298122726</v>
          </cell>
          <cell r="R140">
            <v>77.968610367866091</v>
          </cell>
          <cell r="S140">
            <v>39.773826299566373</v>
          </cell>
          <cell r="T140">
            <v>661.67299796715656</v>
          </cell>
        </row>
        <row r="141">
          <cell r="C141" t="str">
            <v>07H</v>
          </cell>
          <cell r="D141">
            <v>548.67795907477296</v>
          </cell>
          <cell r="E141">
            <v>684.67014836725002</v>
          </cell>
          <cell r="F141">
            <v>1233.3481074420229</v>
          </cell>
          <cell r="L141" t="str">
            <v>07H</v>
          </cell>
          <cell r="M141">
            <v>152.7417099732215</v>
          </cell>
          <cell r="N141">
            <v>176.6227674925845</v>
          </cell>
          <cell r="O141">
            <v>218.81990473245099</v>
          </cell>
          <cell r="P141">
            <v>231.49595410283149</v>
          </cell>
          <cell r="Q141">
            <v>188.04655622940732</v>
          </cell>
          <cell r="R141">
            <v>166.00739226881464</v>
          </cell>
          <cell r="S141">
            <v>97.525336516276241</v>
          </cell>
          <cell r="T141">
            <v>1231.2596213155866</v>
          </cell>
        </row>
        <row r="142">
          <cell r="C142" t="str">
            <v>07J</v>
          </cell>
          <cell r="D142">
            <v>328.96420374537604</v>
          </cell>
          <cell r="E142">
            <v>386.90152378952666</v>
          </cell>
          <cell r="F142">
            <v>715.8657275349027</v>
          </cell>
          <cell r="L142" t="str">
            <v>07J</v>
          </cell>
          <cell r="M142">
            <v>58.000237199436384</v>
          </cell>
          <cell r="N142">
            <v>91.733756021097548</v>
          </cell>
          <cell r="O142">
            <v>108.43825975006845</v>
          </cell>
          <cell r="P142">
            <v>126.1132256095908</v>
          </cell>
          <cell r="Q142">
            <v>109.59683935219607</v>
          </cell>
          <cell r="R142">
            <v>141.71282471341985</v>
          </cell>
          <cell r="S142">
            <v>79.455885750831087</v>
          </cell>
          <cell r="T142">
            <v>715.05102839664016</v>
          </cell>
        </row>
        <row r="143">
          <cell r="C143" t="str">
            <v>07K</v>
          </cell>
          <cell r="D143">
            <v>465.20492855477056</v>
          </cell>
          <cell r="E143">
            <v>547.24862096536674</v>
          </cell>
          <cell r="F143">
            <v>1012.4535495201374</v>
          </cell>
          <cell r="L143" t="str">
            <v>07K</v>
          </cell>
          <cell r="M143">
            <v>81.093212780654255</v>
          </cell>
          <cell r="N143">
            <v>131.49277481667229</v>
          </cell>
          <cell r="O143">
            <v>173.65881443099954</v>
          </cell>
          <cell r="P143">
            <v>203.37761623093542</v>
          </cell>
          <cell r="Q143">
            <v>176.02607545017315</v>
          </cell>
          <cell r="R143">
            <v>148.9222395872695</v>
          </cell>
          <cell r="S143">
            <v>96.47958287333654</v>
          </cell>
          <cell r="T143">
            <v>1011.0503161700406</v>
          </cell>
        </row>
        <row r="144">
          <cell r="C144" t="str">
            <v>07L</v>
          </cell>
          <cell r="D144">
            <v>312.49343457409441</v>
          </cell>
          <cell r="E144">
            <v>396.19451165252656</v>
          </cell>
          <cell r="F144">
            <v>708.68794622662097</v>
          </cell>
          <cell r="L144" t="str">
            <v>07L</v>
          </cell>
          <cell r="M144">
            <v>86.918620216122847</v>
          </cell>
          <cell r="N144">
            <v>146.36753672822081</v>
          </cell>
          <cell r="O144">
            <v>166.56555763338136</v>
          </cell>
          <cell r="P144">
            <v>131.45739948447334</v>
          </cell>
          <cell r="Q144">
            <v>93.694443754039128</v>
          </cell>
          <cell r="R144">
            <v>49.235349756625972</v>
          </cell>
          <cell r="S144">
            <v>31.392004143664405</v>
          </cell>
          <cell r="T144">
            <v>705.63091171652786</v>
          </cell>
        </row>
        <row r="145">
          <cell r="C145" t="str">
            <v>07M</v>
          </cell>
          <cell r="D145">
            <v>570.93646189282003</v>
          </cell>
          <cell r="E145">
            <v>764.11091035278548</v>
          </cell>
          <cell r="F145">
            <v>1335.0473722456054</v>
          </cell>
          <cell r="L145" t="str">
            <v>07M</v>
          </cell>
          <cell r="M145">
            <v>141.6310164462453</v>
          </cell>
          <cell r="N145">
            <v>246.65221241480972</v>
          </cell>
          <cell r="O145">
            <v>291.24097748687052</v>
          </cell>
          <cell r="P145">
            <v>253.43260478777273</v>
          </cell>
          <cell r="Q145">
            <v>168.06566685852974</v>
          </cell>
          <cell r="R145">
            <v>119.88369162962594</v>
          </cell>
          <cell r="S145">
            <v>120.66760560169848</v>
          </cell>
          <cell r="T145">
            <v>1341.5737752255525</v>
          </cell>
        </row>
        <row r="146">
          <cell r="C146" t="str">
            <v>07N</v>
          </cell>
          <cell r="D146">
            <v>414.00870133680917</v>
          </cell>
          <cell r="E146">
            <v>513.35905638138331</v>
          </cell>
          <cell r="F146">
            <v>927.36775771819248</v>
          </cell>
          <cell r="L146" t="str">
            <v>07N</v>
          </cell>
          <cell r="M146">
            <v>96.685628694007903</v>
          </cell>
          <cell r="N146">
            <v>160.90455175218074</v>
          </cell>
          <cell r="O146">
            <v>159.96744855687379</v>
          </cell>
          <cell r="P146">
            <v>194.99712767956615</v>
          </cell>
          <cell r="Q146">
            <v>130.92894162378673</v>
          </cell>
          <cell r="R146">
            <v>107.91802157395583</v>
          </cell>
          <cell r="S146">
            <v>71.334049873284883</v>
          </cell>
          <cell r="T146">
            <v>922.73576975365597</v>
          </cell>
        </row>
        <row r="147">
          <cell r="C147" t="str">
            <v>07P</v>
          </cell>
          <cell r="D147">
            <v>599.08137487176793</v>
          </cell>
          <cell r="E147">
            <v>664.39094656598991</v>
          </cell>
          <cell r="F147">
            <v>1263.4723214377577</v>
          </cell>
          <cell r="L147" t="str">
            <v>07P</v>
          </cell>
          <cell r="M147">
            <v>140.04134589034331</v>
          </cell>
          <cell r="N147">
            <v>295.87384688881821</v>
          </cell>
          <cell r="O147">
            <v>253.29132856526681</v>
          </cell>
          <cell r="P147">
            <v>233.86438284514591</v>
          </cell>
          <cell r="Q147">
            <v>163.65384208987257</v>
          </cell>
          <cell r="R147">
            <v>114.08386803281127</v>
          </cell>
          <cell r="S147">
            <v>60.964194158239351</v>
          </cell>
          <cell r="T147">
            <v>1261.7728084704975</v>
          </cell>
        </row>
        <row r="148">
          <cell r="C148" t="str">
            <v>07Q</v>
          </cell>
          <cell r="D148">
            <v>492.21976598378785</v>
          </cell>
          <cell r="E148">
            <v>615.3678293680041</v>
          </cell>
          <cell r="F148">
            <v>1107.5875953517921</v>
          </cell>
          <cell r="L148" t="str">
            <v>07Q</v>
          </cell>
          <cell r="M148">
            <v>81.053070639228395</v>
          </cell>
          <cell r="N148">
            <v>204.17804429115895</v>
          </cell>
          <cell r="O148">
            <v>240.42428601705384</v>
          </cell>
          <cell r="P148">
            <v>202.80700040923389</v>
          </cell>
          <cell r="Q148">
            <v>163.44952014635356</v>
          </cell>
          <cell r="R148">
            <v>127.10622203204488</v>
          </cell>
          <cell r="S148">
            <v>88.234542048110768</v>
          </cell>
          <cell r="T148">
            <v>1107.2526855831843</v>
          </cell>
        </row>
        <row r="149">
          <cell r="C149" t="str">
            <v>07R</v>
          </cell>
          <cell r="D149">
            <v>398.51074358598692</v>
          </cell>
          <cell r="E149">
            <v>455.47516777361295</v>
          </cell>
          <cell r="F149">
            <v>853.98591135959987</v>
          </cell>
          <cell r="L149" t="str">
            <v>07R</v>
          </cell>
          <cell r="M149">
            <v>120.7193560192012</v>
          </cell>
          <cell r="N149">
            <v>278.0829326008448</v>
          </cell>
          <cell r="O149">
            <v>177.71925628152636</v>
          </cell>
          <cell r="P149">
            <v>127.50198148530635</v>
          </cell>
          <cell r="Q149">
            <v>65.372067671491692</v>
          </cell>
          <cell r="R149">
            <v>54.572931605595628</v>
          </cell>
          <cell r="S149">
            <v>34.931080971726857</v>
          </cell>
          <cell r="T149">
            <v>858.89960663569286</v>
          </cell>
        </row>
        <row r="150">
          <cell r="C150" t="str">
            <v>07T</v>
          </cell>
          <cell r="D150">
            <v>482.94382538717002</v>
          </cell>
          <cell r="E150">
            <v>601.99126091609628</v>
          </cell>
          <cell r="F150">
            <v>1084.9350863032664</v>
          </cell>
          <cell r="L150" t="str">
            <v>07T</v>
          </cell>
          <cell r="M150">
            <v>125.67773096467558</v>
          </cell>
          <cell r="N150">
            <v>315.90615073162354</v>
          </cell>
          <cell r="O150">
            <v>265.08459502076892</v>
          </cell>
          <cell r="P150">
            <v>168.64388103203959</v>
          </cell>
          <cell r="Q150">
            <v>116.60649989939853</v>
          </cell>
          <cell r="R150">
            <v>54.473443232576535</v>
          </cell>
          <cell r="S150">
            <v>36.08318094823619</v>
          </cell>
          <cell r="T150">
            <v>1082.4754818293188</v>
          </cell>
        </row>
        <row r="151">
          <cell r="C151" t="str">
            <v>07V</v>
          </cell>
          <cell r="D151">
            <v>735.6249338430207</v>
          </cell>
          <cell r="E151">
            <v>824.72330506613093</v>
          </cell>
          <cell r="F151">
            <v>1560.3482389091516</v>
          </cell>
          <cell r="L151" t="str">
            <v>07V</v>
          </cell>
          <cell r="M151">
            <v>180.26905308272757</v>
          </cell>
          <cell r="N151">
            <v>296.55347273755353</v>
          </cell>
          <cell r="O151">
            <v>317.40213887852502</v>
          </cell>
          <cell r="P151">
            <v>307.36457923244694</v>
          </cell>
          <cell r="Q151">
            <v>226.19668930354754</v>
          </cell>
          <cell r="R151">
            <v>130.61896909943403</v>
          </cell>
          <cell r="S151">
            <v>104.70177316922017</v>
          </cell>
          <cell r="T151">
            <v>1563.1066755034549</v>
          </cell>
        </row>
        <row r="152">
          <cell r="C152" t="str">
            <v>07W</v>
          </cell>
          <cell r="D152">
            <v>764.58171672399101</v>
          </cell>
          <cell r="E152">
            <v>808.23713773989255</v>
          </cell>
          <cell r="F152">
            <v>1572.8188544638836</v>
          </cell>
          <cell r="L152" t="str">
            <v>07W</v>
          </cell>
          <cell r="M152">
            <v>156.37328904606139</v>
          </cell>
          <cell r="N152">
            <v>355.38448726278648</v>
          </cell>
          <cell r="O152">
            <v>365.03966977457526</v>
          </cell>
          <cell r="P152">
            <v>282.27726661418507</v>
          </cell>
          <cell r="Q152">
            <v>193.17978187813958</v>
          </cell>
          <cell r="R152">
            <v>124.41616927067794</v>
          </cell>
          <cell r="S152">
            <v>93.413467763069903</v>
          </cell>
          <cell r="T152">
            <v>1570.0841316094957</v>
          </cell>
        </row>
        <row r="153">
          <cell r="C153" t="str">
            <v>07X</v>
          </cell>
          <cell r="D153">
            <v>520.64981171454394</v>
          </cell>
          <cell r="E153">
            <v>681.78992881128954</v>
          </cell>
          <cell r="F153">
            <v>1202.4397405258335</v>
          </cell>
          <cell r="L153" t="str">
            <v>07X</v>
          </cell>
          <cell r="M153">
            <v>156.82278563787915</v>
          </cell>
          <cell r="N153">
            <v>186.3661159500586</v>
          </cell>
          <cell r="O153">
            <v>244.09525690445625</v>
          </cell>
          <cell r="P153">
            <v>255.08442720311544</v>
          </cell>
          <cell r="Q153">
            <v>174.1702560064565</v>
          </cell>
          <cell r="R153">
            <v>100.94566270255348</v>
          </cell>
          <cell r="S153">
            <v>84.935988824896043</v>
          </cell>
          <cell r="T153">
            <v>1202.4204932294153</v>
          </cell>
        </row>
        <row r="154">
          <cell r="C154" t="str">
            <v>07Y</v>
          </cell>
          <cell r="D154">
            <v>494.82219623003425</v>
          </cell>
          <cell r="E154">
            <v>553.17082050259557</v>
          </cell>
          <cell r="F154">
            <v>1047.9930167326297</v>
          </cell>
          <cell r="L154" t="str">
            <v>07Y</v>
          </cell>
          <cell r="M154">
            <v>114.43480357807918</v>
          </cell>
          <cell r="N154">
            <v>224.20895648708466</v>
          </cell>
          <cell r="O154">
            <v>225.57233581882414</v>
          </cell>
          <cell r="P154">
            <v>203.22135025204832</v>
          </cell>
          <cell r="Q154">
            <v>131.29914015617911</v>
          </cell>
          <cell r="R154">
            <v>91.294591848803108</v>
          </cell>
          <cell r="S154">
            <v>62.592786487460053</v>
          </cell>
          <cell r="T154">
            <v>1052.6239646284785</v>
          </cell>
        </row>
        <row r="155">
          <cell r="C155" t="str">
            <v>08A</v>
          </cell>
          <cell r="D155">
            <v>430.04250923091814</v>
          </cell>
          <cell r="E155">
            <v>545.84391350715828</v>
          </cell>
          <cell r="F155">
            <v>975.88642273807636</v>
          </cell>
          <cell r="L155" t="str">
            <v>08A</v>
          </cell>
          <cell r="M155">
            <v>95.052113531211759</v>
          </cell>
          <cell r="N155">
            <v>230.14904042044469</v>
          </cell>
          <cell r="O155">
            <v>215.83130734821364</v>
          </cell>
          <cell r="P155">
            <v>178.27990602239936</v>
          </cell>
          <cell r="Q155">
            <v>131.26579222180777</v>
          </cell>
          <cell r="R155">
            <v>83.045086393383258</v>
          </cell>
          <cell r="S155">
            <v>53.455120419908553</v>
          </cell>
          <cell r="T155">
            <v>987.07836635736896</v>
          </cell>
        </row>
        <row r="156">
          <cell r="C156" t="str">
            <v>08C</v>
          </cell>
          <cell r="D156">
            <v>370.41768540669659</v>
          </cell>
          <cell r="E156">
            <v>378.26063358125128</v>
          </cell>
          <cell r="F156">
            <v>748.67831898794793</v>
          </cell>
          <cell r="L156" t="str">
            <v>08C</v>
          </cell>
          <cell r="M156">
            <v>60.0368705966645</v>
          </cell>
          <cell r="N156">
            <v>213.67918836006501</v>
          </cell>
          <cell r="O156">
            <v>157.5146881224251</v>
          </cell>
          <cell r="P156">
            <v>136.66826554813065</v>
          </cell>
          <cell r="Q156">
            <v>69.569418289517799</v>
          </cell>
          <cell r="R156">
            <v>65.210994164554251</v>
          </cell>
          <cell r="S156">
            <v>39.92857576953412</v>
          </cell>
          <cell r="T156">
            <v>742.60800085089147</v>
          </cell>
        </row>
        <row r="157">
          <cell r="C157" t="str">
            <v>08D</v>
          </cell>
          <cell r="D157">
            <v>507.52536871394216</v>
          </cell>
          <cell r="E157">
            <v>621.04726233955023</v>
          </cell>
          <cell r="F157">
            <v>1128.5726310534924</v>
          </cell>
          <cell r="L157" t="str">
            <v>08D</v>
          </cell>
          <cell r="M157">
            <v>115.27720904898413</v>
          </cell>
          <cell r="N157">
            <v>256.87954937192734</v>
          </cell>
          <cell r="O157">
            <v>262.0339276144004</v>
          </cell>
          <cell r="P157">
            <v>213.21623637225647</v>
          </cell>
          <cell r="Q157">
            <v>152.10844084809514</v>
          </cell>
          <cell r="R157">
            <v>69.04576072933483</v>
          </cell>
          <cell r="S157">
            <v>55.839921415901422</v>
          </cell>
          <cell r="T157">
            <v>1124.4010454008996</v>
          </cell>
        </row>
        <row r="158">
          <cell r="C158" t="str">
            <v>08E</v>
          </cell>
          <cell r="D158">
            <v>434.58055239058791</v>
          </cell>
          <cell r="E158">
            <v>547.97197552957743</v>
          </cell>
          <cell r="F158">
            <v>982.5525279201654</v>
          </cell>
          <cell r="L158" t="str">
            <v>08E</v>
          </cell>
          <cell r="M158">
            <v>78.844240083876343</v>
          </cell>
          <cell r="N158">
            <v>202.52955119018054</v>
          </cell>
          <cell r="O158">
            <v>178.0864785074431</v>
          </cell>
          <cell r="P158">
            <v>197.39237506747875</v>
          </cell>
          <cell r="Q158">
            <v>140.27077686411533</v>
          </cell>
          <cell r="R158">
            <v>109.29864440312738</v>
          </cell>
          <cell r="S158">
            <v>76.358395202435148</v>
          </cell>
          <cell r="T158">
            <v>982.78046131865653</v>
          </cell>
        </row>
        <row r="159">
          <cell r="C159" t="str">
            <v>08F</v>
          </cell>
          <cell r="D159">
            <v>452.36342748419469</v>
          </cell>
          <cell r="E159">
            <v>600.27672463327815</v>
          </cell>
          <cell r="F159">
            <v>1052.6401521174728</v>
          </cell>
          <cell r="L159" t="str">
            <v>08F</v>
          </cell>
          <cell r="M159">
            <v>87.811698426123513</v>
          </cell>
          <cell r="N159">
            <v>187.65388591687199</v>
          </cell>
          <cell r="O159">
            <v>160.7855607185154</v>
          </cell>
          <cell r="P159">
            <v>215.0335683487049</v>
          </cell>
          <cell r="Q159">
            <v>168.65189346812423</v>
          </cell>
          <cell r="R159">
            <v>134.32342334121174</v>
          </cell>
          <cell r="S159">
            <v>103.65382653486456</v>
          </cell>
          <cell r="T159">
            <v>1057.9138567544164</v>
          </cell>
        </row>
        <row r="160">
          <cell r="C160" t="str">
            <v>08G</v>
          </cell>
          <cell r="D160">
            <v>541.56317919739706</v>
          </cell>
          <cell r="E160">
            <v>603.64845698340253</v>
          </cell>
          <cell r="F160">
            <v>1145.2116361807996</v>
          </cell>
          <cell r="L160" t="str">
            <v>08G</v>
          </cell>
          <cell r="M160">
            <v>141.11094374021121</v>
          </cell>
          <cell r="N160">
            <v>225.59202592166298</v>
          </cell>
          <cell r="O160">
            <v>209.21077949591657</v>
          </cell>
          <cell r="P160">
            <v>241.68872827799103</v>
          </cell>
          <cell r="Q160">
            <v>159.80453680364695</v>
          </cell>
          <cell r="R160">
            <v>92.947906208609098</v>
          </cell>
          <cell r="S160">
            <v>78.90551277117379</v>
          </cell>
          <cell r="T160">
            <v>1149.2604332192116</v>
          </cell>
        </row>
        <row r="161">
          <cell r="C161" t="str">
            <v>08H</v>
          </cell>
          <cell r="D161">
            <v>361.01501518956388</v>
          </cell>
          <cell r="E161">
            <v>474.24990743639228</v>
          </cell>
          <cell r="F161">
            <v>835.26492262595616</v>
          </cell>
          <cell r="L161" t="str">
            <v>08H</v>
          </cell>
          <cell r="M161">
            <v>70.983237589130979</v>
          </cell>
          <cell r="N161">
            <v>262.95420746949299</v>
          </cell>
          <cell r="O161">
            <v>167.21072534441151</v>
          </cell>
          <cell r="P161">
            <v>155.19754213004734</v>
          </cell>
          <cell r="Q161">
            <v>88.316039266198118</v>
          </cell>
          <cell r="R161">
            <v>57.114861870339418</v>
          </cell>
          <cell r="S161">
            <v>37.061806605488528</v>
          </cell>
          <cell r="T161">
            <v>838.83842027510877</v>
          </cell>
        </row>
        <row r="162">
          <cell r="C162" t="str">
            <v>08J</v>
          </cell>
          <cell r="D162">
            <v>311.48227559349641</v>
          </cell>
          <cell r="E162">
            <v>422.68884139536493</v>
          </cell>
          <cell r="F162">
            <v>734.17111698886129</v>
          </cell>
          <cell r="L162" t="str">
            <v>08J</v>
          </cell>
          <cell r="M162">
            <v>86.579572949777841</v>
          </cell>
          <cell r="N162">
            <v>163.31322155483457</v>
          </cell>
          <cell r="O162">
            <v>163.22512095476119</v>
          </cell>
          <cell r="P162">
            <v>105.29536824967357</v>
          </cell>
          <cell r="Q162">
            <v>102.38210143881962</v>
          </cell>
          <cell r="R162">
            <v>62.5185897860949</v>
          </cell>
          <cell r="S162">
            <v>50.398104931615087</v>
          </cell>
          <cell r="T162">
            <v>733.7120798655767</v>
          </cell>
        </row>
        <row r="163">
          <cell r="C163" t="str">
            <v>08K</v>
          </cell>
          <cell r="D163">
            <v>632.36121662965218</v>
          </cell>
          <cell r="E163">
            <v>752.16740371203389</v>
          </cell>
          <cell r="F163">
            <v>1384.5286203416861</v>
          </cell>
          <cell r="L163" t="str">
            <v>08K</v>
          </cell>
          <cell r="M163">
            <v>96.913001706566234</v>
          </cell>
          <cell r="N163">
            <v>431.43503394339677</v>
          </cell>
          <cell r="O163">
            <v>326.57004702532606</v>
          </cell>
          <cell r="P163">
            <v>261.79277336537615</v>
          </cell>
          <cell r="Q163">
            <v>139.86315984653066</v>
          </cell>
          <cell r="R163">
            <v>66.518388412178595</v>
          </cell>
          <cell r="S163">
            <v>56.725035726740913</v>
          </cell>
          <cell r="T163">
            <v>1379.8174400261155</v>
          </cell>
        </row>
        <row r="164">
          <cell r="C164" t="str">
            <v>08L</v>
          </cell>
          <cell r="D164">
            <v>532.84981139203649</v>
          </cell>
          <cell r="E164">
            <v>677.5980600385484</v>
          </cell>
          <cell r="F164">
            <v>1210.4478714305849</v>
          </cell>
          <cell r="L164" t="str">
            <v>08L</v>
          </cell>
          <cell r="M164">
            <v>112.40916038303325</v>
          </cell>
          <cell r="N164">
            <v>302.16747901167315</v>
          </cell>
          <cell r="O164">
            <v>262.10160955388471</v>
          </cell>
          <cell r="P164">
            <v>241.15658271931309</v>
          </cell>
          <cell r="Q164">
            <v>149.90096208500862</v>
          </cell>
          <cell r="R164">
            <v>85.70407033392074</v>
          </cell>
          <cell r="S164">
            <v>56.859837649567176</v>
          </cell>
          <cell r="T164">
            <v>1210.2997017364007</v>
          </cell>
        </row>
        <row r="165">
          <cell r="C165" t="str">
            <v>08M</v>
          </cell>
          <cell r="D165">
            <v>624.34747530783022</v>
          </cell>
          <cell r="E165">
            <v>612.30856572457515</v>
          </cell>
          <cell r="F165">
            <v>1236.6560410324055</v>
          </cell>
          <cell r="L165" t="str">
            <v>08M</v>
          </cell>
          <cell r="M165">
            <v>176.4564181506565</v>
          </cell>
          <cell r="N165">
            <v>288.41242063510089</v>
          </cell>
          <cell r="O165">
            <v>296.21961836427403</v>
          </cell>
          <cell r="P165">
            <v>215.19881945417308</v>
          </cell>
          <cell r="Q165">
            <v>133.11367189007632</v>
          </cell>
          <cell r="R165">
            <v>73.603376974210079</v>
          </cell>
          <cell r="S165">
            <v>48.641308250437469</v>
          </cell>
          <cell r="T165">
            <v>1231.6456337189281</v>
          </cell>
        </row>
        <row r="166">
          <cell r="C166" t="str">
            <v>08N</v>
          </cell>
          <cell r="D166">
            <v>497.60216808623869</v>
          </cell>
          <cell r="E166">
            <v>604.50110243148947</v>
          </cell>
          <cell r="F166">
            <v>1102.1032705177281</v>
          </cell>
          <cell r="L166" t="str">
            <v>08N</v>
          </cell>
          <cell r="M166">
            <v>127.32807688070839</v>
          </cell>
          <cell r="N166">
            <v>210.79722725031993</v>
          </cell>
          <cell r="O166">
            <v>223.66854180064709</v>
          </cell>
          <cell r="P166">
            <v>208.44207337408699</v>
          </cell>
          <cell r="Q166">
            <v>154.93843017291661</v>
          </cell>
          <cell r="R166">
            <v>99.099674979928253</v>
          </cell>
          <cell r="S166">
            <v>75.976302403823098</v>
          </cell>
          <cell r="T166">
            <v>1100.2503268624303</v>
          </cell>
        </row>
        <row r="167">
          <cell r="C167" t="str">
            <v>08P</v>
          </cell>
          <cell r="D167">
            <v>289.17772935196228</v>
          </cell>
          <cell r="E167">
            <v>328.06962537480854</v>
          </cell>
          <cell r="F167">
            <v>617.24735472677082</v>
          </cell>
          <cell r="L167" t="str">
            <v>08P</v>
          </cell>
          <cell r="M167">
            <v>56.082678931467989</v>
          </cell>
          <cell r="N167">
            <v>123.99743329027709</v>
          </cell>
          <cell r="O167">
            <v>141.0275938438005</v>
          </cell>
          <cell r="P167">
            <v>136.08872640525405</v>
          </cell>
          <cell r="Q167">
            <v>75.39042358693672</v>
          </cell>
          <cell r="R167">
            <v>51.475712025842732</v>
          </cell>
          <cell r="S167">
            <v>36.389077480906245</v>
          </cell>
          <cell r="T167">
            <v>620.45164556448537</v>
          </cell>
        </row>
        <row r="168">
          <cell r="C168" t="str">
            <v>08Q</v>
          </cell>
          <cell r="D168">
            <v>520.07806681726674</v>
          </cell>
          <cell r="E168">
            <v>624.06932791141071</v>
          </cell>
          <cell r="F168">
            <v>1144.1473947286775</v>
          </cell>
          <cell r="L168" t="str">
            <v>08Q</v>
          </cell>
          <cell r="M168">
            <v>90.727380107140334</v>
          </cell>
          <cell r="N168">
            <v>308.53072464133595</v>
          </cell>
          <cell r="O168">
            <v>254.22000837479729</v>
          </cell>
          <cell r="P168">
            <v>207.37986943749775</v>
          </cell>
          <cell r="Q168">
            <v>149.91888271088351</v>
          </cell>
          <cell r="R168">
            <v>84.598493304586782</v>
          </cell>
          <cell r="S168">
            <v>38.70146726799944</v>
          </cell>
          <cell r="T168">
            <v>1134.0768258442411</v>
          </cell>
        </row>
        <row r="169">
          <cell r="C169" t="str">
            <v>08R</v>
          </cell>
          <cell r="D169">
            <v>331.58853360511381</v>
          </cell>
          <cell r="E169">
            <v>391.76465714151698</v>
          </cell>
          <cell r="F169">
            <v>723.35319074663084</v>
          </cell>
          <cell r="L169" t="str">
            <v>08R</v>
          </cell>
          <cell r="M169">
            <v>71.480694974376974</v>
          </cell>
          <cell r="N169">
            <v>142.60339931780646</v>
          </cell>
          <cell r="O169">
            <v>148.59950484676406</v>
          </cell>
          <cell r="P169">
            <v>146.75871481785404</v>
          </cell>
          <cell r="Q169">
            <v>102.46779351015674</v>
          </cell>
          <cell r="R169">
            <v>63.70169881950725</v>
          </cell>
          <cell r="S169">
            <v>45.569722191696954</v>
          </cell>
          <cell r="T169">
            <v>721.18152847816259</v>
          </cell>
        </row>
        <row r="170">
          <cell r="C170" t="str">
            <v>08T</v>
          </cell>
          <cell r="D170">
            <v>328.74687966885506</v>
          </cell>
          <cell r="E170">
            <v>408.45220782736135</v>
          </cell>
          <cell r="F170">
            <v>737.19908749621641</v>
          </cell>
          <cell r="L170" t="str">
            <v>08T</v>
          </cell>
          <cell r="M170">
            <v>47.710592080912406</v>
          </cell>
          <cell r="N170">
            <v>119.43040209459488</v>
          </cell>
          <cell r="O170">
            <v>174.68845045538805</v>
          </cell>
          <cell r="P170">
            <v>153.53899079973479</v>
          </cell>
          <cell r="Q170">
            <v>105.02665022864083</v>
          </cell>
          <cell r="R170">
            <v>76.356052255635419</v>
          </cell>
          <cell r="S170">
            <v>61.041277477096727</v>
          </cell>
          <cell r="T170">
            <v>737.79241539200314</v>
          </cell>
        </row>
        <row r="171">
          <cell r="C171" t="str">
            <v>08V</v>
          </cell>
          <cell r="D171">
            <v>434.44276371576456</v>
          </cell>
          <cell r="E171">
            <v>516.47106368489415</v>
          </cell>
          <cell r="F171">
            <v>950.91382740065865</v>
          </cell>
          <cell r="L171" t="str">
            <v>08V</v>
          </cell>
          <cell r="M171">
            <v>131.12314331159402</v>
          </cell>
          <cell r="N171">
            <v>291.68332062902198</v>
          </cell>
          <cell r="O171">
            <v>233.63311855814084</v>
          </cell>
          <cell r="P171">
            <v>140.20663641710195</v>
          </cell>
          <cell r="Q171">
            <v>84.305563930821179</v>
          </cell>
          <cell r="R171">
            <v>45.240885759778223</v>
          </cell>
          <cell r="S171">
            <v>32.654526338162242</v>
          </cell>
          <cell r="T171">
            <v>958.84719494462047</v>
          </cell>
        </row>
        <row r="172">
          <cell r="C172" t="str">
            <v>08W</v>
          </cell>
          <cell r="D172">
            <v>488.40386046910629</v>
          </cell>
          <cell r="E172">
            <v>599.95767743186968</v>
          </cell>
          <cell r="F172">
            <v>1088.3615379009759</v>
          </cell>
          <cell r="L172" t="str">
            <v>08W</v>
          </cell>
          <cell r="M172">
            <v>120.64774071152128</v>
          </cell>
          <cell r="N172">
            <v>213.51003701293359</v>
          </cell>
          <cell r="O172">
            <v>266.27912991165954</v>
          </cell>
          <cell r="P172">
            <v>217.57007935305651</v>
          </cell>
          <cell r="Q172">
            <v>148.39072953950134</v>
          </cell>
          <cell r="R172">
            <v>74.8634534249437</v>
          </cell>
          <cell r="S172">
            <v>48.277475309149516</v>
          </cell>
          <cell r="T172">
            <v>1089.5386452627654</v>
          </cell>
        </row>
        <row r="173">
          <cell r="C173" t="str">
            <v>08X</v>
          </cell>
          <cell r="D173">
            <v>569.72547015483849</v>
          </cell>
          <cell r="E173">
            <v>710.85525959794131</v>
          </cell>
          <cell r="F173">
            <v>1280.5807297527799</v>
          </cell>
          <cell r="L173" t="str">
            <v>08X</v>
          </cell>
          <cell r="M173">
            <v>156.99436981121022</v>
          </cell>
          <cell r="N173">
            <v>407.39294356703266</v>
          </cell>
          <cell r="O173">
            <v>278.79355152701044</v>
          </cell>
          <cell r="P173">
            <v>193.84488092969852</v>
          </cell>
          <cell r="Q173">
            <v>124.81756006147228</v>
          </cell>
          <cell r="R173">
            <v>66.63687130654462</v>
          </cell>
          <cell r="S173">
            <v>51.380224906607495</v>
          </cell>
          <cell r="T173">
            <v>1279.8604021095762</v>
          </cell>
        </row>
        <row r="174">
          <cell r="C174" t="str">
            <v>08Y</v>
          </cell>
          <cell r="D174">
            <v>378.09360940160803</v>
          </cell>
          <cell r="E174">
            <v>404.87497865114454</v>
          </cell>
          <cell r="F174">
            <v>782.96858805275258</v>
          </cell>
          <cell r="L174" t="str">
            <v>08Y</v>
          </cell>
          <cell r="M174">
            <v>73.453328012341103</v>
          </cell>
          <cell r="N174">
            <v>194.68591151866579</v>
          </cell>
          <cell r="O174">
            <v>160.25445936716827</v>
          </cell>
          <cell r="P174">
            <v>153.10594693951612</v>
          </cell>
          <cell r="Q174">
            <v>91.796197414808674</v>
          </cell>
          <cell r="R174">
            <v>64.578891700266638</v>
          </cell>
          <cell r="S174">
            <v>40.833290575500996</v>
          </cell>
          <cell r="T174">
            <v>778.70802552826751</v>
          </cell>
        </row>
        <row r="175">
          <cell r="C175" t="str">
            <v>09A</v>
          </cell>
          <cell r="D175">
            <v>378.74999787370052</v>
          </cell>
          <cell r="E175">
            <v>339.11307205890364</v>
          </cell>
          <cell r="F175">
            <v>717.86306993260416</v>
          </cell>
          <cell r="L175" t="str">
            <v>09A</v>
          </cell>
          <cell r="M175">
            <v>114.58861694059681</v>
          </cell>
          <cell r="N175">
            <v>173.61887679925744</v>
          </cell>
          <cell r="O175">
            <v>178.33647644914132</v>
          </cell>
          <cell r="P175">
            <v>104.16344575641125</v>
          </cell>
          <cell r="Q175">
            <v>75.985561811603674</v>
          </cell>
          <cell r="R175">
            <v>44.394953223384178</v>
          </cell>
          <cell r="S175">
            <v>26.902416069044094</v>
          </cell>
          <cell r="T175">
            <v>717.9903470494387</v>
          </cell>
        </row>
        <row r="176">
          <cell r="C176" t="str">
            <v>09C</v>
          </cell>
          <cell r="D176">
            <v>237.48085496394543</v>
          </cell>
          <cell r="E176">
            <v>290.65126073768198</v>
          </cell>
          <cell r="F176">
            <v>528.13211570162741</v>
          </cell>
          <cell r="L176" t="str">
            <v>09C</v>
          </cell>
          <cell r="M176">
            <v>64.006287901159851</v>
          </cell>
          <cell r="N176">
            <v>89.534821360727932</v>
          </cell>
          <cell r="O176">
            <v>93.319723053350558</v>
          </cell>
          <cell r="P176">
            <v>102.96385244426459</v>
          </cell>
          <cell r="Q176">
            <v>67.305809246667664</v>
          </cell>
          <cell r="R176">
            <v>68.156805125124876</v>
          </cell>
          <cell r="S176">
            <v>40.187254209565005</v>
          </cell>
          <cell r="T176">
            <v>525.47455334086044</v>
          </cell>
        </row>
        <row r="177">
          <cell r="C177" t="str">
            <v>09D</v>
          </cell>
          <cell r="D177">
            <v>555.56727342015927</v>
          </cell>
          <cell r="E177">
            <v>663.32524708850065</v>
          </cell>
          <cell r="F177">
            <v>1218.8925205086598</v>
          </cell>
          <cell r="L177" t="str">
            <v>09D</v>
          </cell>
          <cell r="M177">
            <v>154.23756163098696</v>
          </cell>
          <cell r="N177">
            <v>254.25734073907367</v>
          </cell>
          <cell r="O177">
            <v>255.86197944221843</v>
          </cell>
          <cell r="P177">
            <v>250.51028761889762</v>
          </cell>
          <cell r="Q177">
            <v>132.62900856012192</v>
          </cell>
          <cell r="R177">
            <v>100.48035999545587</v>
          </cell>
          <cell r="S177">
            <v>73.169100758821898</v>
          </cell>
          <cell r="T177">
            <v>1221.1456387455764</v>
          </cell>
        </row>
        <row r="178">
          <cell r="C178" t="str">
            <v>09E</v>
          </cell>
          <cell r="D178">
            <v>361.36483257023701</v>
          </cell>
          <cell r="E178">
            <v>416.00241238192018</v>
          </cell>
          <cell r="F178">
            <v>777.36724495215719</v>
          </cell>
          <cell r="L178" t="str">
            <v>09E</v>
          </cell>
          <cell r="M178">
            <v>137.69861055563914</v>
          </cell>
          <cell r="N178">
            <v>121.44899265788054</v>
          </cell>
          <cell r="O178">
            <v>99.734791330542109</v>
          </cell>
          <cell r="P178">
            <v>130.21798328562633</v>
          </cell>
          <cell r="Q178">
            <v>111.74576668449242</v>
          </cell>
          <cell r="R178">
            <v>91.415739704208846</v>
          </cell>
          <cell r="S178">
            <v>82.691201051316298</v>
          </cell>
          <cell r="T178">
            <v>774.95308526970575</v>
          </cell>
        </row>
        <row r="179">
          <cell r="C179" t="str">
            <v>09F</v>
          </cell>
          <cell r="D179">
            <v>369.88447584974216</v>
          </cell>
          <cell r="E179">
            <v>452.30169942809829</v>
          </cell>
          <cell r="F179">
            <v>822.18617527784045</v>
          </cell>
          <cell r="L179" t="str">
            <v>09F</v>
          </cell>
          <cell r="M179">
            <v>62.523774933004979</v>
          </cell>
          <cell r="N179">
            <v>134.54248446779715</v>
          </cell>
          <cell r="O179">
            <v>106.40530295287402</v>
          </cell>
          <cell r="P179">
            <v>151.6540295684722</v>
          </cell>
          <cell r="Q179">
            <v>138.81092479831545</v>
          </cell>
          <cell r="R179">
            <v>116.75397605331761</v>
          </cell>
          <cell r="S179">
            <v>109.48727666606511</v>
          </cell>
          <cell r="T179">
            <v>820.17776943984666</v>
          </cell>
        </row>
        <row r="180">
          <cell r="C180" t="str">
            <v>09G</v>
          </cell>
          <cell r="D180">
            <v>899.64567244736611</v>
          </cell>
          <cell r="E180">
            <v>1083.1803764342797</v>
          </cell>
          <cell r="F180">
            <v>1982.8260488816459</v>
          </cell>
          <cell r="L180" t="str">
            <v>09G</v>
          </cell>
          <cell r="M180">
            <v>157.84231864454875</v>
          </cell>
          <cell r="N180">
            <v>254.52878193113389</v>
          </cell>
          <cell r="O180">
            <v>317.34938602007173</v>
          </cell>
          <cell r="P180">
            <v>410.2813067584035</v>
          </cell>
          <cell r="Q180">
            <v>313.84186558382828</v>
          </cell>
          <cell r="R180">
            <v>298.07545999794394</v>
          </cell>
          <cell r="S180">
            <v>238.07150071862455</v>
          </cell>
          <cell r="T180">
            <v>1989.9906196545544</v>
          </cell>
        </row>
        <row r="181">
          <cell r="C181" t="str">
            <v>09H</v>
          </cell>
          <cell r="D181">
            <v>246.08366832834193</v>
          </cell>
          <cell r="E181">
            <v>275.20852652203644</v>
          </cell>
          <cell r="F181">
            <v>521.29219485037834</v>
          </cell>
          <cell r="L181" t="str">
            <v>09H</v>
          </cell>
          <cell r="M181">
            <v>35.558911281738069</v>
          </cell>
          <cell r="N181">
            <v>130.73020990163909</v>
          </cell>
          <cell r="O181">
            <v>109.83540115871072</v>
          </cell>
          <cell r="P181">
            <v>96.00597324222764</v>
          </cell>
          <cell r="Q181">
            <v>69.111851609202958</v>
          </cell>
          <cell r="R181">
            <v>47.371507285621497</v>
          </cell>
          <cell r="S181">
            <v>33.646675089108562</v>
          </cell>
          <cell r="T181">
            <v>522.26052956824856</v>
          </cell>
        </row>
        <row r="182">
          <cell r="C182" t="str">
            <v>09J</v>
          </cell>
          <cell r="D182">
            <v>458.24076391641762</v>
          </cell>
          <cell r="E182">
            <v>548.78986908906677</v>
          </cell>
          <cell r="F182">
            <v>1007.0306330054843</v>
          </cell>
          <cell r="L182" t="str">
            <v>09J</v>
          </cell>
          <cell r="M182">
            <v>127.96954596013494</v>
          </cell>
          <cell r="N182">
            <v>150.52560851418218</v>
          </cell>
          <cell r="O182">
            <v>194.92509444071467</v>
          </cell>
          <cell r="P182">
            <v>193.90620189577365</v>
          </cell>
          <cell r="Q182">
            <v>153.51424958004668</v>
          </cell>
          <cell r="R182">
            <v>111.69354735263011</v>
          </cell>
          <cell r="S182">
            <v>75.435651148359398</v>
          </cell>
          <cell r="T182">
            <v>1007.9698988918417</v>
          </cell>
        </row>
        <row r="183">
          <cell r="C183" t="str">
            <v>09L</v>
          </cell>
          <cell r="D183">
            <v>282.24926319894581</v>
          </cell>
          <cell r="E183">
            <v>377.66566555767935</v>
          </cell>
          <cell r="F183">
            <v>659.91492875662516</v>
          </cell>
          <cell r="L183" t="str">
            <v>09L</v>
          </cell>
          <cell r="M183">
            <v>46.200673396068467</v>
          </cell>
          <cell r="N183">
            <v>87.374198001072074</v>
          </cell>
          <cell r="O183">
            <v>142.84776245781521</v>
          </cell>
          <cell r="P183">
            <v>150.33229904295231</v>
          </cell>
          <cell r="Q183">
            <v>98.19347157921618</v>
          </cell>
          <cell r="R183">
            <v>78.519449824653947</v>
          </cell>
          <cell r="S183">
            <v>53.744973316486366</v>
          </cell>
          <cell r="T183">
            <v>657.21282761826455</v>
          </cell>
        </row>
        <row r="184">
          <cell r="C184" t="str">
            <v>09N</v>
          </cell>
          <cell r="D184">
            <v>373.97603697477268</v>
          </cell>
          <cell r="E184">
            <v>417.27401529988248</v>
          </cell>
          <cell r="F184">
            <v>791.25005227465522</v>
          </cell>
          <cell r="L184" t="str">
            <v>09N</v>
          </cell>
          <cell r="M184">
            <v>59.076595673124487</v>
          </cell>
          <cell r="N184">
            <v>170.33075644770165</v>
          </cell>
          <cell r="O184">
            <v>159.90864067250206</v>
          </cell>
          <cell r="P184">
            <v>153.79708187003413</v>
          </cell>
          <cell r="Q184">
            <v>93.074704677267334</v>
          </cell>
          <cell r="R184">
            <v>82.149947027282451</v>
          </cell>
          <cell r="S184">
            <v>68.456799826345261</v>
          </cell>
          <cell r="T184">
            <v>786.7945261942574</v>
          </cell>
        </row>
        <row r="185">
          <cell r="C185" t="str">
            <v>09P</v>
          </cell>
          <cell r="D185">
            <v>402.99066600611798</v>
          </cell>
          <cell r="E185">
            <v>470.00445076781733</v>
          </cell>
          <cell r="F185">
            <v>872.99511677393525</v>
          </cell>
          <cell r="L185" t="str">
            <v>09P</v>
          </cell>
          <cell r="M185">
            <v>81.662297733347316</v>
          </cell>
          <cell r="N185">
            <v>109.79176404120807</v>
          </cell>
          <cell r="O185">
            <v>137.55180569702534</v>
          </cell>
          <cell r="P185">
            <v>166.87991916395364</v>
          </cell>
          <cell r="Q185">
            <v>157.01869087069798</v>
          </cell>
          <cell r="R185">
            <v>127.83747871708296</v>
          </cell>
          <cell r="S185">
            <v>98.383901292108263</v>
          </cell>
          <cell r="T185">
            <v>879.1258575154236</v>
          </cell>
        </row>
        <row r="186">
          <cell r="C186" t="str">
            <v>09W</v>
          </cell>
          <cell r="D186">
            <v>580.36026822374367</v>
          </cell>
          <cell r="E186">
            <v>609.26831676393147</v>
          </cell>
          <cell r="F186">
            <v>1189.6285849876751</v>
          </cell>
          <cell r="L186" t="str">
            <v>09W</v>
          </cell>
          <cell r="M186">
            <v>140.1393788937275</v>
          </cell>
          <cell r="N186">
            <v>227.03915839548986</v>
          </cell>
          <cell r="O186">
            <v>225.20470874327779</v>
          </cell>
          <cell r="P186">
            <v>228.68649057897318</v>
          </cell>
          <cell r="Q186">
            <v>175.03604894727394</v>
          </cell>
          <cell r="R186">
            <v>129.31545113222413</v>
          </cell>
          <cell r="S186">
            <v>64.887509972755737</v>
          </cell>
          <cell r="T186">
            <v>1190.3087466637221</v>
          </cell>
        </row>
        <row r="187">
          <cell r="C187" t="str">
            <v>09X</v>
          </cell>
          <cell r="D187">
            <v>448.49646318811585</v>
          </cell>
          <cell r="E187">
            <v>497.22323822499146</v>
          </cell>
          <cell r="F187">
            <v>945.71970141310726</v>
          </cell>
          <cell r="L187" t="str">
            <v>09X</v>
          </cell>
          <cell r="M187">
            <v>94.228681263178444</v>
          </cell>
          <cell r="N187">
            <v>137.76979545563708</v>
          </cell>
          <cell r="O187">
            <v>181.39879656390551</v>
          </cell>
          <cell r="P187">
            <v>201.92982428492419</v>
          </cell>
          <cell r="Q187">
            <v>136.89243274677548</v>
          </cell>
          <cell r="R187">
            <v>107.34451551280074</v>
          </cell>
          <cell r="S187">
            <v>86.82840116201902</v>
          </cell>
          <cell r="T187">
            <v>946.39244698924051</v>
          </cell>
        </row>
        <row r="188">
          <cell r="C188" t="str">
            <v>09Y</v>
          </cell>
          <cell r="D188">
            <v>482.1726868568519</v>
          </cell>
          <cell r="E188">
            <v>634.59749033774699</v>
          </cell>
          <cell r="F188">
            <v>1116.770177194599</v>
          </cell>
          <cell r="L188" t="str">
            <v>09Y</v>
          </cell>
          <cell r="M188">
            <v>78.333152849909069</v>
          </cell>
          <cell r="N188">
            <v>206.24756914044585</v>
          </cell>
          <cell r="O188">
            <v>240.13325874153782</v>
          </cell>
          <cell r="P188">
            <v>227.45954300453994</v>
          </cell>
          <cell r="Q188">
            <v>162.12519295099631</v>
          </cell>
          <cell r="R188">
            <v>102.77298766409143</v>
          </cell>
          <cell r="S188">
            <v>105.05083080402144</v>
          </cell>
          <cell r="T188">
            <v>1122.1225351555418</v>
          </cell>
        </row>
        <row r="189">
          <cell r="C189" t="str">
            <v>10A</v>
          </cell>
          <cell r="D189">
            <v>395.56779437999347</v>
          </cell>
          <cell r="E189">
            <v>463.45586846569762</v>
          </cell>
          <cell r="F189">
            <v>859.02366284569109</v>
          </cell>
          <cell r="L189" t="str">
            <v>10A</v>
          </cell>
          <cell r="M189">
            <v>84.58657544046352</v>
          </cell>
          <cell r="N189">
            <v>108.21041600396448</v>
          </cell>
          <cell r="O189">
            <v>150.10234664641993</v>
          </cell>
          <cell r="P189">
            <v>165.16583833290554</v>
          </cell>
          <cell r="Q189">
            <v>133.86940124323365</v>
          </cell>
          <cell r="R189">
            <v>127.86363939555469</v>
          </cell>
          <cell r="S189">
            <v>85.031891821420615</v>
          </cell>
          <cell r="T189">
            <v>854.83010888396245</v>
          </cell>
        </row>
        <row r="190">
          <cell r="C190" t="str">
            <v>10C</v>
          </cell>
          <cell r="D190">
            <v>150.61153303737487</v>
          </cell>
          <cell r="E190">
            <v>201.4933245342863</v>
          </cell>
          <cell r="F190">
            <v>352.10485757166117</v>
          </cell>
          <cell r="L190" t="str">
            <v>10C</v>
          </cell>
          <cell r="M190">
            <v>29.904747543061283</v>
          </cell>
          <cell r="N190">
            <v>50.684736670677673</v>
          </cell>
          <cell r="O190">
            <v>82.934172080789494</v>
          </cell>
          <cell r="P190">
            <v>67.67928588752595</v>
          </cell>
          <cell r="Q190">
            <v>57.34900531852292</v>
          </cell>
          <cell r="R190">
            <v>36.479201893716613</v>
          </cell>
          <cell r="S190">
            <v>27.912970405218687</v>
          </cell>
          <cell r="T190">
            <v>352.94411979951258</v>
          </cell>
        </row>
        <row r="191">
          <cell r="C191" t="str">
            <v>10D</v>
          </cell>
          <cell r="D191">
            <v>196.36131866648583</v>
          </cell>
          <cell r="E191">
            <v>238.46523730691098</v>
          </cell>
          <cell r="F191">
            <v>434.82655597339681</v>
          </cell>
          <cell r="L191" t="str">
            <v>10D</v>
          </cell>
          <cell r="M191">
            <v>51.286461831280491</v>
          </cell>
          <cell r="N191">
            <v>77.96787661243269</v>
          </cell>
          <cell r="O191">
            <v>73.25769503840678</v>
          </cell>
          <cell r="P191">
            <v>78.516247305637762</v>
          </cell>
          <cell r="Q191">
            <v>63.479940778737344</v>
          </cell>
          <cell r="R191">
            <v>64.86674625348023</v>
          </cell>
          <cell r="S191">
            <v>27.202906600792858</v>
          </cell>
          <cell r="T191">
            <v>436.57787442076813</v>
          </cell>
        </row>
        <row r="192">
          <cell r="C192" t="str">
            <v>10E</v>
          </cell>
          <cell r="D192">
            <v>260.36331703330808</v>
          </cell>
          <cell r="E192">
            <v>323.96074477721044</v>
          </cell>
          <cell r="F192">
            <v>584.32406181051851</v>
          </cell>
          <cell r="L192" t="str">
            <v>10E</v>
          </cell>
          <cell r="M192">
            <v>67.795866451430044</v>
          </cell>
          <cell r="N192">
            <v>93.76497456895676</v>
          </cell>
          <cell r="O192">
            <v>86.602469743614776</v>
          </cell>
          <cell r="P192">
            <v>116.89791324792779</v>
          </cell>
          <cell r="Q192">
            <v>89.756431484574307</v>
          </cell>
          <cell r="R192">
            <v>80.065736420899043</v>
          </cell>
          <cell r="S192">
            <v>50.022681036427443</v>
          </cell>
          <cell r="T192">
            <v>584.90607295383018</v>
          </cell>
        </row>
        <row r="193">
          <cell r="C193" t="str">
            <v>10G</v>
          </cell>
          <cell r="D193">
            <v>240.68491750535574</v>
          </cell>
          <cell r="E193">
            <v>280.05891477877753</v>
          </cell>
          <cell r="F193">
            <v>520.7438322841333</v>
          </cell>
          <cell r="L193" t="str">
            <v>10G</v>
          </cell>
          <cell r="M193">
            <v>50.049534005787386</v>
          </cell>
          <cell r="N193">
            <v>74.333453116369142</v>
          </cell>
          <cell r="O193">
            <v>112.53003540261642</v>
          </cell>
          <cell r="P193">
            <v>124.99310125300119</v>
          </cell>
          <cell r="Q193">
            <v>76.678943416842159</v>
          </cell>
          <cell r="R193">
            <v>48.19996466779493</v>
          </cell>
          <cell r="S193">
            <v>33.958800421722103</v>
          </cell>
          <cell r="T193">
            <v>520.7438322841333</v>
          </cell>
        </row>
        <row r="194">
          <cell r="C194" t="str">
            <v>10H</v>
          </cell>
          <cell r="D194">
            <v>538.06313739865186</v>
          </cell>
          <cell r="E194">
            <v>621.32857123629071</v>
          </cell>
          <cell r="F194">
            <v>1159.3917086349425</v>
          </cell>
          <cell r="L194" t="str">
            <v>10H</v>
          </cell>
          <cell r="M194">
            <v>111.9038210229744</v>
          </cell>
          <cell r="N194">
            <v>191.48587532451884</v>
          </cell>
          <cell r="O194">
            <v>227.73682622291562</v>
          </cell>
          <cell r="P194">
            <v>237.2660311727218</v>
          </cell>
          <cell r="Q194">
            <v>157.39080428896742</v>
          </cell>
          <cell r="R194">
            <v>126.6490278280701</v>
          </cell>
          <cell r="S194">
            <v>103.46340368141412</v>
          </cell>
          <cell r="T194">
            <v>1155.8957895415822</v>
          </cell>
        </row>
        <row r="195">
          <cell r="C195" t="str">
            <v>10J</v>
          </cell>
          <cell r="D195">
            <v>392.17773594657808</v>
          </cell>
          <cell r="E195">
            <v>467.44465796676764</v>
          </cell>
          <cell r="F195">
            <v>859.62239391334572</v>
          </cell>
          <cell r="L195" t="str">
            <v>10J</v>
          </cell>
          <cell r="M195">
            <v>69.663018051579712</v>
          </cell>
          <cell r="N195">
            <v>136.19064439213952</v>
          </cell>
          <cell r="O195">
            <v>178.99671031130683</v>
          </cell>
          <cell r="P195">
            <v>191.40195673388067</v>
          </cell>
          <cell r="Q195">
            <v>125.53202599140548</v>
          </cell>
          <cell r="R195">
            <v>102.58180867025848</v>
          </cell>
          <cell r="S195">
            <v>53.91463366994391</v>
          </cell>
          <cell r="T195">
            <v>858.28079782051452</v>
          </cell>
        </row>
        <row r="196">
          <cell r="C196" t="str">
            <v>10K</v>
          </cell>
          <cell r="D196">
            <v>354.12878122698663</v>
          </cell>
          <cell r="E196">
            <v>427.56708649306933</v>
          </cell>
          <cell r="F196">
            <v>781.69586772005596</v>
          </cell>
          <cell r="L196" t="str">
            <v>10K</v>
          </cell>
          <cell r="M196">
            <v>78.450913146259822</v>
          </cell>
          <cell r="N196">
            <v>123.28694554108739</v>
          </cell>
          <cell r="O196">
            <v>109.31362833337218</v>
          </cell>
          <cell r="P196">
            <v>173.23208925130254</v>
          </cell>
          <cell r="Q196">
            <v>125.626558931773</v>
          </cell>
          <cell r="R196">
            <v>99.545923707755392</v>
          </cell>
          <cell r="S196">
            <v>74.804970517844779</v>
          </cell>
          <cell r="T196">
            <v>784.26102942939508</v>
          </cell>
        </row>
        <row r="197">
          <cell r="C197" t="str">
            <v>10L</v>
          </cell>
          <cell r="D197">
            <v>289.61834878490527</v>
          </cell>
          <cell r="E197">
            <v>322.72256988356435</v>
          </cell>
          <cell r="F197">
            <v>612.34091866846961</v>
          </cell>
          <cell r="L197" t="str">
            <v>10L</v>
          </cell>
          <cell r="M197">
            <v>54.871253823422286</v>
          </cell>
          <cell r="N197">
            <v>56.993015645275143</v>
          </cell>
          <cell r="O197">
            <v>88.885668530002846</v>
          </cell>
          <cell r="P197">
            <v>125.41584696668549</v>
          </cell>
          <cell r="Q197">
            <v>107.00422461924428</v>
          </cell>
          <cell r="R197">
            <v>105.92635052698158</v>
          </cell>
          <cell r="S197">
            <v>72.829432204563716</v>
          </cell>
          <cell r="T197">
            <v>611.92579231617538</v>
          </cell>
        </row>
        <row r="198">
          <cell r="C198" t="str">
            <v>10M</v>
          </cell>
          <cell r="D198">
            <v>219.22239698625134</v>
          </cell>
          <cell r="E198">
            <v>221.39961917834171</v>
          </cell>
          <cell r="F198">
            <v>440.62201616459305</v>
          </cell>
          <cell r="L198" t="str">
            <v>10M</v>
          </cell>
          <cell r="M198">
            <v>35.759330522703713</v>
          </cell>
          <cell r="N198">
            <v>84.770828662077719</v>
          </cell>
          <cell r="O198">
            <v>98.871132872777608</v>
          </cell>
          <cell r="P198">
            <v>83.004834083229994</v>
          </cell>
          <cell r="Q198">
            <v>59.039029012915414</v>
          </cell>
          <cell r="R198">
            <v>52.465235633697105</v>
          </cell>
          <cell r="S198">
            <v>28.23111459133267</v>
          </cell>
          <cell r="T198">
            <v>442.14150537873417</v>
          </cell>
        </row>
        <row r="199">
          <cell r="C199" t="str">
            <v>10N</v>
          </cell>
          <cell r="D199">
            <v>157.91625585789714</v>
          </cell>
          <cell r="E199">
            <v>208.88034268848693</v>
          </cell>
          <cell r="F199">
            <v>366.79659854638408</v>
          </cell>
          <cell r="L199" t="str">
            <v>10N</v>
          </cell>
          <cell r="M199">
            <v>36.37255104041968</v>
          </cell>
          <cell r="N199">
            <v>59.719096300723621</v>
          </cell>
          <cell r="O199">
            <v>91.626059408072194</v>
          </cell>
          <cell r="P199">
            <v>59.450179122165061</v>
          </cell>
          <cell r="Q199">
            <v>50.441940991426556</v>
          </cell>
          <cell r="R199">
            <v>36.449630290106967</v>
          </cell>
          <cell r="S199">
            <v>33.550947907418724</v>
          </cell>
          <cell r="T199">
            <v>367.61040506033282</v>
          </cell>
        </row>
        <row r="200">
          <cell r="C200" t="str">
            <v>10Q</v>
          </cell>
          <cell r="D200">
            <v>1226.397478372751</v>
          </cell>
          <cell r="E200">
            <v>1427.7839988862515</v>
          </cell>
          <cell r="F200">
            <v>2654.1814772590023</v>
          </cell>
          <cell r="L200" t="str">
            <v>10Q</v>
          </cell>
          <cell r="M200">
            <v>291.00407958943782</v>
          </cell>
          <cell r="N200">
            <v>536.36612007666145</v>
          </cell>
          <cell r="O200">
            <v>512.02418598471979</v>
          </cell>
          <cell r="P200">
            <v>508.14095084577548</v>
          </cell>
          <cell r="Q200">
            <v>333.72445765851302</v>
          </cell>
          <cell r="R200">
            <v>293.56463546564845</v>
          </cell>
          <cell r="S200">
            <v>178.80616036653342</v>
          </cell>
          <cell r="T200">
            <v>2653.6305899872896</v>
          </cell>
        </row>
        <row r="201">
          <cell r="C201" t="str">
            <v>10R</v>
          </cell>
          <cell r="D201">
            <v>434.0813740179168</v>
          </cell>
          <cell r="E201">
            <v>428.06728623560406</v>
          </cell>
          <cell r="F201">
            <v>862.1486602535208</v>
          </cell>
          <cell r="L201" t="str">
            <v>10R</v>
          </cell>
          <cell r="M201">
            <v>107.91231450138051</v>
          </cell>
          <cell r="N201">
            <v>168.87949791206722</v>
          </cell>
          <cell r="O201">
            <v>166.41479745667385</v>
          </cell>
          <cell r="P201">
            <v>170.30726796022796</v>
          </cell>
          <cell r="Q201">
            <v>113.77838695540791</v>
          </cell>
          <cell r="R201">
            <v>75.496689606096197</v>
          </cell>
          <cell r="S201">
            <v>61.12700304394501</v>
          </cell>
          <cell r="T201">
            <v>863.91595743579865</v>
          </cell>
        </row>
        <row r="202">
          <cell r="C202" t="str">
            <v>10T</v>
          </cell>
          <cell r="D202">
            <v>213.83249336796985</v>
          </cell>
          <cell r="E202">
            <v>278.14230600529442</v>
          </cell>
          <cell r="F202">
            <v>491.97479937326426</v>
          </cell>
          <cell r="L202" t="str">
            <v>10T</v>
          </cell>
          <cell r="M202">
            <v>55.973443630041928</v>
          </cell>
          <cell r="N202">
            <v>86.743507554204399</v>
          </cell>
          <cell r="O202">
            <v>121.1104264143501</v>
          </cell>
          <cell r="P202">
            <v>105.51711239045108</v>
          </cell>
          <cell r="Q202">
            <v>59.912033315997064</v>
          </cell>
          <cell r="R202">
            <v>36.957264578356067</v>
          </cell>
          <cell r="S202">
            <v>24.819683703119303</v>
          </cell>
          <cell r="T202">
            <v>491.03347158651997</v>
          </cell>
        </row>
        <row r="203">
          <cell r="C203" t="str">
            <v>10V</v>
          </cell>
          <cell r="D203">
            <v>339.82558102594459</v>
          </cell>
          <cell r="E203">
            <v>415.69236667583624</v>
          </cell>
          <cell r="F203">
            <v>755.51794770178083</v>
          </cell>
          <cell r="L203" t="str">
            <v>10V</v>
          </cell>
          <cell r="M203">
            <v>81.433073632288284</v>
          </cell>
          <cell r="N203">
            <v>100.26083046600776</v>
          </cell>
          <cell r="O203">
            <v>126.98916872203134</v>
          </cell>
          <cell r="P203">
            <v>150.28433281295455</v>
          </cell>
          <cell r="Q203">
            <v>123.41927416077188</v>
          </cell>
          <cell r="R203">
            <v>103.24094797989071</v>
          </cell>
          <cell r="S203">
            <v>71.333160592509145</v>
          </cell>
          <cell r="T203">
            <v>756.9607883664537</v>
          </cell>
        </row>
        <row r="204">
          <cell r="C204" t="str">
            <v>10W</v>
          </cell>
          <cell r="D204">
            <v>236.4700059953424</v>
          </cell>
          <cell r="E204">
            <v>247.82522306133691</v>
          </cell>
          <cell r="F204">
            <v>484.29522905667932</v>
          </cell>
          <cell r="L204" t="str">
            <v>10W</v>
          </cell>
          <cell r="M204">
            <v>43.027915684197495</v>
          </cell>
          <cell r="N204">
            <v>161.86483078267915</v>
          </cell>
          <cell r="O204">
            <v>99.723876951895051</v>
          </cell>
          <cell r="P204">
            <v>84.132355481356996</v>
          </cell>
          <cell r="Q204">
            <v>52.402152954058081</v>
          </cell>
          <cell r="R204">
            <v>26.423113123366374</v>
          </cell>
          <cell r="S204">
            <v>18.156597507571089</v>
          </cell>
          <cell r="T204">
            <v>485.7308424851243</v>
          </cell>
        </row>
        <row r="205">
          <cell r="C205" t="str">
            <v>10X</v>
          </cell>
          <cell r="D205">
            <v>517.51582186974929</v>
          </cell>
          <cell r="E205">
            <v>547.17228842447287</v>
          </cell>
          <cell r="F205">
            <v>1064.688110294222</v>
          </cell>
          <cell r="L205" t="str">
            <v>10X</v>
          </cell>
          <cell r="M205">
            <v>117.03611131842422</v>
          </cell>
          <cell r="N205">
            <v>256.43284186008577</v>
          </cell>
          <cell r="O205">
            <v>216.44482680887612</v>
          </cell>
          <cell r="P205">
            <v>173.1360899934362</v>
          </cell>
          <cell r="Q205">
            <v>138.66307779817402</v>
          </cell>
          <cell r="R205">
            <v>111.49427590699551</v>
          </cell>
          <cell r="S205">
            <v>53.077212429629753</v>
          </cell>
          <cell r="T205">
            <v>1066.2844361156217</v>
          </cell>
        </row>
        <row r="206">
          <cell r="C206" t="str">
            <v>10Y</v>
          </cell>
          <cell r="D206">
            <v>324.47408986097645</v>
          </cell>
          <cell r="E206">
            <v>361.39473745140828</v>
          </cell>
          <cell r="F206">
            <v>685.86882731238472</v>
          </cell>
          <cell r="L206" t="str">
            <v>10Y</v>
          </cell>
          <cell r="M206">
            <v>68.514123394180388</v>
          </cell>
          <cell r="N206">
            <v>83.671654656936042</v>
          </cell>
          <cell r="O206">
            <v>160.64716129551672</v>
          </cell>
          <cell r="P206">
            <v>145.2625676778726</v>
          </cell>
          <cell r="Q206">
            <v>97.131622237617805</v>
          </cell>
          <cell r="R206">
            <v>83.70789887697785</v>
          </cell>
          <cell r="S206">
            <v>47.488821017176285</v>
          </cell>
          <cell r="T206">
            <v>686.4238491562777</v>
          </cell>
        </row>
        <row r="207">
          <cell r="C207" t="str">
            <v>11A</v>
          </cell>
          <cell r="D207">
            <v>1083.1561196400239</v>
          </cell>
          <cell r="E207">
            <v>1188.0936058268389</v>
          </cell>
          <cell r="F207">
            <v>2271.2497254668629</v>
          </cell>
          <cell r="L207" t="str">
            <v>11A</v>
          </cell>
          <cell r="M207">
            <v>181.69329118036066</v>
          </cell>
          <cell r="N207">
            <v>351.89053055442974</v>
          </cell>
          <cell r="O207">
            <v>355.36243047051312</v>
          </cell>
          <cell r="P207">
            <v>478.43031226192079</v>
          </cell>
          <cell r="Q207">
            <v>360.67976495983686</v>
          </cell>
          <cell r="R207">
            <v>316.72397391816872</v>
          </cell>
          <cell r="S207">
            <v>224.61402436498091</v>
          </cell>
          <cell r="T207">
            <v>2269.3943277102107</v>
          </cell>
        </row>
        <row r="208">
          <cell r="C208" t="str">
            <v>11C</v>
          </cell>
          <cell r="D208">
            <v>273.23899931577057</v>
          </cell>
          <cell r="E208">
            <v>305.34770426610123</v>
          </cell>
          <cell r="F208">
            <v>578.5867035818718</v>
          </cell>
          <cell r="L208" t="str">
            <v>11C</v>
          </cell>
          <cell r="M208">
            <v>38.13097421245547</v>
          </cell>
          <cell r="N208">
            <v>127.03641526960203</v>
          </cell>
          <cell r="O208">
            <v>115.95819601474768</v>
          </cell>
          <cell r="P208">
            <v>114.53367879507793</v>
          </cell>
          <cell r="Q208">
            <v>75.260454422377052</v>
          </cell>
          <cell r="R208">
            <v>60.499064124132047</v>
          </cell>
          <cell r="S208">
            <v>47.851956117879006</v>
          </cell>
          <cell r="T208">
            <v>579.27073895627132</v>
          </cell>
        </row>
        <row r="209">
          <cell r="C209" t="str">
            <v>11D</v>
          </cell>
          <cell r="D209">
            <v>275.11504031660922</v>
          </cell>
          <cell r="E209">
            <v>315.16160068076294</v>
          </cell>
          <cell r="F209">
            <v>590.27664099737217</v>
          </cell>
          <cell r="L209" t="str">
            <v>11D</v>
          </cell>
          <cell r="M209">
            <v>41.046905329551926</v>
          </cell>
          <cell r="N209">
            <v>111.23062435833029</v>
          </cell>
          <cell r="O209">
            <v>139.38374003548634</v>
          </cell>
          <cell r="P209">
            <v>116.10012133723741</v>
          </cell>
          <cell r="Q209">
            <v>70.222713678241888</v>
          </cell>
          <cell r="R209">
            <v>68.41643753400399</v>
          </cell>
          <cell r="S209">
            <v>42.646905084545018</v>
          </cell>
          <cell r="T209">
            <v>589.04744735739689</v>
          </cell>
        </row>
        <row r="210">
          <cell r="C210" t="str">
            <v>11E</v>
          </cell>
          <cell r="D210">
            <v>420.53073240776348</v>
          </cell>
          <cell r="E210">
            <v>438.82558841015435</v>
          </cell>
          <cell r="F210">
            <v>859.35632081791778</v>
          </cell>
          <cell r="L210" t="str">
            <v>11E</v>
          </cell>
          <cell r="M210">
            <v>119.85496721923994</v>
          </cell>
          <cell r="N210">
            <v>162.94352682008446</v>
          </cell>
          <cell r="O210">
            <v>147.47761012096385</v>
          </cell>
          <cell r="P210">
            <v>161.91066401395253</v>
          </cell>
          <cell r="Q210">
            <v>109.42034200350471</v>
          </cell>
          <cell r="R210">
            <v>92.679705852045558</v>
          </cell>
          <cell r="S210">
            <v>66.049008683851653</v>
          </cell>
          <cell r="T210">
            <v>860.33582471364275</v>
          </cell>
        </row>
        <row r="211">
          <cell r="C211" t="str">
            <v>11H</v>
          </cell>
          <cell r="D211">
            <v>934.61034605338318</v>
          </cell>
          <cell r="E211">
            <v>1022.2607977871733</v>
          </cell>
          <cell r="F211">
            <v>1956.8711438405564</v>
          </cell>
          <cell r="L211" t="str">
            <v>11H</v>
          </cell>
          <cell r="M211">
            <v>209.8233923987635</v>
          </cell>
          <cell r="N211">
            <v>468.79486188410436</v>
          </cell>
          <cell r="O211">
            <v>418.08911547360083</v>
          </cell>
          <cell r="P211">
            <v>336.00188128169958</v>
          </cell>
          <cell r="Q211">
            <v>253.89809985605248</v>
          </cell>
          <cell r="R211">
            <v>149.36361198443285</v>
          </cell>
          <cell r="S211">
            <v>124.58246831699616</v>
          </cell>
          <cell r="T211">
            <v>1960.5534311956499</v>
          </cell>
        </row>
        <row r="212">
          <cell r="C212" t="str">
            <v>11J</v>
          </cell>
          <cell r="D212">
            <v>1641.5064623261007</v>
          </cell>
          <cell r="E212">
            <v>1882.5366109906006</v>
          </cell>
          <cell r="F212">
            <v>3524.0430733167013</v>
          </cell>
          <cell r="L212" t="str">
            <v>11J</v>
          </cell>
          <cell r="M212">
            <v>312.16454559411955</v>
          </cell>
          <cell r="N212">
            <v>538.69869403434063</v>
          </cell>
          <cell r="O212">
            <v>593.6691598676673</v>
          </cell>
          <cell r="P212">
            <v>656.00799211244623</v>
          </cell>
          <cell r="Q212">
            <v>533.15972299539737</v>
          </cell>
          <cell r="R212">
            <v>520.91945880854303</v>
          </cell>
          <cell r="S212">
            <v>376.93908123065501</v>
          </cell>
          <cell r="T212">
            <v>3531.5586546431696</v>
          </cell>
        </row>
        <row r="213">
          <cell r="C213" t="str">
            <v>11M</v>
          </cell>
          <cell r="D213">
            <v>1132.1194122768325</v>
          </cell>
          <cell r="E213">
            <v>1229.7806343331042</v>
          </cell>
          <cell r="F213">
            <v>2361.9000466099369</v>
          </cell>
          <cell r="L213" t="str">
            <v>11M</v>
          </cell>
          <cell r="M213">
            <v>231.59015360591928</v>
          </cell>
          <cell r="N213">
            <v>420.03191219045971</v>
          </cell>
          <cell r="O213">
            <v>415.90476851900814</v>
          </cell>
          <cell r="P213">
            <v>454.42289249025413</v>
          </cell>
          <cell r="Q213">
            <v>352.10776583051756</v>
          </cell>
          <cell r="R213">
            <v>294.81854452820363</v>
          </cell>
          <cell r="S213">
            <v>190.92597750168241</v>
          </cell>
          <cell r="T213">
            <v>2359.8020146660447</v>
          </cell>
        </row>
        <row r="214">
          <cell r="C214" t="str">
            <v>11N</v>
          </cell>
          <cell r="D214">
            <v>1099.8728649534146</v>
          </cell>
          <cell r="E214">
            <v>1226.6538424155935</v>
          </cell>
          <cell r="F214">
            <v>2326.5267073690084</v>
          </cell>
          <cell r="L214" t="str">
            <v>11N</v>
          </cell>
          <cell r="M214">
            <v>232.19454701649983</v>
          </cell>
          <cell r="N214">
            <v>311.0302378613552</v>
          </cell>
          <cell r="O214">
            <v>348.30082899489162</v>
          </cell>
          <cell r="P214">
            <v>438.3106746785196</v>
          </cell>
          <cell r="Q214">
            <v>414.60323466668081</v>
          </cell>
          <cell r="R214">
            <v>361.48218151793009</v>
          </cell>
          <cell r="S214">
            <v>215.2811625294878</v>
          </cell>
          <cell r="T214">
            <v>2321.2028672653651</v>
          </cell>
        </row>
        <row r="215">
          <cell r="C215" t="str">
            <v>11T</v>
          </cell>
          <cell r="D215">
            <v>414.29713122771176</v>
          </cell>
          <cell r="E215">
            <v>485.19935271812506</v>
          </cell>
          <cell r="F215">
            <v>899.49648394583687</v>
          </cell>
          <cell r="L215" t="str">
            <v>11T</v>
          </cell>
          <cell r="M215">
            <v>91.419500759067731</v>
          </cell>
          <cell r="N215">
            <v>134.06649457906968</v>
          </cell>
          <cell r="O215">
            <v>153.59586992782766</v>
          </cell>
          <cell r="P215">
            <v>169.51489799111127</v>
          </cell>
          <cell r="Q215">
            <v>118.78935664594803</v>
          </cell>
          <cell r="R215">
            <v>139.26636379723703</v>
          </cell>
          <cell r="S215">
            <v>87.081658538520045</v>
          </cell>
          <cell r="T215">
            <v>893.73414223878149</v>
          </cell>
        </row>
        <row r="216">
          <cell r="C216" t="str">
            <v>11X</v>
          </cell>
          <cell r="D216">
            <v>1166.2369842841417</v>
          </cell>
          <cell r="E216">
            <v>1367.877903602737</v>
          </cell>
          <cell r="F216">
            <v>2534.1148878868789</v>
          </cell>
          <cell r="L216" t="str">
            <v>11X</v>
          </cell>
          <cell r="M216">
            <v>195.695916936575</v>
          </cell>
          <cell r="N216">
            <v>390.71311073898892</v>
          </cell>
          <cell r="O216">
            <v>403.504626372708</v>
          </cell>
          <cell r="P216">
            <v>513.06665671814801</v>
          </cell>
          <cell r="Q216">
            <v>394.79077862442125</v>
          </cell>
          <cell r="R216">
            <v>391.86288444092452</v>
          </cell>
          <cell r="S216">
            <v>242.44760213109072</v>
          </cell>
          <cell r="T216">
            <v>2532.0815759628567</v>
          </cell>
        </row>
        <row r="217">
          <cell r="C217" t="str">
            <v>12A</v>
          </cell>
          <cell r="D217">
            <v>578.86805505971699</v>
          </cell>
          <cell r="E217">
            <v>667.42536700033475</v>
          </cell>
          <cell r="F217">
            <v>1246.2934220600519</v>
          </cell>
          <cell r="L217" t="str">
            <v>12A</v>
          </cell>
          <cell r="M217">
            <v>130.6206382802651</v>
          </cell>
          <cell r="N217">
            <v>191.31554291154245</v>
          </cell>
          <cell r="O217">
            <v>235.0501365481951</v>
          </cell>
          <cell r="P217">
            <v>243.5600214924811</v>
          </cell>
          <cell r="Q217">
            <v>196.05550364095805</v>
          </cell>
          <cell r="R217">
            <v>151.4771132216336</v>
          </cell>
          <cell r="S217">
            <v>99.428291753538844</v>
          </cell>
          <cell r="T217">
            <v>1247.5072478486143</v>
          </cell>
        </row>
        <row r="218">
          <cell r="C218" t="str">
            <v>12D</v>
          </cell>
          <cell r="D218">
            <v>389.24248623838059</v>
          </cell>
          <cell r="E218">
            <v>460.62279909275873</v>
          </cell>
          <cell r="F218">
            <v>849.86528533113938</v>
          </cell>
          <cell r="L218" t="str">
            <v>12D</v>
          </cell>
          <cell r="M218">
            <v>83.834981938667681</v>
          </cell>
          <cell r="N218">
            <v>137.83802689802627</v>
          </cell>
          <cell r="O218">
            <v>165.51722989914788</v>
          </cell>
          <cell r="P218">
            <v>201.0654163322065</v>
          </cell>
          <cell r="Q218">
            <v>120.48593020897837</v>
          </cell>
          <cell r="R218">
            <v>86.194452822126109</v>
          </cell>
          <cell r="S218">
            <v>58.097514772364022</v>
          </cell>
          <cell r="T218">
            <v>853.0335528715168</v>
          </cell>
        </row>
        <row r="219">
          <cell r="C219" t="str">
            <v>12F</v>
          </cell>
          <cell r="D219">
            <v>774.40505125632501</v>
          </cell>
          <cell r="E219">
            <v>865.81312966551639</v>
          </cell>
          <cell r="F219">
            <v>1640.2181809218414</v>
          </cell>
          <cell r="L219" t="str">
            <v>12F</v>
          </cell>
          <cell r="M219">
            <v>186.95446804672616</v>
          </cell>
          <cell r="N219">
            <v>222.02695630739171</v>
          </cell>
          <cell r="O219">
            <v>261.13354439512693</v>
          </cell>
          <cell r="P219">
            <v>338.12559361158793</v>
          </cell>
          <cell r="Q219">
            <v>271.36995809649699</v>
          </cell>
          <cell r="R219">
            <v>217.09462202551191</v>
          </cell>
          <cell r="S219">
            <v>145.07280496133689</v>
          </cell>
          <cell r="T219">
            <v>1641.7779474441784</v>
          </cell>
        </row>
        <row r="220">
          <cell r="C220" t="str">
            <v>13P</v>
          </cell>
          <cell r="D220">
            <v>1376.0444747686879</v>
          </cell>
          <cell r="E220">
            <v>1538.8894673684554</v>
          </cell>
          <cell r="F220">
            <v>2914.9339421371433</v>
          </cell>
          <cell r="L220" t="str">
            <v>13P</v>
          </cell>
          <cell r="M220">
            <v>412.32710956197684</v>
          </cell>
          <cell r="N220">
            <v>561.86367205084571</v>
          </cell>
          <cell r="O220">
            <v>524.88535724663893</v>
          </cell>
          <cell r="P220">
            <v>529.22679342497133</v>
          </cell>
          <cell r="Q220">
            <v>394.68571282985334</v>
          </cell>
          <cell r="R220">
            <v>279.7218664938726</v>
          </cell>
          <cell r="S220">
            <v>216.10328601044989</v>
          </cell>
          <cell r="T220">
            <v>2918.8137976186081</v>
          </cell>
        </row>
        <row r="221">
          <cell r="C221" t="str">
            <v>13T</v>
          </cell>
          <cell r="D221">
            <v>1157.1078461918385</v>
          </cell>
          <cell r="E221">
            <v>1224.8975275772382</v>
          </cell>
          <cell r="F221">
            <v>2382.0053737690769</v>
          </cell>
          <cell r="L221" t="str">
            <v>13T</v>
          </cell>
          <cell r="M221">
            <v>271.84934928757343</v>
          </cell>
          <cell r="N221">
            <v>524.77875098032121</v>
          </cell>
          <cell r="O221">
            <v>410.22995984790691</v>
          </cell>
          <cell r="P221">
            <v>435.08445717125244</v>
          </cell>
          <cell r="Q221">
            <v>323.04506170033255</v>
          </cell>
          <cell r="R221">
            <v>238.89823433341485</v>
          </cell>
          <cell r="S221">
            <v>174.31188521914606</v>
          </cell>
          <cell r="T221">
            <v>2378.1976985399479</v>
          </cell>
        </row>
        <row r="222">
          <cell r="C222" t="str">
            <v>99A</v>
          </cell>
          <cell r="D222">
            <v>1000.5519170342558</v>
          </cell>
          <cell r="E222">
            <v>1161.784476563648</v>
          </cell>
          <cell r="F222">
            <v>2162.3363935979037</v>
          </cell>
          <cell r="L222" t="str">
            <v>99A</v>
          </cell>
          <cell r="M222">
            <v>246.33484763082296</v>
          </cell>
          <cell r="N222">
            <v>464.61665286834119</v>
          </cell>
          <cell r="O222">
            <v>382.98876382352586</v>
          </cell>
          <cell r="P222">
            <v>403.25742092150642</v>
          </cell>
          <cell r="Q222">
            <v>336.05899533015173</v>
          </cell>
          <cell r="R222">
            <v>202.01894246814982</v>
          </cell>
          <cell r="S222">
            <v>134.66477703989403</v>
          </cell>
          <cell r="T222">
            <v>2169.940400082392</v>
          </cell>
        </row>
        <row r="223">
          <cell r="C223" t="str">
            <v>99C</v>
          </cell>
          <cell r="D223">
            <v>463.3576512380447</v>
          </cell>
          <cell r="E223">
            <v>560.5045271750173</v>
          </cell>
          <cell r="F223">
            <v>1023.862178413062</v>
          </cell>
          <cell r="L223" t="str">
            <v>99C</v>
          </cell>
          <cell r="M223">
            <v>85.314185918270553</v>
          </cell>
          <cell r="N223">
            <v>161.12848667283779</v>
          </cell>
          <cell r="O223">
            <v>192.24094893964912</v>
          </cell>
          <cell r="P223">
            <v>197.98024634731757</v>
          </cell>
          <cell r="Q223">
            <v>166.6986200900642</v>
          </cell>
          <cell r="R223">
            <v>130.77719428457581</v>
          </cell>
          <cell r="S223">
            <v>87.53153785224076</v>
          </cell>
          <cell r="T223">
            <v>1021.6712201049558</v>
          </cell>
        </row>
        <row r="224">
          <cell r="C224" t="str">
            <v>99D</v>
          </cell>
          <cell r="D224">
            <v>312.16267044926792</v>
          </cell>
          <cell r="E224">
            <v>317.16661091154026</v>
          </cell>
          <cell r="F224">
            <v>629.32928136080818</v>
          </cell>
          <cell r="L224" t="str">
            <v>99D</v>
          </cell>
          <cell r="M224">
            <v>49.317084723541058</v>
          </cell>
          <cell r="N224">
            <v>82.084972091088702</v>
          </cell>
          <cell r="O224">
            <v>109.48091822142543</v>
          </cell>
          <cell r="P224">
            <v>133.70959722827351</v>
          </cell>
          <cell r="Q224">
            <v>111.74129792273411</v>
          </cell>
          <cell r="R224">
            <v>81.20195993278999</v>
          </cell>
          <cell r="S224">
            <v>65.884009016000832</v>
          </cell>
          <cell r="T224">
            <v>633.41983913585364</v>
          </cell>
        </row>
        <row r="225">
          <cell r="C225" t="str">
            <v>99E</v>
          </cell>
          <cell r="D225">
            <v>565.62231951855824</v>
          </cell>
          <cell r="E225">
            <v>640.11806837385552</v>
          </cell>
          <cell r="F225">
            <v>1205.7403878924138</v>
          </cell>
          <cell r="L225" t="str">
            <v>99E</v>
          </cell>
          <cell r="M225">
            <v>101.64022724524806</v>
          </cell>
          <cell r="N225">
            <v>191.79008037051321</v>
          </cell>
          <cell r="O225">
            <v>219.24872848274151</v>
          </cell>
          <cell r="P225">
            <v>258.22324818193647</v>
          </cell>
          <cell r="Q225">
            <v>183.55434097571612</v>
          </cell>
          <cell r="R225">
            <v>148.47159944791062</v>
          </cell>
          <cell r="S225">
            <v>103.33150591229922</v>
          </cell>
          <cell r="T225">
            <v>1206.2597306163652</v>
          </cell>
        </row>
        <row r="226">
          <cell r="C226" t="str">
            <v>99F</v>
          </cell>
          <cell r="D226">
            <v>363.82560107286383</v>
          </cell>
          <cell r="E226">
            <v>466.9247681021053</v>
          </cell>
          <cell r="F226">
            <v>830.75036917496914</v>
          </cell>
          <cell r="L226" t="str">
            <v>99F</v>
          </cell>
          <cell r="M226">
            <v>80.838370714102112</v>
          </cell>
          <cell r="N226">
            <v>106.91491673628904</v>
          </cell>
          <cell r="O226">
            <v>117.50492789044145</v>
          </cell>
          <cell r="P226">
            <v>173.16258296953532</v>
          </cell>
          <cell r="Q226">
            <v>127.4299600137546</v>
          </cell>
          <cell r="R226">
            <v>121.42413360702953</v>
          </cell>
          <cell r="S226">
            <v>102.10449887155217</v>
          </cell>
          <cell r="T226">
            <v>829.37939080270417</v>
          </cell>
        </row>
        <row r="227">
          <cell r="C227" t="str">
            <v>99G</v>
          </cell>
          <cell r="D227">
            <v>398.75788046550923</v>
          </cell>
          <cell r="E227">
            <v>418.10201836771279</v>
          </cell>
          <cell r="F227">
            <v>816.85989883322202</v>
          </cell>
          <cell r="L227" t="str">
            <v>99G</v>
          </cell>
          <cell r="M227">
            <v>63.312792653067881</v>
          </cell>
          <cell r="N227">
            <v>126.77193474418132</v>
          </cell>
          <cell r="O227">
            <v>166.52391086285567</v>
          </cell>
          <cell r="P227">
            <v>165.45202001955647</v>
          </cell>
          <cell r="Q227">
            <v>117.95901702475828</v>
          </cell>
          <cell r="R227">
            <v>100.80956146841419</v>
          </cell>
          <cell r="S227">
            <v>73.934741667485227</v>
          </cell>
          <cell r="T227">
            <v>814.76397844031897</v>
          </cell>
        </row>
        <row r="228">
          <cell r="C228" t="str">
            <v>99H</v>
          </cell>
          <cell r="D228">
            <v>477.00554758873977</v>
          </cell>
          <cell r="E228">
            <v>592.61848098171083</v>
          </cell>
          <cell r="F228">
            <v>1069.6240285704507</v>
          </cell>
          <cell r="L228" t="str">
            <v>99H</v>
          </cell>
          <cell r="M228">
            <v>95.688582455603253</v>
          </cell>
          <cell r="N228">
            <v>160.74657605233318</v>
          </cell>
          <cell r="O228">
            <v>192.36184123113267</v>
          </cell>
          <cell r="P228">
            <v>234.85473905926855</v>
          </cell>
          <cell r="Q228">
            <v>157.11905538090608</v>
          </cell>
          <cell r="R228">
            <v>117.58310651111803</v>
          </cell>
          <cell r="S228">
            <v>109.24807862546648</v>
          </cell>
          <cell r="T228">
            <v>1067.6019793158282</v>
          </cell>
        </row>
        <row r="229">
          <cell r="C229" t="str">
            <v>99J</v>
          </cell>
          <cell r="D229">
            <v>703.68865019966142</v>
          </cell>
          <cell r="E229">
            <v>854.91457065973759</v>
          </cell>
          <cell r="F229">
            <v>1558.603220859399</v>
          </cell>
          <cell r="L229" t="str">
            <v>99J</v>
          </cell>
          <cell r="M229">
            <v>151.39382154212933</v>
          </cell>
          <cell r="N229">
            <v>270.36242859839638</v>
          </cell>
          <cell r="O229">
            <v>281.80922157724387</v>
          </cell>
          <cell r="P229">
            <v>313.64272826761066</v>
          </cell>
          <cell r="Q229">
            <v>219.92085842144789</v>
          </cell>
          <cell r="R229">
            <v>192.50781048919902</v>
          </cell>
          <cell r="S229">
            <v>127.64251422618322</v>
          </cell>
          <cell r="T229">
            <v>1557.2793831222102</v>
          </cell>
        </row>
        <row r="230">
          <cell r="C230" t="str">
            <v>99K</v>
          </cell>
          <cell r="D230">
            <v>314.05498702344647</v>
          </cell>
          <cell r="E230">
            <v>362.33366960128501</v>
          </cell>
          <cell r="F230">
            <v>676.38865662473154</v>
          </cell>
          <cell r="L230" t="str">
            <v>99K</v>
          </cell>
          <cell r="M230">
            <v>50.839452279015376</v>
          </cell>
          <cell r="N230">
            <v>98.666777698761138</v>
          </cell>
          <cell r="O230">
            <v>119.8491992552451</v>
          </cell>
          <cell r="P230">
            <v>129.58754196126441</v>
          </cell>
          <cell r="Q230">
            <v>111.81608228760987</v>
          </cell>
          <cell r="R230">
            <v>103.81922314711041</v>
          </cell>
          <cell r="S230">
            <v>63.598682296742538</v>
          </cell>
          <cell r="T230">
            <v>678.17695892574886</v>
          </cell>
        </row>
        <row r="231">
          <cell r="C231" t="str">
            <v>99M</v>
          </cell>
          <cell r="D231">
            <v>393.3946947459923</v>
          </cell>
          <cell r="E231">
            <v>496.17343750021928</v>
          </cell>
          <cell r="F231">
            <v>889.56813224621158</v>
          </cell>
          <cell r="L231" t="str">
            <v>99M</v>
          </cell>
          <cell r="M231">
            <v>53.787944588372248</v>
          </cell>
          <cell r="N231">
            <v>162.59479231710526</v>
          </cell>
          <cell r="O231">
            <v>173.13729096571544</v>
          </cell>
          <cell r="P231">
            <v>193.14302018854903</v>
          </cell>
          <cell r="Q231">
            <v>125.51446065262419</v>
          </cell>
          <cell r="R231">
            <v>104.83413291376678</v>
          </cell>
          <cell r="S231">
            <v>74.870963180258229</v>
          </cell>
          <cell r="T231">
            <v>887.8826048063911</v>
          </cell>
        </row>
        <row r="232">
          <cell r="C232" t="str">
            <v>99N</v>
          </cell>
          <cell r="D232">
            <v>940.98653305386131</v>
          </cell>
          <cell r="E232">
            <v>1045.9338779009263</v>
          </cell>
          <cell r="F232">
            <v>1986.9204109547877</v>
          </cell>
          <cell r="L232" t="str">
            <v>99N</v>
          </cell>
          <cell r="M232">
            <v>200.22700610824776</v>
          </cell>
          <cell r="N232">
            <v>276.54272141408416</v>
          </cell>
          <cell r="O232">
            <v>336.24758268550545</v>
          </cell>
          <cell r="P232">
            <v>403.53564323495476</v>
          </cell>
          <cell r="Q232">
            <v>304.87357558863681</v>
          </cell>
          <cell r="R232">
            <v>296.00449516208283</v>
          </cell>
          <cell r="S232">
            <v>172.79516613587774</v>
          </cell>
          <cell r="T232">
            <v>1990.2261903293893</v>
          </cell>
        </row>
        <row r="233">
          <cell r="C233" t="str">
            <v>99P</v>
          </cell>
          <cell r="D233">
            <v>1891.6222735654894</v>
          </cell>
          <cell r="E233">
            <v>2132.6193278805004</v>
          </cell>
          <cell r="F233">
            <v>4024.2416014459895</v>
          </cell>
          <cell r="L233" t="str">
            <v>99P</v>
          </cell>
          <cell r="M233">
            <v>469.1977543861824</v>
          </cell>
          <cell r="N233">
            <v>619.09685378885933</v>
          </cell>
          <cell r="O233">
            <v>644.15981378472952</v>
          </cell>
          <cell r="P233">
            <v>750.61909157020125</v>
          </cell>
          <cell r="Q233">
            <v>596.93800601588021</v>
          </cell>
          <cell r="R233">
            <v>566.37316297026155</v>
          </cell>
          <cell r="S233">
            <v>371.94373200687892</v>
          </cell>
          <cell r="T233">
            <v>4018.3284145229936</v>
          </cell>
        </row>
        <row r="234">
          <cell r="C234" t="str">
            <v>99Q</v>
          </cell>
          <cell r="D234">
            <v>649.26370625763218</v>
          </cell>
          <cell r="E234">
            <v>703.39208259444104</v>
          </cell>
          <cell r="F234">
            <v>1352.6557888520733</v>
          </cell>
          <cell r="L234" t="str">
            <v>99Q</v>
          </cell>
          <cell r="M234">
            <v>122.42764226123781</v>
          </cell>
          <cell r="N234">
            <v>152.09090779178445</v>
          </cell>
          <cell r="O234">
            <v>214.78955055256321</v>
          </cell>
          <cell r="P234">
            <v>230.1086272181609</v>
          </cell>
          <cell r="Q234">
            <v>243.53957541007279</v>
          </cell>
          <cell r="R234">
            <v>237.39992537687252</v>
          </cell>
          <cell r="S234">
            <v>148.43528281495</v>
          </cell>
          <cell r="T234">
            <v>1348.7915114256418</v>
          </cell>
        </row>
        <row r="235">
          <cell r="D235">
            <v>110566.36252776679</v>
          </cell>
          <cell r="E235">
            <v>127520.41292043417</v>
          </cell>
          <cell r="F235">
            <v>238086.77544820128</v>
          </cell>
          <cell r="M235">
            <v>25018.765466156201</v>
          </cell>
          <cell r="N235">
            <v>41749.927224505795</v>
          </cell>
          <cell r="O235">
            <v>43499.48873627952</v>
          </cell>
          <cell r="P235">
            <v>46371.595173331276</v>
          </cell>
          <cell r="Q235">
            <v>35379.111623229874</v>
          </cell>
          <cell r="R235">
            <v>27760.123843079145</v>
          </cell>
          <cell r="S235">
            <v>18320.9583801966</v>
          </cell>
          <cell r="T235">
            <v>238099.97044677802</v>
          </cell>
        </row>
      </sheetData>
      <sheetData sheetId="1">
        <row r="8">
          <cell r="C8" t="str">
            <v>Y54</v>
          </cell>
          <cell r="D8">
            <v>31191.770746513124</v>
          </cell>
          <cell r="E8">
            <v>35964.00405068932</v>
          </cell>
          <cell r="F8">
            <v>67155.774797202437</v>
          </cell>
          <cell r="L8" t="str">
            <v>Y54</v>
          </cell>
          <cell r="M8">
            <v>7255.9268379036093</v>
          </cell>
          <cell r="N8">
            <v>10972.020588923791</v>
          </cell>
          <cell r="O8">
            <v>11584.865669881776</v>
          </cell>
          <cell r="P8">
            <v>13331.056077722562</v>
          </cell>
          <cell r="Q8">
            <v>10708.579709591915</v>
          </cell>
          <cell r="R8">
            <v>8216.2283129152438</v>
          </cell>
          <cell r="S8">
            <v>5078.408773066737</v>
          </cell>
          <cell r="T8">
            <v>67147.085970005632</v>
          </cell>
        </row>
        <row r="9">
          <cell r="C9" t="str">
            <v>Y55</v>
          </cell>
          <cell r="D9">
            <v>31985.018696891959</v>
          </cell>
          <cell r="E9">
            <v>37542.016680375425</v>
          </cell>
          <cell r="F9">
            <v>69527.035377267384</v>
          </cell>
          <cell r="L9" t="str">
            <v>Y55</v>
          </cell>
          <cell r="M9">
            <v>6999.5867592796112</v>
          </cell>
          <cell r="N9">
            <v>11042.970033753116</v>
          </cell>
          <cell r="O9">
            <v>12246.080523324807</v>
          </cell>
          <cell r="P9">
            <v>13656.337761278293</v>
          </cell>
          <cell r="Q9">
            <v>10795.510564461303</v>
          </cell>
          <cell r="R9">
            <v>8937.8365716384524</v>
          </cell>
          <cell r="S9">
            <v>5855.7783717748416</v>
          </cell>
          <cell r="T9">
            <v>69534.100585510416</v>
          </cell>
        </row>
        <row r="10">
          <cell r="C10" t="str">
            <v>Y56</v>
          </cell>
          <cell r="D10">
            <v>13157.586005980156</v>
          </cell>
          <cell r="E10">
            <v>16269.153481754816</v>
          </cell>
          <cell r="F10">
            <v>29426.739487734972</v>
          </cell>
          <cell r="L10" t="str">
            <v>Y56</v>
          </cell>
          <cell r="M10">
            <v>3095.5269972201368</v>
          </cell>
          <cell r="N10">
            <v>6597.8012224095955</v>
          </cell>
          <cell r="O10">
            <v>6238.9134089153567</v>
          </cell>
          <cell r="P10">
            <v>5498.2336081540325</v>
          </cell>
          <cell r="Q10">
            <v>3781.2104673889921</v>
          </cell>
          <cell r="R10">
            <v>2468.5107577714457</v>
          </cell>
          <cell r="S10">
            <v>1763.2631134447854</v>
          </cell>
          <cell r="T10">
            <v>29443.459575304343</v>
          </cell>
        </row>
        <row r="11">
          <cell r="C11" t="str">
            <v>Y57</v>
          </cell>
          <cell r="D11">
            <v>25023.868512407964</v>
          </cell>
          <cell r="E11">
            <v>28977.468848962762</v>
          </cell>
          <cell r="F11">
            <v>54001.337361370723</v>
          </cell>
          <cell r="L11" t="str">
            <v>Y57</v>
          </cell>
          <cell r="M11">
            <v>5242.5405904602367</v>
          </cell>
          <cell r="N11">
            <v>8663.2471842024042</v>
          </cell>
          <cell r="O11">
            <v>9663.323370299282</v>
          </cell>
          <cell r="P11">
            <v>10602.920282528028</v>
          </cell>
          <cell r="Q11">
            <v>8065.3920141159369</v>
          </cell>
          <cell r="R11">
            <v>6999.9657428019327</v>
          </cell>
          <cell r="S11">
            <v>4771.1705797955137</v>
          </cell>
          <cell r="T11">
            <v>54008.559764203339</v>
          </cell>
        </row>
        <row r="12">
          <cell r="D12">
            <v>101358.2439617932</v>
          </cell>
          <cell r="E12">
            <v>118752.64306178234</v>
          </cell>
          <cell r="F12">
            <v>220110.88702357555</v>
          </cell>
          <cell r="M12">
            <v>22593.581184863593</v>
          </cell>
          <cell r="N12">
            <v>37276.039029288906</v>
          </cell>
          <cell r="O12">
            <v>39733.182972421222</v>
          </cell>
          <cell r="P12">
            <v>43088.547729682919</v>
          </cell>
          <cell r="Q12">
            <v>33350.69275555815</v>
          </cell>
          <cell r="R12">
            <v>26622.541385127071</v>
          </cell>
          <cell r="S12">
            <v>17468.620838081879</v>
          </cell>
          <cell r="T12">
            <v>220133.20589502374</v>
          </cell>
        </row>
        <row r="26">
          <cell r="C26" t="str">
            <v>00C</v>
          </cell>
          <cell r="D26">
            <v>214.31209325524887</v>
          </cell>
          <cell r="E26">
            <v>233.24984352109468</v>
          </cell>
          <cell r="F26">
            <v>447.56193677634354</v>
          </cell>
          <cell r="L26" t="str">
            <v>00C</v>
          </cell>
          <cell r="M26">
            <v>54.859533789257036</v>
          </cell>
          <cell r="N26">
            <v>44.954981526875265</v>
          </cell>
          <cell r="O26">
            <v>75.228403110155668</v>
          </cell>
          <cell r="P26">
            <v>107.58019199858411</v>
          </cell>
          <cell r="Q26">
            <v>78.589688272433236</v>
          </cell>
          <cell r="R26">
            <v>55.370710542796246</v>
          </cell>
          <cell r="S26">
            <v>32.025175197932995</v>
          </cell>
          <cell r="T26">
            <v>448.60868443803457</v>
          </cell>
        </row>
        <row r="27">
          <cell r="C27" t="str">
            <v>00D</v>
          </cell>
          <cell r="D27">
            <v>594.01967145384538</v>
          </cell>
          <cell r="E27">
            <v>685.43759935784669</v>
          </cell>
          <cell r="F27">
            <v>1279.4572708116921</v>
          </cell>
          <cell r="L27" t="str">
            <v>00D</v>
          </cell>
          <cell r="M27">
            <v>130.33953967054151</v>
          </cell>
          <cell r="N27">
            <v>193.49222905590122</v>
          </cell>
          <cell r="O27">
            <v>223.94919186294433</v>
          </cell>
          <cell r="P27">
            <v>239.46701564440733</v>
          </cell>
          <cell r="Q27">
            <v>220.53343580067201</v>
          </cell>
          <cell r="R27">
            <v>171.90205056842728</v>
          </cell>
          <cell r="S27">
            <v>101.32211528104106</v>
          </cell>
          <cell r="T27">
            <v>1281.0055778839346</v>
          </cell>
        </row>
        <row r="28">
          <cell r="C28" t="str">
            <v>00J</v>
          </cell>
          <cell r="D28">
            <v>533.28872670112628</v>
          </cell>
          <cell r="E28">
            <v>601.64171257322096</v>
          </cell>
          <cell r="F28">
            <v>1134.9304392743472</v>
          </cell>
          <cell r="L28" t="str">
            <v>00J</v>
          </cell>
          <cell r="M28">
            <v>182.53090278950609</v>
          </cell>
          <cell r="N28">
            <v>156.90737351612097</v>
          </cell>
          <cell r="O28">
            <v>175.805118556389</v>
          </cell>
          <cell r="P28">
            <v>213.10416906526495</v>
          </cell>
          <cell r="Q28">
            <v>190.71239277904334</v>
          </cell>
          <cell r="R28">
            <v>139.18465504928284</v>
          </cell>
          <cell r="S28">
            <v>83.707368874858815</v>
          </cell>
          <cell r="T28">
            <v>1141.9519806304661</v>
          </cell>
        </row>
        <row r="29">
          <cell r="C29" t="str">
            <v>00K</v>
          </cell>
          <cell r="D29">
            <v>610.19125336262255</v>
          </cell>
          <cell r="E29">
            <v>757.6914354779326</v>
          </cell>
          <cell r="F29">
            <v>1367.8826888405551</v>
          </cell>
          <cell r="L29" t="str">
            <v>00K</v>
          </cell>
          <cell r="M29">
            <v>124.80320923710109</v>
          </cell>
          <cell r="N29">
            <v>264.92717254467379</v>
          </cell>
          <cell r="O29">
            <v>229.62298216303358</v>
          </cell>
          <cell r="P29">
            <v>266.56188041617878</v>
          </cell>
          <cell r="Q29">
            <v>228.44313246323787</v>
          </cell>
          <cell r="R29">
            <v>152.60400139973507</v>
          </cell>
          <cell r="S29">
            <v>99.86780480767581</v>
          </cell>
          <cell r="T29">
            <v>1366.8301830316361</v>
          </cell>
        </row>
        <row r="30">
          <cell r="C30" t="str">
            <v>00L</v>
          </cell>
          <cell r="D30">
            <v>667.67740755322598</v>
          </cell>
          <cell r="E30">
            <v>795.89941457942621</v>
          </cell>
          <cell r="F30">
            <v>1463.5768221326521</v>
          </cell>
          <cell r="L30" t="str">
            <v>00L</v>
          </cell>
          <cell r="M30">
            <v>135.36619811542471</v>
          </cell>
          <cell r="N30">
            <v>193.42471436808259</v>
          </cell>
          <cell r="O30">
            <v>207.54615546299567</v>
          </cell>
          <cell r="P30">
            <v>286.45721240271973</v>
          </cell>
          <cell r="Q30">
            <v>263.70711671382156</v>
          </cell>
          <cell r="R30">
            <v>237.71177021585365</v>
          </cell>
          <cell r="S30">
            <v>143.07749197957864</v>
          </cell>
          <cell r="T30">
            <v>1467.2906592584766</v>
          </cell>
        </row>
        <row r="31">
          <cell r="C31" t="str">
            <v>00M</v>
          </cell>
          <cell r="D31">
            <v>622.55208549344275</v>
          </cell>
          <cell r="E31">
            <v>709.41840411556154</v>
          </cell>
          <cell r="F31">
            <v>1331.9704896090043</v>
          </cell>
          <cell r="L31" t="str">
            <v>00M</v>
          </cell>
          <cell r="M31">
            <v>167.40701911615591</v>
          </cell>
          <cell r="N31">
            <v>193.50658535751282</v>
          </cell>
          <cell r="O31">
            <v>210.24340692425548</v>
          </cell>
          <cell r="P31">
            <v>287.3079914016605</v>
          </cell>
          <cell r="Q31">
            <v>218.25820140108996</v>
          </cell>
          <cell r="R31">
            <v>153.88009861764615</v>
          </cell>
          <cell r="S31">
            <v>100.8868074533268</v>
          </cell>
          <cell r="T31">
            <v>1331.4901102716476</v>
          </cell>
        </row>
        <row r="32">
          <cell r="C32" t="str">
            <v>00N</v>
          </cell>
          <cell r="D32">
            <v>354.47996517126984</v>
          </cell>
          <cell r="E32">
            <v>427.12200867721157</v>
          </cell>
          <cell r="F32">
            <v>781.60197384848141</v>
          </cell>
          <cell r="L32" t="str">
            <v>00N</v>
          </cell>
          <cell r="M32">
            <v>85.024165727232742</v>
          </cell>
          <cell r="N32">
            <v>124.60720070343007</v>
          </cell>
          <cell r="O32">
            <v>119.012166826475</v>
          </cell>
          <cell r="P32">
            <v>159.30592329247858</v>
          </cell>
          <cell r="Q32">
            <v>145.83519942761538</v>
          </cell>
          <cell r="R32">
            <v>93.136028984783707</v>
          </cell>
          <cell r="S32">
            <v>55.505926585189314</v>
          </cell>
          <cell r="T32">
            <v>782.42661154720474</v>
          </cell>
        </row>
        <row r="33">
          <cell r="C33" t="str">
            <v>00P</v>
          </cell>
          <cell r="D33">
            <v>566.33931698578954</v>
          </cell>
          <cell r="E33">
            <v>665.46301319701445</v>
          </cell>
          <cell r="F33">
            <v>1231.8023301828039</v>
          </cell>
          <cell r="L33" t="str">
            <v>00P</v>
          </cell>
          <cell r="M33">
            <v>133.46983628996693</v>
          </cell>
          <cell r="N33">
            <v>190.5560921090885</v>
          </cell>
          <cell r="O33">
            <v>198.82505101814192</v>
          </cell>
          <cell r="P33">
            <v>224.21225596930458</v>
          </cell>
          <cell r="Q33">
            <v>213.94278428777716</v>
          </cell>
          <cell r="R33">
            <v>169.08572363097321</v>
          </cell>
          <cell r="S33">
            <v>98.678790639896974</v>
          </cell>
          <cell r="T33">
            <v>1228.7705339451493</v>
          </cell>
        </row>
        <row r="34">
          <cell r="C34" t="str">
            <v>00Q</v>
          </cell>
          <cell r="D34">
            <v>290.03447520655243</v>
          </cell>
          <cell r="E34">
            <v>313.5827120351513</v>
          </cell>
          <cell r="F34">
            <v>603.61718724170373</v>
          </cell>
          <cell r="L34" t="str">
            <v>00Q</v>
          </cell>
          <cell r="M34">
            <v>61.742302420534514</v>
          </cell>
          <cell r="N34">
            <v>123.34299515343407</v>
          </cell>
          <cell r="O34">
            <v>123.60679564365104</v>
          </cell>
          <cell r="P34">
            <v>110.85532771432786</v>
          </cell>
          <cell r="Q34">
            <v>87.847608753181404</v>
          </cell>
          <cell r="R34">
            <v>58.473154453499319</v>
          </cell>
          <cell r="S34">
            <v>36.380997273188292</v>
          </cell>
          <cell r="T34">
            <v>602.24918141181649</v>
          </cell>
        </row>
        <row r="35">
          <cell r="C35" t="str">
            <v>00R</v>
          </cell>
          <cell r="D35">
            <v>346.15162111083424</v>
          </cell>
          <cell r="E35">
            <v>367.27306969913093</v>
          </cell>
          <cell r="F35">
            <v>713.42469080996511</v>
          </cell>
          <cell r="L35" t="str">
            <v>00R</v>
          </cell>
          <cell r="M35">
            <v>73.423355477788164</v>
          </cell>
          <cell r="N35">
            <v>102.40475634758316</v>
          </cell>
          <cell r="O35">
            <v>115.27979212776057</v>
          </cell>
          <cell r="P35">
            <v>151.80686059825334</v>
          </cell>
          <cell r="Q35">
            <v>113.9197578663628</v>
          </cell>
          <cell r="R35">
            <v>107.95225238657717</v>
          </cell>
          <cell r="S35">
            <v>51.90487570782868</v>
          </cell>
          <cell r="T35">
            <v>716.69165051215396</v>
          </cell>
        </row>
        <row r="36">
          <cell r="C36" t="str">
            <v>00T</v>
          </cell>
          <cell r="D36">
            <v>541.56139744987581</v>
          </cell>
          <cell r="E36">
            <v>622.50374053962662</v>
          </cell>
          <cell r="F36">
            <v>1164.0651379895025</v>
          </cell>
          <cell r="L36" t="str">
            <v>00T</v>
          </cell>
          <cell r="M36">
            <v>110.96068951791477</v>
          </cell>
          <cell r="N36">
            <v>204.72747147411286</v>
          </cell>
          <cell r="O36">
            <v>208.37697518165126</v>
          </cell>
          <cell r="P36">
            <v>228.63248249651221</v>
          </cell>
          <cell r="Q36">
            <v>185.6532693688554</v>
          </cell>
          <cell r="R36">
            <v>142.94954235828249</v>
          </cell>
          <cell r="S36">
            <v>82.880132334358919</v>
          </cell>
          <cell r="T36">
            <v>1164.1805627316878</v>
          </cell>
        </row>
        <row r="37">
          <cell r="C37" t="str">
            <v>00V</v>
          </cell>
          <cell r="D37">
            <v>335.10621982700803</v>
          </cell>
          <cell r="E37">
            <v>406.69429588906945</v>
          </cell>
          <cell r="F37">
            <v>741.80051571607748</v>
          </cell>
          <cell r="L37" t="str">
            <v>00V</v>
          </cell>
          <cell r="M37">
            <v>84.692626857153797</v>
          </cell>
          <cell r="N37">
            <v>117.59441185893873</v>
          </cell>
          <cell r="O37">
            <v>114.3882200907925</v>
          </cell>
          <cell r="P37">
            <v>164.00996948296583</v>
          </cell>
          <cell r="Q37">
            <v>108.41285568014371</v>
          </cell>
          <cell r="R37">
            <v>104.60317556412622</v>
          </cell>
          <cell r="S37">
            <v>49.042870458245474</v>
          </cell>
          <cell r="T37">
            <v>742.74412999236631</v>
          </cell>
        </row>
        <row r="38">
          <cell r="C38" t="str">
            <v>00W</v>
          </cell>
          <cell r="D38">
            <v>394.55401740159181</v>
          </cell>
          <cell r="E38">
            <v>409.57427352130355</v>
          </cell>
          <cell r="F38">
            <v>804.1282909228953</v>
          </cell>
          <cell r="L38" t="str">
            <v>00W</v>
          </cell>
          <cell r="M38">
            <v>79.386517371029925</v>
          </cell>
          <cell r="N38">
            <v>252.99461837460944</v>
          </cell>
          <cell r="O38">
            <v>176.80407663109264</v>
          </cell>
          <cell r="P38">
            <v>132.33863430246322</v>
          </cell>
          <cell r="Q38">
            <v>82.247548346103798</v>
          </cell>
          <cell r="R38">
            <v>46.628485851640505</v>
          </cell>
          <cell r="S38">
            <v>32.762219567434784</v>
          </cell>
          <cell r="T38">
            <v>803.16210044437435</v>
          </cell>
        </row>
        <row r="39">
          <cell r="C39" t="str">
            <v>00X</v>
          </cell>
          <cell r="D39">
            <v>353.67803080523697</v>
          </cell>
          <cell r="E39">
            <v>375.64540900821822</v>
          </cell>
          <cell r="F39">
            <v>729.32343981345525</v>
          </cell>
          <cell r="L39" t="str">
            <v>00X</v>
          </cell>
          <cell r="M39">
            <v>83.268928231435183</v>
          </cell>
          <cell r="N39">
            <v>110.2717915746762</v>
          </cell>
          <cell r="O39">
            <v>117.49836670992188</v>
          </cell>
          <cell r="P39">
            <v>161.6515965440783</v>
          </cell>
          <cell r="Q39">
            <v>113.65727647001948</v>
          </cell>
          <cell r="R39">
            <v>96.322904689100625</v>
          </cell>
          <cell r="S39">
            <v>46.579405185665308</v>
          </cell>
          <cell r="T39">
            <v>729.25026940489693</v>
          </cell>
        </row>
        <row r="40">
          <cell r="C40" t="str">
            <v>00Y</v>
          </cell>
          <cell r="D40">
            <v>414.37787499902214</v>
          </cell>
          <cell r="E40">
            <v>537.14133327568743</v>
          </cell>
          <cell r="F40">
            <v>951.51920827470963</v>
          </cell>
          <cell r="L40" t="str">
            <v>00Y</v>
          </cell>
          <cell r="M40">
            <v>86.760573478168411</v>
          </cell>
          <cell r="N40">
            <v>171.92714501830142</v>
          </cell>
          <cell r="O40">
            <v>179.22777568873622</v>
          </cell>
          <cell r="P40">
            <v>190.0627226402934</v>
          </cell>
          <cell r="Q40">
            <v>151.82240104346485</v>
          </cell>
          <cell r="R40">
            <v>106.82937814655105</v>
          </cell>
          <cell r="S40">
            <v>58.912435946021077</v>
          </cell>
          <cell r="T40">
            <v>945.54243196153641</v>
          </cell>
        </row>
        <row r="41">
          <cell r="C41" t="str">
            <v>01A</v>
          </cell>
          <cell r="D41">
            <v>712.0743918750469</v>
          </cell>
          <cell r="E41">
            <v>724.14628558292725</v>
          </cell>
          <cell r="F41">
            <v>1436.220677457974</v>
          </cell>
          <cell r="L41" t="str">
            <v>01A</v>
          </cell>
          <cell r="M41">
            <v>141.96034873294187</v>
          </cell>
          <cell r="N41">
            <v>244.48870315374376</v>
          </cell>
          <cell r="O41">
            <v>269.78274970939191</v>
          </cell>
          <cell r="P41">
            <v>260.05817190575573</v>
          </cell>
          <cell r="Q41">
            <v>239.890483740886</v>
          </cell>
          <cell r="R41">
            <v>184.37720733808922</v>
          </cell>
          <cell r="S41">
            <v>91.731864763488574</v>
          </cell>
          <cell r="T41">
            <v>1432.2895293442971</v>
          </cell>
        </row>
        <row r="42">
          <cell r="C42" t="str">
            <v>01C</v>
          </cell>
          <cell r="D42">
            <v>416.89514429190928</v>
          </cell>
          <cell r="E42">
            <v>469.05535279041931</v>
          </cell>
          <cell r="F42">
            <v>885.95049708232864</v>
          </cell>
          <cell r="L42" t="str">
            <v>01C</v>
          </cell>
          <cell r="M42">
            <v>66.291652178099071</v>
          </cell>
          <cell r="N42">
            <v>119.01248956195909</v>
          </cell>
          <cell r="O42">
            <v>160.64133883503521</v>
          </cell>
          <cell r="P42">
            <v>184.94360855696422</v>
          </cell>
          <cell r="Q42">
            <v>142.63379091290599</v>
          </cell>
          <cell r="R42">
            <v>114.01588678903383</v>
          </cell>
          <cell r="S42">
            <v>99.530601212814972</v>
          </cell>
          <cell r="T42">
            <v>887.06936804681243</v>
          </cell>
        </row>
        <row r="43">
          <cell r="C43" t="str">
            <v>01D</v>
          </cell>
          <cell r="D43">
            <v>427.32890707372792</v>
          </cell>
          <cell r="E43">
            <v>472.02639517707473</v>
          </cell>
          <cell r="F43">
            <v>899.35530225080265</v>
          </cell>
          <cell r="L43" t="str">
            <v>01D</v>
          </cell>
          <cell r="M43">
            <v>106.04137562235492</v>
          </cell>
          <cell r="N43">
            <v>135.73295946587876</v>
          </cell>
          <cell r="O43">
            <v>154.64591123741516</v>
          </cell>
          <cell r="P43">
            <v>175.66116543609695</v>
          </cell>
          <cell r="Q43">
            <v>157.15533055250589</v>
          </cell>
          <cell r="R43">
            <v>100.13977032071416</v>
          </cell>
          <cell r="S43">
            <v>67.117009463196837</v>
          </cell>
          <cell r="T43">
            <v>896.49352209816266</v>
          </cell>
        </row>
        <row r="44">
          <cell r="C44" t="str">
            <v>01E</v>
          </cell>
          <cell r="D44">
            <v>432.63995546051837</v>
          </cell>
          <cell r="E44">
            <v>443.68894056806954</v>
          </cell>
          <cell r="F44">
            <v>876.32889602858791</v>
          </cell>
          <cell r="L44" t="str">
            <v>01E</v>
          </cell>
          <cell r="M44">
            <v>94.90383198026997</v>
          </cell>
          <cell r="N44">
            <v>173.92171661956303</v>
          </cell>
          <cell r="O44">
            <v>150.20759809515317</v>
          </cell>
          <cell r="P44">
            <v>170.77808328015831</v>
          </cell>
          <cell r="Q44">
            <v>141.84985928409705</v>
          </cell>
          <cell r="R44">
            <v>90.135362144022537</v>
          </cell>
          <cell r="S44">
            <v>56.995745025145418</v>
          </cell>
          <cell r="T44">
            <v>878.79219642840951</v>
          </cell>
        </row>
        <row r="45">
          <cell r="C45" t="str">
            <v>01F</v>
          </cell>
          <cell r="D45">
            <v>243.76976377051167</v>
          </cell>
          <cell r="E45">
            <v>316.75343241244224</v>
          </cell>
          <cell r="F45">
            <v>560.52319618295394</v>
          </cell>
          <cell r="L45" t="str">
            <v>01F</v>
          </cell>
          <cell r="M45">
            <v>54.104266464654565</v>
          </cell>
          <cell r="N45">
            <v>101.19781916764715</v>
          </cell>
          <cell r="O45">
            <v>93.814130082452991</v>
          </cell>
          <cell r="P45">
            <v>111.62141702426092</v>
          </cell>
          <cell r="Q45">
            <v>97.792837108029659</v>
          </cell>
          <cell r="R45">
            <v>65.258034879774769</v>
          </cell>
          <cell r="S45">
            <v>36.038479711760353</v>
          </cell>
          <cell r="T45">
            <v>559.82698443858044</v>
          </cell>
        </row>
        <row r="46">
          <cell r="C46" t="str">
            <v>01G</v>
          </cell>
          <cell r="D46">
            <v>452.10510477528237</v>
          </cell>
          <cell r="E46">
            <v>494.5726206409883</v>
          </cell>
          <cell r="F46">
            <v>946.67772541627073</v>
          </cell>
          <cell r="L46" t="str">
            <v>01G</v>
          </cell>
          <cell r="M46">
            <v>100.30886402890286</v>
          </cell>
          <cell r="N46">
            <v>209.23879307598858</v>
          </cell>
          <cell r="O46">
            <v>175.77539057113407</v>
          </cell>
          <cell r="P46">
            <v>160.77565795875645</v>
          </cell>
          <cell r="Q46">
            <v>142.69136447496038</v>
          </cell>
          <cell r="R46">
            <v>106.54146447776772</v>
          </cell>
          <cell r="S46">
            <v>50.100596725591082</v>
          </cell>
          <cell r="T46">
            <v>945.43213131310119</v>
          </cell>
        </row>
        <row r="47">
          <cell r="C47" t="str">
            <v>01H</v>
          </cell>
          <cell r="D47">
            <v>959.61605716160489</v>
          </cell>
          <cell r="E47">
            <v>1042.4644272436408</v>
          </cell>
          <cell r="F47">
            <v>2002.0804844052457</v>
          </cell>
          <cell r="L47" t="str">
            <v>01H</v>
          </cell>
          <cell r="M47">
            <v>197.89530365673565</v>
          </cell>
          <cell r="N47">
            <v>284.0718770186528</v>
          </cell>
          <cell r="O47">
            <v>348.9543833478528</v>
          </cell>
          <cell r="P47">
            <v>384.3994838323577</v>
          </cell>
          <cell r="Q47">
            <v>323.30442949245599</v>
          </cell>
          <cell r="R47">
            <v>286.52440193950446</v>
          </cell>
          <cell r="S47">
            <v>175.47744524081116</v>
          </cell>
          <cell r="T47">
            <v>2000.6273245283708</v>
          </cell>
        </row>
        <row r="48">
          <cell r="C48" t="str">
            <v>01J</v>
          </cell>
          <cell r="D48">
            <v>318.41682498790254</v>
          </cell>
          <cell r="E48">
            <v>398.87522303440335</v>
          </cell>
          <cell r="F48">
            <v>717.29204802230583</v>
          </cell>
          <cell r="L48" t="str">
            <v>01J</v>
          </cell>
          <cell r="M48">
            <v>75.091994177381423</v>
          </cell>
          <cell r="N48">
            <v>113.896677751612</v>
          </cell>
          <cell r="O48">
            <v>115.27627825682505</v>
          </cell>
          <cell r="P48">
            <v>168.31985936241688</v>
          </cell>
          <cell r="Q48">
            <v>123.7897370004691</v>
          </cell>
          <cell r="R48">
            <v>68.483120618084399</v>
          </cell>
          <cell r="S48">
            <v>52.448277819468444</v>
          </cell>
          <cell r="T48">
            <v>717.30594498625737</v>
          </cell>
        </row>
        <row r="49">
          <cell r="C49" t="str">
            <v>01K</v>
          </cell>
          <cell r="D49">
            <v>258.37747001974077</v>
          </cell>
          <cell r="E49">
            <v>350.59258147162757</v>
          </cell>
          <cell r="F49">
            <v>608.97005149136839</v>
          </cell>
          <cell r="L49" t="str">
            <v>01K</v>
          </cell>
          <cell r="M49">
            <v>109.60083331422337</v>
          </cell>
          <cell r="N49">
            <v>75.907707554898764</v>
          </cell>
          <cell r="O49">
            <v>100.42224182863879</v>
          </cell>
          <cell r="P49">
            <v>112.20875788725986</v>
          </cell>
          <cell r="Q49">
            <v>86.635806769048926</v>
          </cell>
          <cell r="R49">
            <v>66.084142718886056</v>
          </cell>
          <cell r="S49">
            <v>66.626017086697757</v>
          </cell>
          <cell r="T49">
            <v>617.48550715965359</v>
          </cell>
        </row>
        <row r="50">
          <cell r="C50" t="str">
            <v>01M</v>
          </cell>
          <cell r="D50">
            <v>344.19087100669304</v>
          </cell>
          <cell r="E50">
            <v>358.90580223909683</v>
          </cell>
          <cell r="F50">
            <v>703.09667324578982</v>
          </cell>
          <cell r="L50" t="str">
            <v>01M</v>
          </cell>
          <cell r="M50">
            <v>92.294862115058109</v>
          </cell>
          <cell r="N50">
            <v>143.79193178936421</v>
          </cell>
          <cell r="O50">
            <v>145.68996117594361</v>
          </cell>
          <cell r="P50">
            <v>133.57388871815286</v>
          </cell>
          <cell r="Q50">
            <v>96.946316960712508</v>
          </cell>
          <cell r="R50">
            <v>56.216668009842714</v>
          </cell>
          <cell r="S50">
            <v>33.527677419344144</v>
          </cell>
          <cell r="T50">
            <v>702.04130618841816</v>
          </cell>
        </row>
        <row r="51">
          <cell r="C51" t="str">
            <v>01N</v>
          </cell>
          <cell r="D51">
            <v>259.12435767434306</v>
          </cell>
          <cell r="E51">
            <v>337.9224846814094</v>
          </cell>
          <cell r="F51">
            <v>597.04684235575246</v>
          </cell>
          <cell r="L51" t="str">
            <v>01N</v>
          </cell>
          <cell r="M51">
            <v>69.434840274147078</v>
          </cell>
          <cell r="N51">
            <v>135.60755526072637</v>
          </cell>
          <cell r="O51">
            <v>105.16098597880358</v>
          </cell>
          <cell r="P51">
            <v>112.4875285563634</v>
          </cell>
          <cell r="Q51">
            <v>81.152827530451702</v>
          </cell>
          <cell r="R51">
            <v>57.15915610892629</v>
          </cell>
          <cell r="S51">
            <v>35.200457887029756</v>
          </cell>
          <cell r="T51">
            <v>596.20335159644821</v>
          </cell>
        </row>
        <row r="52">
          <cell r="C52" t="str">
            <v>01R</v>
          </cell>
          <cell r="D52">
            <v>340.32199185475173</v>
          </cell>
          <cell r="E52">
            <v>378.05740410922544</v>
          </cell>
          <cell r="F52">
            <v>718.37939596397723</v>
          </cell>
          <cell r="L52" t="str">
            <v>01R</v>
          </cell>
          <cell r="M52">
            <v>54.213057260877022</v>
          </cell>
          <cell r="N52">
            <v>106.78348763752697</v>
          </cell>
          <cell r="O52">
            <v>111.99010582957089</v>
          </cell>
          <cell r="P52">
            <v>143.17999820948287</v>
          </cell>
          <cell r="Q52">
            <v>130.43109188028652</v>
          </cell>
          <cell r="R52">
            <v>102.5155372301425</v>
          </cell>
          <cell r="S52">
            <v>68.755377313779647</v>
          </cell>
          <cell r="T52">
            <v>717.86865536166636</v>
          </cell>
        </row>
        <row r="53">
          <cell r="C53" t="str">
            <v>01T</v>
          </cell>
          <cell r="D53">
            <v>336.40073366810032</v>
          </cell>
          <cell r="E53">
            <v>392.33870878287769</v>
          </cell>
          <cell r="F53">
            <v>728.739442450978</v>
          </cell>
          <cell r="L53" t="str">
            <v>01T</v>
          </cell>
          <cell r="M53">
            <v>65.982396177887352</v>
          </cell>
          <cell r="N53">
            <v>120.42808507347081</v>
          </cell>
          <cell r="O53">
            <v>107.68036724147261</v>
          </cell>
          <cell r="P53">
            <v>155.32971652374107</v>
          </cell>
          <cell r="Q53">
            <v>132.94544062749893</v>
          </cell>
          <cell r="R53">
            <v>86.50898952553591</v>
          </cell>
          <cell r="S53">
            <v>62.13931679582354</v>
          </cell>
          <cell r="T53">
            <v>731.01431196543012</v>
          </cell>
        </row>
        <row r="54">
          <cell r="C54" t="str">
            <v>01V</v>
          </cell>
          <cell r="D54">
            <v>292.49220452571296</v>
          </cell>
          <cell r="E54">
            <v>330.55900437344258</v>
          </cell>
          <cell r="F54">
            <v>623.05120889915554</v>
          </cell>
          <cell r="L54" t="str">
            <v>01V</v>
          </cell>
          <cell r="M54">
            <v>50.414493293973315</v>
          </cell>
          <cell r="N54">
            <v>89.678723058052157</v>
          </cell>
          <cell r="O54">
            <v>88.008731734478275</v>
          </cell>
          <cell r="P54">
            <v>121.13932452514481</v>
          </cell>
          <cell r="Q54">
            <v>108.53009367296494</v>
          </cell>
          <cell r="R54">
            <v>95.302602707895133</v>
          </cell>
          <cell r="S54">
            <v>69.977239906646673</v>
          </cell>
          <cell r="T54">
            <v>623.0512088991552</v>
          </cell>
        </row>
        <row r="55">
          <cell r="C55" t="str">
            <v>01W</v>
          </cell>
          <cell r="D55">
            <v>630.433329573744</v>
          </cell>
          <cell r="E55">
            <v>742.43890569107521</v>
          </cell>
          <cell r="F55">
            <v>1372.8722352648192</v>
          </cell>
          <cell r="L55" t="str">
            <v>01W</v>
          </cell>
          <cell r="M55">
            <v>123.34822100802613</v>
          </cell>
          <cell r="N55">
            <v>196.43653779242425</v>
          </cell>
          <cell r="O55">
            <v>242.51154701646644</v>
          </cell>
          <cell r="P55">
            <v>293.6396633047346</v>
          </cell>
          <cell r="Q55">
            <v>230.42933438378853</v>
          </cell>
          <cell r="R55">
            <v>165.1263442019642</v>
          </cell>
          <cell r="S55">
            <v>129.51944507395044</v>
          </cell>
          <cell r="T55">
            <v>1381.0110927813544</v>
          </cell>
        </row>
        <row r="56">
          <cell r="C56" t="str">
            <v>01X</v>
          </cell>
          <cell r="D56">
            <v>422.47116239769235</v>
          </cell>
          <cell r="E56">
            <v>492.2533459321815</v>
          </cell>
          <cell r="F56">
            <v>914.72450832987386</v>
          </cell>
          <cell r="L56" t="str">
            <v>01X</v>
          </cell>
          <cell r="M56">
            <v>96.096991569566725</v>
          </cell>
          <cell r="N56">
            <v>131.51654247072889</v>
          </cell>
          <cell r="O56">
            <v>165.41874123374174</v>
          </cell>
          <cell r="P56">
            <v>172.09168075265492</v>
          </cell>
          <cell r="Q56">
            <v>153.99426449865211</v>
          </cell>
          <cell r="R56">
            <v>121.4187455731218</v>
          </cell>
          <cell r="S56">
            <v>71.366290764612472</v>
          </cell>
          <cell r="T56">
            <v>911.90325686307858</v>
          </cell>
        </row>
        <row r="57">
          <cell r="C57" t="str">
            <v>01Y</v>
          </cell>
          <cell r="D57">
            <v>486.34888823778459</v>
          </cell>
          <cell r="E57">
            <v>592.24471065959358</v>
          </cell>
          <cell r="F57">
            <v>1078.5935988973781</v>
          </cell>
          <cell r="L57" t="str">
            <v>01Y</v>
          </cell>
          <cell r="M57">
            <v>113.27927018167338</v>
          </cell>
          <cell r="N57">
            <v>187.36161933054296</v>
          </cell>
          <cell r="O57">
            <v>195.77110734191282</v>
          </cell>
          <cell r="P57">
            <v>207.90798686190791</v>
          </cell>
          <cell r="Q57">
            <v>169.94606676690313</v>
          </cell>
          <cell r="R57">
            <v>135.91789309467779</v>
          </cell>
          <cell r="S57">
            <v>66.414306044126093</v>
          </cell>
          <cell r="T57">
            <v>1076.5982496217439</v>
          </cell>
        </row>
        <row r="58">
          <cell r="C58" t="str">
            <v>02A</v>
          </cell>
          <cell r="D58">
            <v>469.97870222070628</v>
          </cell>
          <cell r="E58">
            <v>522.95390500460599</v>
          </cell>
          <cell r="F58">
            <v>992.93260722531227</v>
          </cell>
          <cell r="L58" t="str">
            <v>02A</v>
          </cell>
          <cell r="M58">
            <v>92.823008735490092</v>
          </cell>
          <cell r="N58">
            <v>126.82298734217756</v>
          </cell>
          <cell r="O58">
            <v>214.47118426884452</v>
          </cell>
          <cell r="P58">
            <v>191.06662072320489</v>
          </cell>
          <cell r="Q58">
            <v>151.25642016842588</v>
          </cell>
          <cell r="R58">
            <v>117.78188897874334</v>
          </cell>
          <cell r="S58">
            <v>87.868950152960238</v>
          </cell>
          <cell r="T58">
            <v>982.09106036984667</v>
          </cell>
        </row>
        <row r="59">
          <cell r="C59" t="str">
            <v>02D</v>
          </cell>
          <cell r="D59">
            <v>223.35044326607985</v>
          </cell>
          <cell r="E59">
            <v>225.77404194085577</v>
          </cell>
          <cell r="F59">
            <v>449.12448520693562</v>
          </cell>
          <cell r="L59" t="str">
            <v>02D</v>
          </cell>
          <cell r="M59">
            <v>63.225372890431693</v>
          </cell>
          <cell r="N59">
            <v>61.218992850025479</v>
          </cell>
          <cell r="O59">
            <v>76.158844340024743</v>
          </cell>
          <cell r="P59">
            <v>91.163794127020395</v>
          </cell>
          <cell r="Q59">
            <v>65.998556463919343</v>
          </cell>
          <cell r="R59">
            <v>56.058127957047986</v>
          </cell>
          <cell r="S59">
            <v>35.300796578465878</v>
          </cell>
          <cell r="T59">
            <v>449.1244852069355</v>
          </cell>
        </row>
        <row r="60">
          <cell r="C60" t="str">
            <v>02E</v>
          </cell>
          <cell r="D60">
            <v>440.31746601634029</v>
          </cell>
          <cell r="E60">
            <v>521.78011202471873</v>
          </cell>
          <cell r="F60">
            <v>962.09757804105902</v>
          </cell>
          <cell r="L60" t="str">
            <v>02E</v>
          </cell>
          <cell r="M60">
            <v>79.888986217435445</v>
          </cell>
          <cell r="N60">
            <v>152.25741863592165</v>
          </cell>
          <cell r="O60">
            <v>184.87427781153411</v>
          </cell>
          <cell r="P60">
            <v>214.77532683030344</v>
          </cell>
          <cell r="Q60">
            <v>150.39609793577571</v>
          </cell>
          <cell r="R60">
            <v>114.75679274826757</v>
          </cell>
          <cell r="S60">
            <v>67.242492587087966</v>
          </cell>
          <cell r="T60">
            <v>964.19139276632586</v>
          </cell>
        </row>
        <row r="61">
          <cell r="C61" t="str">
            <v>02F</v>
          </cell>
          <cell r="D61">
            <v>523.32320383820729</v>
          </cell>
          <cell r="E61">
            <v>653.39473419339834</v>
          </cell>
          <cell r="F61">
            <v>1176.7179380316056</v>
          </cell>
          <cell r="L61" t="str">
            <v>02F</v>
          </cell>
          <cell r="M61">
            <v>108.7466020300587</v>
          </cell>
          <cell r="N61">
            <v>165.28009547300402</v>
          </cell>
          <cell r="O61">
            <v>204.77123390695135</v>
          </cell>
          <cell r="P61">
            <v>244.2072194931294</v>
          </cell>
          <cell r="Q61">
            <v>190.43914561670877</v>
          </cell>
          <cell r="R61">
            <v>158.46248190154847</v>
          </cell>
          <cell r="S61">
            <v>103.16867012718426</v>
          </cell>
          <cell r="T61">
            <v>1175.075448548585</v>
          </cell>
        </row>
        <row r="62">
          <cell r="C62" t="str">
            <v>02G</v>
          </cell>
          <cell r="D62">
            <v>208.54114823080693</v>
          </cell>
          <cell r="E62">
            <v>235.46194247858719</v>
          </cell>
          <cell r="F62">
            <v>444.00309070939409</v>
          </cell>
          <cell r="L62" t="str">
            <v>02G</v>
          </cell>
          <cell r="M62">
            <v>40.814365844327114</v>
          </cell>
          <cell r="N62">
            <v>47.543901571142356</v>
          </cell>
          <cell r="O62">
            <v>66.975082776228149</v>
          </cell>
          <cell r="P62">
            <v>87.448063554074011</v>
          </cell>
          <cell r="Q62">
            <v>92.250963335893786</v>
          </cell>
          <cell r="R62">
            <v>65.779526768161361</v>
          </cell>
          <cell r="S62">
            <v>41.571079595171675</v>
          </cell>
          <cell r="T62">
            <v>442.38298344499844</v>
          </cell>
        </row>
        <row r="63">
          <cell r="C63" t="str">
            <v>02H</v>
          </cell>
          <cell r="D63">
            <v>673.34615190725697</v>
          </cell>
          <cell r="E63">
            <v>783.13572200954411</v>
          </cell>
          <cell r="F63">
            <v>1456.4818739168011</v>
          </cell>
          <cell r="L63" t="str">
            <v>02H</v>
          </cell>
          <cell r="M63">
            <v>134.97503088666443</v>
          </cell>
          <cell r="N63">
            <v>260.02761480926222</v>
          </cell>
          <cell r="O63">
            <v>245.55470760465855</v>
          </cell>
          <cell r="P63">
            <v>301.29522074940081</v>
          </cell>
          <cell r="Q63">
            <v>226.3972725792847</v>
          </cell>
          <cell r="R63">
            <v>198.10143037334487</v>
          </cell>
          <cell r="S63">
            <v>90.892205589159516</v>
          </cell>
          <cell r="T63">
            <v>1457.2434825917751</v>
          </cell>
        </row>
        <row r="64">
          <cell r="C64" t="str">
            <v>02M</v>
          </cell>
          <cell r="D64">
            <v>323.20711959279231</v>
          </cell>
          <cell r="E64">
            <v>378.30196097889535</v>
          </cell>
          <cell r="F64">
            <v>701.50908057168772</v>
          </cell>
          <cell r="L64" t="str">
            <v>02M</v>
          </cell>
          <cell r="M64">
            <v>64.43143306747821</v>
          </cell>
          <cell r="N64">
            <v>73.086279790979788</v>
          </cell>
          <cell r="O64">
            <v>109.3861240488378</v>
          </cell>
          <cell r="P64">
            <v>144.38407886786379</v>
          </cell>
          <cell r="Q64">
            <v>126.31404990865204</v>
          </cell>
          <cell r="R64">
            <v>111.64915827813527</v>
          </cell>
          <cell r="S64">
            <v>72.415125358032142</v>
          </cell>
          <cell r="T64">
            <v>701.6662493199791</v>
          </cell>
        </row>
        <row r="65">
          <cell r="C65" t="str">
            <v>02N</v>
          </cell>
          <cell r="D65">
            <v>290.3850314702359</v>
          </cell>
          <cell r="E65">
            <v>346.4610389286791</v>
          </cell>
          <cell r="F65">
            <v>636.846070398915</v>
          </cell>
          <cell r="L65" t="str">
            <v>02N</v>
          </cell>
          <cell r="M65">
            <v>53.762468068093845</v>
          </cell>
          <cell r="N65">
            <v>90.648269581625598</v>
          </cell>
          <cell r="O65">
            <v>117.68987095077739</v>
          </cell>
          <cell r="P65">
            <v>135.18955692784735</v>
          </cell>
          <cell r="Q65">
            <v>106.05810112055327</v>
          </cell>
          <cell r="R65">
            <v>85.832749921179641</v>
          </cell>
          <cell r="S65">
            <v>42.674870543593492</v>
          </cell>
          <cell r="T65">
            <v>631.85588711367063</v>
          </cell>
        </row>
        <row r="66">
          <cell r="C66" t="str">
            <v>02P</v>
          </cell>
          <cell r="D66">
            <v>527.53106592814527</v>
          </cell>
          <cell r="E66">
            <v>654.7571898711567</v>
          </cell>
          <cell r="F66">
            <v>1182.2882557993021</v>
          </cell>
          <cell r="L66" t="str">
            <v>02P</v>
          </cell>
          <cell r="M66">
            <v>135.68942177018539</v>
          </cell>
          <cell r="N66">
            <v>195.09852784914042</v>
          </cell>
          <cell r="O66">
            <v>212.05620264169616</v>
          </cell>
          <cell r="P66">
            <v>234.86420436694266</v>
          </cell>
          <cell r="Q66">
            <v>187.7657019380492</v>
          </cell>
          <cell r="R66">
            <v>149.04605537815181</v>
          </cell>
          <cell r="S66">
            <v>69.893580440323973</v>
          </cell>
          <cell r="T66">
            <v>1184.4136943844896</v>
          </cell>
        </row>
        <row r="67">
          <cell r="C67" t="str">
            <v>02Q</v>
          </cell>
          <cell r="D67">
            <v>252.55748338535017</v>
          </cell>
          <cell r="E67">
            <v>290.43626542094995</v>
          </cell>
          <cell r="F67">
            <v>542.99374880630012</v>
          </cell>
          <cell r="L67" t="str">
            <v>02Q</v>
          </cell>
          <cell r="M67">
            <v>44.454589184505998</v>
          </cell>
          <cell r="N67">
            <v>59.654688967734501</v>
          </cell>
          <cell r="O67">
            <v>99.690329993791536</v>
          </cell>
          <cell r="P67">
            <v>132.81268490405125</v>
          </cell>
          <cell r="Q67">
            <v>88.295992054565772</v>
          </cell>
          <cell r="R67">
            <v>81.46977648153856</v>
          </cell>
          <cell r="S67">
            <v>43.609258784508846</v>
          </cell>
          <cell r="T67">
            <v>549.98732037069647</v>
          </cell>
        </row>
        <row r="68">
          <cell r="C68" t="str">
            <v>02R</v>
          </cell>
          <cell r="D68">
            <v>555.30604249318833</v>
          </cell>
          <cell r="E68">
            <v>693.90546873871074</v>
          </cell>
          <cell r="F68">
            <v>1249.2115112318991</v>
          </cell>
          <cell r="L68" t="str">
            <v>02R</v>
          </cell>
          <cell r="M68">
            <v>132.86488795365619</v>
          </cell>
          <cell r="N68">
            <v>195.98363360515165</v>
          </cell>
          <cell r="O68">
            <v>258.63858751424419</v>
          </cell>
          <cell r="P68">
            <v>224.88948463480793</v>
          </cell>
          <cell r="Q68">
            <v>196.52010678582121</v>
          </cell>
          <cell r="R68">
            <v>132.67422753504644</v>
          </cell>
          <cell r="S68">
            <v>109.98661777617377</v>
          </cell>
          <cell r="T68">
            <v>1251.5575458049016</v>
          </cell>
        </row>
        <row r="69">
          <cell r="C69" t="str">
            <v>02T</v>
          </cell>
          <cell r="D69">
            <v>393.39419381894885</v>
          </cell>
          <cell r="E69">
            <v>491.24943526845561</v>
          </cell>
          <cell r="F69">
            <v>884.64362908740441</v>
          </cell>
          <cell r="L69" t="str">
            <v>02T</v>
          </cell>
          <cell r="M69">
            <v>55.023213568939674</v>
          </cell>
          <cell r="N69">
            <v>148.30190077994598</v>
          </cell>
          <cell r="O69">
            <v>166.0408713730418</v>
          </cell>
          <cell r="P69">
            <v>199.24148373411393</v>
          </cell>
          <cell r="Q69">
            <v>145.97132691665789</v>
          </cell>
          <cell r="R69">
            <v>119.05621997788388</v>
          </cell>
          <cell r="S69">
            <v>49.265040663333579</v>
          </cell>
          <cell r="T69">
            <v>882.90005701391681</v>
          </cell>
        </row>
        <row r="70">
          <cell r="C70" t="str">
            <v>02V</v>
          </cell>
          <cell r="D70">
            <v>371.10582579461658</v>
          </cell>
          <cell r="E70">
            <v>424.55523336701509</v>
          </cell>
          <cell r="F70">
            <v>795.66105916163167</v>
          </cell>
          <cell r="L70" t="str">
            <v>02V</v>
          </cell>
          <cell r="M70">
            <v>79.111054897601917</v>
          </cell>
          <cell r="N70">
            <v>176.30945730176691</v>
          </cell>
          <cell r="O70">
            <v>151.72040501249373</v>
          </cell>
          <cell r="P70">
            <v>132.23448046638148</v>
          </cell>
          <cell r="Q70">
            <v>103.07574316442874</v>
          </cell>
          <cell r="R70">
            <v>84.141156637967001</v>
          </cell>
          <cell r="S70">
            <v>67.658278685545298</v>
          </cell>
          <cell r="T70">
            <v>794.25057616618506</v>
          </cell>
        </row>
        <row r="71">
          <cell r="C71" t="str">
            <v>02W</v>
          </cell>
          <cell r="D71">
            <v>160.48042868778811</v>
          </cell>
          <cell r="E71">
            <v>152.05156001647023</v>
          </cell>
          <cell r="F71">
            <v>312.53198870425831</v>
          </cell>
          <cell r="L71" t="str">
            <v>02W</v>
          </cell>
          <cell r="M71">
            <v>55.323948610980729</v>
          </cell>
          <cell r="N71">
            <v>66.986530988444386</v>
          </cell>
          <cell r="O71">
            <v>70.092649305462572</v>
          </cell>
          <cell r="P71">
            <v>60.738112339232309</v>
          </cell>
          <cell r="Q71">
            <v>32.622219844467921</v>
          </cell>
          <cell r="R71">
            <v>17.462560452610195</v>
          </cell>
          <cell r="S71">
            <v>12.331141933317181</v>
          </cell>
          <cell r="T71">
            <v>315.55716347451528</v>
          </cell>
        </row>
        <row r="72">
          <cell r="C72" t="str">
            <v>02X</v>
          </cell>
          <cell r="D72">
            <v>683.02612732776549</v>
          </cell>
          <cell r="E72">
            <v>804.85355110485204</v>
          </cell>
          <cell r="F72">
            <v>1487.8796784326175</v>
          </cell>
          <cell r="L72" t="str">
            <v>02X</v>
          </cell>
          <cell r="M72">
            <v>137.11453510480644</v>
          </cell>
          <cell r="N72">
            <v>254.22332649357296</v>
          </cell>
          <cell r="O72">
            <v>240.41963669761884</v>
          </cell>
          <cell r="P72">
            <v>286.09093169911438</v>
          </cell>
          <cell r="Q72">
            <v>266.16382560052932</v>
          </cell>
          <cell r="R72">
            <v>185.12661296803512</v>
          </cell>
          <cell r="S72">
            <v>115.95803934734862</v>
          </cell>
          <cell r="T72">
            <v>1485.0969079110257</v>
          </cell>
        </row>
        <row r="73">
          <cell r="C73" t="str">
            <v>02Y</v>
          </cell>
          <cell r="D73">
            <v>632.33302240985324</v>
          </cell>
          <cell r="E73">
            <v>680.14061183945137</v>
          </cell>
          <cell r="F73">
            <v>1312.4736342493047</v>
          </cell>
          <cell r="L73" t="str">
            <v>02Y</v>
          </cell>
          <cell r="M73">
            <v>122.03405832523065</v>
          </cell>
          <cell r="N73">
            <v>139.9940950980413</v>
          </cell>
          <cell r="O73">
            <v>211.82002357590423</v>
          </cell>
          <cell r="P73">
            <v>270.24603429728842</v>
          </cell>
          <cell r="Q73">
            <v>237.72115758553707</v>
          </cell>
          <cell r="R73">
            <v>210.36743301055603</v>
          </cell>
          <cell r="S73">
            <v>120.74760933483738</v>
          </cell>
          <cell r="T73">
            <v>1312.9304112273949</v>
          </cell>
        </row>
        <row r="74">
          <cell r="C74" t="str">
            <v>03A</v>
          </cell>
          <cell r="D74">
            <v>484.55269334679042</v>
          </cell>
          <cell r="E74">
            <v>543.54649987087578</v>
          </cell>
          <cell r="F74">
            <v>1028.0991932176662</v>
          </cell>
          <cell r="L74" t="str">
            <v>03A</v>
          </cell>
          <cell r="M74">
            <v>137.73414100534225</v>
          </cell>
          <cell r="N74">
            <v>184.08830873381186</v>
          </cell>
          <cell r="O74">
            <v>154.44920574693094</v>
          </cell>
          <cell r="P74">
            <v>195.70759545184245</v>
          </cell>
          <cell r="Q74">
            <v>167.62086284394161</v>
          </cell>
          <cell r="R74">
            <v>120.41700625354562</v>
          </cell>
          <cell r="S74">
            <v>69.254860690202008</v>
          </cell>
          <cell r="T74">
            <v>1029.2719807256167</v>
          </cell>
        </row>
        <row r="75">
          <cell r="C75" t="str">
            <v>03C</v>
          </cell>
          <cell r="D75">
            <v>728.97072186558557</v>
          </cell>
          <cell r="E75">
            <v>753.01509391127843</v>
          </cell>
          <cell r="F75">
            <v>1481.985815776864</v>
          </cell>
          <cell r="L75" t="str">
            <v>03C</v>
          </cell>
          <cell r="M75">
            <v>281.80712853399353</v>
          </cell>
          <cell r="N75">
            <v>312.20913463564682</v>
          </cell>
          <cell r="O75">
            <v>243.34490948429212</v>
          </cell>
          <cell r="P75">
            <v>263.77748417385658</v>
          </cell>
          <cell r="Q75">
            <v>176.08585993955199</v>
          </cell>
          <cell r="R75">
            <v>125.91462988458896</v>
          </cell>
          <cell r="S75">
            <v>77.190303572535981</v>
          </cell>
          <cell r="T75">
            <v>1480.329450224466</v>
          </cell>
        </row>
        <row r="76">
          <cell r="C76" t="str">
            <v>03D</v>
          </cell>
          <cell r="D76">
            <v>249.8555286946706</v>
          </cell>
          <cell r="E76">
            <v>329.25001002474932</v>
          </cell>
          <cell r="F76">
            <v>579.10553871941988</v>
          </cell>
          <cell r="L76" t="str">
            <v>03D</v>
          </cell>
          <cell r="M76">
            <v>48.087520219978899</v>
          </cell>
          <cell r="N76">
            <v>56.761976770769714</v>
          </cell>
          <cell r="O76">
            <v>82.111365410210354</v>
          </cell>
          <cell r="P76">
            <v>117.20498727731636</v>
          </cell>
          <cell r="Q76">
            <v>105.51398565261518</v>
          </cell>
          <cell r="R76">
            <v>101.34494586843743</v>
          </cell>
          <cell r="S76">
            <v>63.170938524661764</v>
          </cell>
          <cell r="T76">
            <v>574.19571972398967</v>
          </cell>
        </row>
        <row r="77">
          <cell r="C77" t="str">
            <v>03E</v>
          </cell>
          <cell r="D77">
            <v>260.40234293050798</v>
          </cell>
          <cell r="E77">
            <v>315.76205586389165</v>
          </cell>
          <cell r="F77">
            <v>576.16439879439963</v>
          </cell>
          <cell r="L77" t="str">
            <v>03E</v>
          </cell>
          <cell r="M77">
            <v>74.119114810063536</v>
          </cell>
          <cell r="N77">
            <v>41.060386190027721</v>
          </cell>
          <cell r="O77">
            <v>107.80084864396149</v>
          </cell>
          <cell r="P77">
            <v>125.88168579341213</v>
          </cell>
          <cell r="Q77">
            <v>89.090802666645089</v>
          </cell>
          <cell r="R77">
            <v>79.435141828995398</v>
          </cell>
          <cell r="S77">
            <v>58.914860100082826</v>
          </cell>
          <cell r="T77">
            <v>576.3028400331882</v>
          </cell>
        </row>
        <row r="78">
          <cell r="C78" t="str">
            <v>03F</v>
          </cell>
          <cell r="D78">
            <v>611.13094055146723</v>
          </cell>
          <cell r="E78">
            <v>672.18357499067588</v>
          </cell>
          <cell r="F78">
            <v>1283.314515542143</v>
          </cell>
          <cell r="L78" t="str">
            <v>03F</v>
          </cell>
          <cell r="M78">
            <v>179.35699058920483</v>
          </cell>
          <cell r="N78">
            <v>240.81567851521089</v>
          </cell>
          <cell r="O78">
            <v>210.77782113195812</v>
          </cell>
          <cell r="P78">
            <v>276.98567096989763</v>
          </cell>
          <cell r="Q78">
            <v>178.67516817224134</v>
          </cell>
          <cell r="R78">
            <v>129.56832431437709</v>
          </cell>
          <cell r="S78">
            <v>70.478685781809958</v>
          </cell>
          <cell r="T78">
            <v>1286.6583394746997</v>
          </cell>
        </row>
        <row r="79">
          <cell r="C79" t="str">
            <v>03G</v>
          </cell>
          <cell r="D79">
            <v>489.58280685564762</v>
          </cell>
          <cell r="E79">
            <v>566.40876698590785</v>
          </cell>
          <cell r="F79">
            <v>1055.9915738415555</v>
          </cell>
          <cell r="L79" t="str">
            <v>03G</v>
          </cell>
          <cell r="M79">
            <v>101.50124363698222</v>
          </cell>
          <cell r="N79">
            <v>175.86877915137075</v>
          </cell>
          <cell r="O79">
            <v>213.78331929003255</v>
          </cell>
          <cell r="P79">
            <v>205.34061452704205</v>
          </cell>
          <cell r="Q79">
            <v>148.11122098995997</v>
          </cell>
          <cell r="R79">
            <v>122.67827067912039</v>
          </cell>
          <cell r="S79">
            <v>88.862295889607381</v>
          </cell>
          <cell r="T79">
            <v>1056.1457441641153</v>
          </cell>
        </row>
        <row r="80">
          <cell r="C80" t="str">
            <v>03H</v>
          </cell>
          <cell r="D80">
            <v>319.52321512737876</v>
          </cell>
          <cell r="E80">
            <v>381.5713802595389</v>
          </cell>
          <cell r="F80">
            <v>701.09459538691772</v>
          </cell>
          <cell r="L80" t="str">
            <v>03H</v>
          </cell>
          <cell r="M80">
            <v>68.129193671526338</v>
          </cell>
          <cell r="N80">
            <v>114.6093249079826</v>
          </cell>
          <cell r="O80">
            <v>107.2374547429588</v>
          </cell>
          <cell r="P80">
            <v>147.10782894028043</v>
          </cell>
          <cell r="Q80">
            <v>113.01898581690679</v>
          </cell>
          <cell r="R80">
            <v>87.513906962442576</v>
          </cell>
          <cell r="S80">
            <v>61.908524753233479</v>
          </cell>
          <cell r="T80">
            <v>699.52521979533094</v>
          </cell>
        </row>
        <row r="81">
          <cell r="C81" t="str">
            <v>03J</v>
          </cell>
          <cell r="D81">
            <v>341.97270294395236</v>
          </cell>
          <cell r="E81">
            <v>416.00221020068852</v>
          </cell>
          <cell r="F81">
            <v>757.97491314464082</v>
          </cell>
          <cell r="L81" t="str">
            <v>03J</v>
          </cell>
          <cell r="M81">
            <v>112.91880078257302</v>
          </cell>
          <cell r="N81">
            <v>101.33056687581877</v>
          </cell>
          <cell r="O81">
            <v>150.03397611198969</v>
          </cell>
          <cell r="P81">
            <v>146.60188347732503</v>
          </cell>
          <cell r="Q81">
            <v>122.84641756077049</v>
          </cell>
          <cell r="R81">
            <v>78.330129685032787</v>
          </cell>
          <cell r="S81">
            <v>45.569608730853133</v>
          </cell>
          <cell r="T81">
            <v>757.63138322436293</v>
          </cell>
        </row>
        <row r="82">
          <cell r="C82" t="str">
            <v>03K</v>
          </cell>
          <cell r="D82">
            <v>295.10802885554085</v>
          </cell>
          <cell r="E82">
            <v>370.05610188791871</v>
          </cell>
          <cell r="F82">
            <v>665.16413074345951</v>
          </cell>
          <cell r="L82" t="str">
            <v>03K</v>
          </cell>
          <cell r="M82">
            <v>79.387014687634718</v>
          </cell>
          <cell r="N82">
            <v>108.72033655688894</v>
          </cell>
          <cell r="O82">
            <v>87.141267728437739</v>
          </cell>
          <cell r="P82">
            <v>143.06347045963264</v>
          </cell>
          <cell r="Q82">
            <v>110.36161352595103</v>
          </cell>
          <cell r="R82">
            <v>90.00010332818816</v>
          </cell>
          <cell r="S82">
            <v>46.490324456726647</v>
          </cell>
          <cell r="T82">
            <v>665.16413074345985</v>
          </cell>
        </row>
        <row r="83">
          <cell r="C83" t="str">
            <v>03L</v>
          </cell>
          <cell r="D83">
            <v>552.49002795801744</v>
          </cell>
          <cell r="E83">
            <v>687.04105153783587</v>
          </cell>
          <cell r="F83">
            <v>1239.5310794958532</v>
          </cell>
          <cell r="L83" t="str">
            <v>03L</v>
          </cell>
          <cell r="M83">
            <v>115.54626590052898</v>
          </cell>
          <cell r="N83">
            <v>188.68041767330132</v>
          </cell>
          <cell r="O83">
            <v>209.57596192165886</v>
          </cell>
          <cell r="P83">
            <v>277.34986035733704</v>
          </cell>
          <cell r="Q83">
            <v>206.39461458291993</v>
          </cell>
          <cell r="R83">
            <v>151.28599701386938</v>
          </cell>
          <cell r="S83">
            <v>84.762444796618297</v>
          </cell>
          <cell r="T83">
            <v>1233.5955622462338</v>
          </cell>
        </row>
        <row r="84">
          <cell r="C84" t="str">
            <v>03M</v>
          </cell>
          <cell r="D84">
            <v>246.04730155245801</v>
          </cell>
          <cell r="E84">
            <v>223.37448528025118</v>
          </cell>
          <cell r="F84">
            <v>469.42178683270919</v>
          </cell>
          <cell r="L84" t="str">
            <v>03M</v>
          </cell>
          <cell r="M84">
            <v>46.145401235964762</v>
          </cell>
          <cell r="N84">
            <v>72.430374700371971</v>
          </cell>
          <cell r="O84">
            <v>70.675616100291705</v>
          </cell>
          <cell r="P84">
            <v>95.849127365435351</v>
          </cell>
          <cell r="Q84">
            <v>72.702072066877179</v>
          </cell>
          <cell r="R84">
            <v>70.446243495786504</v>
          </cell>
          <cell r="S84">
            <v>42.05756954939141</v>
          </cell>
          <cell r="T84">
            <v>470.30640451411887</v>
          </cell>
        </row>
        <row r="85">
          <cell r="C85" t="str">
            <v>03N</v>
          </cell>
          <cell r="D85">
            <v>1208.9843143831074</v>
          </cell>
          <cell r="E85">
            <v>1400.0223722244975</v>
          </cell>
          <cell r="F85">
            <v>2609.0066866076049</v>
          </cell>
          <cell r="L85" t="str">
            <v>03N</v>
          </cell>
          <cell r="M85">
            <v>345.88703148832155</v>
          </cell>
          <cell r="N85">
            <v>480.69752202637437</v>
          </cell>
          <cell r="O85">
            <v>441.31800037852491</v>
          </cell>
          <cell r="P85">
            <v>482.54263704275377</v>
          </cell>
          <cell r="Q85">
            <v>367.35079347736377</v>
          </cell>
          <cell r="R85">
            <v>281.86279613513335</v>
          </cell>
          <cell r="S85">
            <v>205.81431479875721</v>
          </cell>
          <cell r="T85">
            <v>2605.4730953472285</v>
          </cell>
        </row>
        <row r="86">
          <cell r="C86" t="str">
            <v>03Q</v>
          </cell>
          <cell r="D86">
            <v>632.48904377394626</v>
          </cell>
          <cell r="E86">
            <v>763.69815873749462</v>
          </cell>
          <cell r="F86">
            <v>1396.1872025114408</v>
          </cell>
          <cell r="L86" t="str">
            <v>03Q</v>
          </cell>
          <cell r="M86">
            <v>168.32611607269422</v>
          </cell>
          <cell r="N86">
            <v>204.8442024715236</v>
          </cell>
          <cell r="O86">
            <v>218.5586707026965</v>
          </cell>
          <cell r="P86">
            <v>297.41374996688376</v>
          </cell>
          <cell r="Q86">
            <v>232.10897483850445</v>
          </cell>
          <cell r="R86">
            <v>185.73164511418844</v>
          </cell>
          <cell r="S86">
            <v>86.985614580959776</v>
          </cell>
          <cell r="T86">
            <v>1393.9689737474507</v>
          </cell>
        </row>
        <row r="87">
          <cell r="C87" t="str">
            <v>03R</v>
          </cell>
          <cell r="D87">
            <v>729.57900953009198</v>
          </cell>
          <cell r="E87">
            <v>867.83269088780162</v>
          </cell>
          <cell r="F87">
            <v>1597.4117004178936</v>
          </cell>
          <cell r="L87" t="str">
            <v>03R</v>
          </cell>
          <cell r="M87">
            <v>173.48038012802357</v>
          </cell>
          <cell r="N87">
            <v>252.38972414765658</v>
          </cell>
          <cell r="O87">
            <v>287.50159831500582</v>
          </cell>
          <cell r="P87">
            <v>319.82060893308795</v>
          </cell>
          <cell r="Q87">
            <v>249.33082243088728</v>
          </cell>
          <cell r="R87">
            <v>201.48974871198746</v>
          </cell>
          <cell r="S87">
            <v>112.49726116895857</v>
          </cell>
          <cell r="T87">
            <v>1596.5101438356073</v>
          </cell>
        </row>
        <row r="88">
          <cell r="C88" t="str">
            <v>03T</v>
          </cell>
          <cell r="D88">
            <v>493.17351083671861</v>
          </cell>
          <cell r="E88">
            <v>601.24928041300825</v>
          </cell>
          <cell r="F88">
            <v>1094.4227912497267</v>
          </cell>
          <cell r="L88" t="str">
            <v>03T</v>
          </cell>
          <cell r="M88">
            <v>70.501526632679301</v>
          </cell>
          <cell r="N88">
            <v>155.03152815334107</v>
          </cell>
          <cell r="O88">
            <v>154.84856833012884</v>
          </cell>
          <cell r="P88">
            <v>213.80176880103366</v>
          </cell>
          <cell r="Q88">
            <v>194.05801077218072</v>
          </cell>
          <cell r="R88">
            <v>188.2320402515108</v>
          </cell>
          <cell r="S88">
            <v>121.18639335666356</v>
          </cell>
          <cell r="T88">
            <v>1097.6598362975378</v>
          </cell>
        </row>
        <row r="89">
          <cell r="C89" t="str">
            <v>03V</v>
          </cell>
          <cell r="D89">
            <v>134.54621604567575</v>
          </cell>
          <cell r="E89">
            <v>130.80189762811207</v>
          </cell>
          <cell r="F89">
            <v>265.34811367378779</v>
          </cell>
          <cell r="L89" t="str">
            <v>03V</v>
          </cell>
          <cell r="M89">
            <v>40.574997812743064</v>
          </cell>
          <cell r="N89">
            <v>33.320201997406699</v>
          </cell>
          <cell r="O89">
            <v>53.22003716943285</v>
          </cell>
          <cell r="P89">
            <v>58.23968947382572</v>
          </cell>
          <cell r="Q89">
            <v>36.660260170791922</v>
          </cell>
          <cell r="R89">
            <v>27.809069845819561</v>
          </cell>
          <cell r="S89">
            <v>15.04462937223145</v>
          </cell>
          <cell r="T89">
            <v>264.86888584225125</v>
          </cell>
        </row>
        <row r="90">
          <cell r="C90" t="str">
            <v>03W</v>
          </cell>
          <cell r="D90">
            <v>614.06938994271286</v>
          </cell>
          <cell r="E90">
            <v>701.49495236061694</v>
          </cell>
          <cell r="F90">
            <v>1315.5643423033298</v>
          </cell>
          <cell r="L90" t="str">
            <v>03W</v>
          </cell>
          <cell r="M90">
            <v>119.75578498201703</v>
          </cell>
          <cell r="N90">
            <v>181.35732529070484</v>
          </cell>
          <cell r="O90">
            <v>233.76319121416935</v>
          </cell>
          <cell r="P90">
            <v>265.23402232969647</v>
          </cell>
          <cell r="Q90">
            <v>201.96390857057148</v>
          </cell>
          <cell r="R90">
            <v>186.1843550229726</v>
          </cell>
          <cell r="S90">
            <v>123.56573621664079</v>
          </cell>
          <cell r="T90">
            <v>1311.8243236267726</v>
          </cell>
        </row>
        <row r="91">
          <cell r="C91" t="str">
            <v>03X</v>
          </cell>
          <cell r="D91">
            <v>187.91207239577972</v>
          </cell>
          <cell r="E91">
            <v>236.32510536277917</v>
          </cell>
          <cell r="F91">
            <v>424.23717775855891</v>
          </cell>
          <cell r="L91" t="str">
            <v>03X</v>
          </cell>
          <cell r="M91">
            <v>19.515363622143735</v>
          </cell>
          <cell r="N91">
            <v>62.617555517764778</v>
          </cell>
          <cell r="O91">
            <v>73.800663095959635</v>
          </cell>
          <cell r="P91">
            <v>97.619350107867007</v>
          </cell>
          <cell r="Q91">
            <v>82.324566095594847</v>
          </cell>
          <cell r="R91">
            <v>53.320823759770427</v>
          </cell>
          <cell r="S91">
            <v>36.813184448248599</v>
          </cell>
          <cell r="T91">
            <v>426.01150664734905</v>
          </cell>
        </row>
        <row r="92">
          <cell r="C92" t="str">
            <v>03Y</v>
          </cell>
          <cell r="D92">
            <v>184.44388722057013</v>
          </cell>
          <cell r="E92">
            <v>230.03402859512013</v>
          </cell>
          <cell r="F92">
            <v>414.47791581569027</v>
          </cell>
          <cell r="L92" t="str">
            <v>03Y</v>
          </cell>
          <cell r="M92">
            <v>54.738932909990119</v>
          </cell>
          <cell r="N92">
            <v>48.575780784812082</v>
          </cell>
          <cell r="O92">
            <v>71.837122239436852</v>
          </cell>
          <cell r="P92">
            <v>76.835657936382347</v>
          </cell>
          <cell r="Q92">
            <v>72.613892438146038</v>
          </cell>
          <cell r="R92">
            <v>59.365211085986417</v>
          </cell>
          <cell r="S92">
            <v>30.672865505930275</v>
          </cell>
          <cell r="T92">
            <v>414.63946290068412</v>
          </cell>
        </row>
        <row r="93">
          <cell r="C93" t="str">
            <v>04C</v>
          </cell>
          <cell r="D93">
            <v>605.29468766882781</v>
          </cell>
          <cell r="E93">
            <v>732.08896140576917</v>
          </cell>
          <cell r="F93">
            <v>1337.3836490745971</v>
          </cell>
          <cell r="L93" t="str">
            <v>04C</v>
          </cell>
          <cell r="M93">
            <v>186.66742028752753</v>
          </cell>
          <cell r="N93">
            <v>280.73483927067684</v>
          </cell>
          <cell r="O93">
            <v>243.40447232134684</v>
          </cell>
          <cell r="P93">
            <v>228.57468031847327</v>
          </cell>
          <cell r="Q93">
            <v>192.40186916979002</v>
          </cell>
          <cell r="R93">
            <v>116.5780106960764</v>
          </cell>
          <cell r="S93">
            <v>82.767396943104714</v>
          </cell>
          <cell r="T93">
            <v>1331.1286890069955</v>
          </cell>
        </row>
        <row r="94">
          <cell r="C94" t="str">
            <v>04D</v>
          </cell>
          <cell r="D94">
            <v>429.51779716127766</v>
          </cell>
          <cell r="E94">
            <v>505.08295305051394</v>
          </cell>
          <cell r="F94">
            <v>934.60075021179159</v>
          </cell>
          <cell r="L94" t="str">
            <v>04D</v>
          </cell>
          <cell r="M94">
            <v>86.445534507599987</v>
          </cell>
          <cell r="N94">
            <v>172.73413881065849</v>
          </cell>
          <cell r="O94">
            <v>156.91832545578066</v>
          </cell>
          <cell r="P94">
            <v>171.85857641525027</v>
          </cell>
          <cell r="Q94">
            <v>161.38812122661844</v>
          </cell>
          <cell r="R94">
            <v>118.91079080430352</v>
          </cell>
          <cell r="S94">
            <v>68.349013300574796</v>
          </cell>
          <cell r="T94">
            <v>936.60450052078602</v>
          </cell>
        </row>
        <row r="95">
          <cell r="C95" t="str">
            <v>04E</v>
          </cell>
          <cell r="D95">
            <v>354.72890621171064</v>
          </cell>
          <cell r="E95">
            <v>478.46690703534529</v>
          </cell>
          <cell r="F95">
            <v>833.19581324705587</v>
          </cell>
          <cell r="L95" t="str">
            <v>04E</v>
          </cell>
          <cell r="M95">
            <v>99.865129425837708</v>
          </cell>
          <cell r="N95">
            <v>120.57774077255161</v>
          </cell>
          <cell r="O95">
            <v>122.01044682916786</v>
          </cell>
          <cell r="P95">
            <v>179.23798196559491</v>
          </cell>
          <cell r="Q95">
            <v>146.20352617082455</v>
          </cell>
          <cell r="R95">
            <v>101.77247220020585</v>
          </cell>
          <cell r="S95">
            <v>60.176619048290398</v>
          </cell>
          <cell r="T95">
            <v>829.84391641247282</v>
          </cell>
        </row>
        <row r="96">
          <cell r="C96" t="str">
            <v>04F</v>
          </cell>
          <cell r="D96">
            <v>379.08684933465457</v>
          </cell>
          <cell r="E96">
            <v>488.87785544157668</v>
          </cell>
          <cell r="F96">
            <v>867.9647047762312</v>
          </cell>
          <cell r="L96" t="str">
            <v>04F</v>
          </cell>
          <cell r="M96">
            <v>79.386608539032665</v>
          </cell>
          <cell r="N96">
            <v>138.76642018430886</v>
          </cell>
          <cell r="O96">
            <v>200.4987181222784</v>
          </cell>
          <cell r="P96">
            <v>184.35202939355406</v>
          </cell>
          <cell r="Q96">
            <v>112.69132214028993</v>
          </cell>
          <cell r="R96">
            <v>100.70435908204013</v>
          </cell>
          <cell r="S96">
            <v>48.333788580911254</v>
          </cell>
          <cell r="T96">
            <v>864.7332460424152</v>
          </cell>
        </row>
        <row r="97">
          <cell r="C97" t="str">
            <v>04G</v>
          </cell>
          <cell r="D97">
            <v>1237.5170143210312</v>
          </cell>
          <cell r="E97">
            <v>1476.7945252153288</v>
          </cell>
          <cell r="F97">
            <v>2714.3115395363602</v>
          </cell>
          <cell r="L97" t="str">
            <v>04G</v>
          </cell>
          <cell r="M97">
            <v>279.49537807915834</v>
          </cell>
          <cell r="N97">
            <v>410.88803447173711</v>
          </cell>
          <cell r="O97">
            <v>513.49448475525924</v>
          </cell>
          <cell r="P97">
            <v>519.11035345379196</v>
          </cell>
          <cell r="Q97">
            <v>413.28854261996452</v>
          </cell>
          <cell r="R97">
            <v>352.83447550971619</v>
          </cell>
          <cell r="S97">
            <v>220.64840623164397</v>
          </cell>
          <cell r="T97">
            <v>2709.7596751212714</v>
          </cell>
        </row>
        <row r="98">
          <cell r="C98" t="str">
            <v>04H</v>
          </cell>
          <cell r="D98">
            <v>242.87887822483793</v>
          </cell>
          <cell r="E98">
            <v>303.33194876725122</v>
          </cell>
          <cell r="F98">
            <v>546.2108269920891</v>
          </cell>
          <cell r="L98" t="str">
            <v>04H</v>
          </cell>
          <cell r="M98">
            <v>43.123913101549441</v>
          </cell>
          <cell r="N98">
            <v>68.19633007816644</v>
          </cell>
          <cell r="O98">
            <v>85.797653255955339</v>
          </cell>
          <cell r="P98">
            <v>113.33087370203198</v>
          </cell>
          <cell r="Q98">
            <v>95.545006423850054</v>
          </cell>
          <cell r="R98">
            <v>81.716327468319946</v>
          </cell>
          <cell r="S98">
            <v>53.124029100880755</v>
          </cell>
          <cell r="T98">
            <v>540.83413313075391</v>
          </cell>
        </row>
        <row r="99">
          <cell r="C99" t="str">
            <v>04J</v>
          </cell>
          <cell r="D99">
            <v>547.9328630960249</v>
          </cell>
          <cell r="E99">
            <v>641.86063234332335</v>
          </cell>
          <cell r="F99">
            <v>1189.7934954393481</v>
          </cell>
          <cell r="L99" t="str">
            <v>04J</v>
          </cell>
          <cell r="M99">
            <v>109.54668088554408</v>
          </cell>
          <cell r="N99">
            <v>143.88394572470966</v>
          </cell>
          <cell r="O99">
            <v>190.23183369628509</v>
          </cell>
          <cell r="P99">
            <v>256.00700966369334</v>
          </cell>
          <cell r="Q99">
            <v>210.7540930064124</v>
          </cell>
          <cell r="R99">
            <v>170.60344343247453</v>
          </cell>
          <cell r="S99">
            <v>108.51459299974846</v>
          </cell>
          <cell r="T99">
            <v>1189.5415994088678</v>
          </cell>
        </row>
        <row r="100">
          <cell r="C100" t="str">
            <v>04K</v>
          </cell>
          <cell r="D100">
            <v>592.17598631419276</v>
          </cell>
          <cell r="E100">
            <v>809.84932307805218</v>
          </cell>
          <cell r="F100">
            <v>1402.0253093922449</v>
          </cell>
          <cell r="L100" t="str">
            <v>04K</v>
          </cell>
          <cell r="M100">
            <v>308.13237727561113</v>
          </cell>
          <cell r="N100">
            <v>289.88833035189833</v>
          </cell>
          <cell r="O100">
            <v>243.43831269981251</v>
          </cell>
          <cell r="P100">
            <v>222.56020528120436</v>
          </cell>
          <cell r="Q100">
            <v>147.32931609005831</v>
          </cell>
          <cell r="R100">
            <v>114.02873701847948</v>
          </cell>
          <cell r="S100">
            <v>68.882496245995782</v>
          </cell>
          <cell r="T100">
            <v>1394.2597749630597</v>
          </cell>
        </row>
        <row r="101">
          <cell r="C101" t="str">
            <v>04L</v>
          </cell>
          <cell r="D101">
            <v>312.98864571923968</v>
          </cell>
          <cell r="E101">
            <v>389.68336042716237</v>
          </cell>
          <cell r="F101">
            <v>702.67200614640205</v>
          </cell>
          <cell r="L101" t="str">
            <v>04L</v>
          </cell>
          <cell r="M101">
            <v>75.644745491164571</v>
          </cell>
          <cell r="N101">
            <v>85.885762704543239</v>
          </cell>
          <cell r="O101">
            <v>119.70898832951849</v>
          </cell>
          <cell r="P101">
            <v>148.6536749401867</v>
          </cell>
          <cell r="Q101">
            <v>113.72781372738631</v>
          </cell>
          <cell r="R101">
            <v>95.155437894502199</v>
          </cell>
          <cell r="S101">
            <v>64.424250137906526</v>
          </cell>
          <cell r="T101">
            <v>703.20067322520811</v>
          </cell>
        </row>
        <row r="102">
          <cell r="C102" t="str">
            <v>04M</v>
          </cell>
          <cell r="D102">
            <v>221.30233707585478</v>
          </cell>
          <cell r="E102">
            <v>211.92062944716531</v>
          </cell>
          <cell r="F102">
            <v>433.22296652302009</v>
          </cell>
          <cell r="L102" t="str">
            <v>04M</v>
          </cell>
          <cell r="M102">
            <v>30.637406631648346</v>
          </cell>
          <cell r="N102">
            <v>79.774717636017272</v>
          </cell>
          <cell r="O102">
            <v>62.596426615858697</v>
          </cell>
          <cell r="P102">
            <v>91.693125406160249</v>
          </cell>
          <cell r="Q102">
            <v>67.797664087233358</v>
          </cell>
          <cell r="R102">
            <v>58.297527873392461</v>
          </cell>
          <cell r="S102">
            <v>41.333691569391476</v>
          </cell>
          <cell r="T102">
            <v>432.13055981970183</v>
          </cell>
        </row>
        <row r="103">
          <cell r="C103" t="str">
            <v>04N</v>
          </cell>
          <cell r="D103">
            <v>237.11380196498192</v>
          </cell>
          <cell r="E103">
            <v>276.89625833149637</v>
          </cell>
          <cell r="F103">
            <v>514.01006029647829</v>
          </cell>
          <cell r="L103" t="str">
            <v>04N</v>
          </cell>
          <cell r="M103">
            <v>30.17437462252008</v>
          </cell>
          <cell r="N103">
            <v>73.90118571848609</v>
          </cell>
          <cell r="O103">
            <v>119.47569865321476</v>
          </cell>
          <cell r="P103">
            <v>102.20230685565538</v>
          </cell>
          <cell r="Q103">
            <v>82.288501568369711</v>
          </cell>
          <cell r="R103">
            <v>72.870820177624495</v>
          </cell>
          <cell r="S103">
            <v>35.719701307734979</v>
          </cell>
          <cell r="T103">
            <v>516.63258890360544</v>
          </cell>
        </row>
        <row r="104">
          <cell r="C104" t="str">
            <v>04Q</v>
          </cell>
          <cell r="D104">
            <v>261.04595555834425</v>
          </cell>
          <cell r="E104">
            <v>263.84045232810246</v>
          </cell>
          <cell r="F104">
            <v>524.8864078864467</v>
          </cell>
          <cell r="L104" t="str">
            <v>04Q</v>
          </cell>
          <cell r="M104">
            <v>55.564168944123431</v>
          </cell>
          <cell r="N104">
            <v>41.382825653742238</v>
          </cell>
          <cell r="O104">
            <v>85.669578334469378</v>
          </cell>
          <cell r="P104">
            <v>97.89774740339449</v>
          </cell>
          <cell r="Q104">
            <v>102.36189465614143</v>
          </cell>
          <cell r="R104">
            <v>85.560157440076651</v>
          </cell>
          <cell r="S104">
            <v>57.514792107358502</v>
          </cell>
          <cell r="T104">
            <v>525.95116453930609</v>
          </cell>
        </row>
        <row r="105">
          <cell r="C105" t="str">
            <v>04R</v>
          </cell>
          <cell r="D105">
            <v>997.73349713158757</v>
          </cell>
          <cell r="E105">
            <v>1124.9110090467007</v>
          </cell>
          <cell r="F105">
            <v>2122.6445061782883</v>
          </cell>
          <cell r="L105" t="str">
            <v>04R</v>
          </cell>
          <cell r="M105">
            <v>179.98276048825824</v>
          </cell>
          <cell r="N105">
            <v>365.41488511699498</v>
          </cell>
          <cell r="O105">
            <v>386.13080764837048</v>
          </cell>
          <cell r="P105">
            <v>414.28870202148551</v>
          </cell>
          <cell r="Q105">
            <v>343.17776352045405</v>
          </cell>
          <cell r="R105">
            <v>273.07092312269464</v>
          </cell>
          <cell r="S105">
            <v>163.59847456891225</v>
          </cell>
          <cell r="T105">
            <v>2125.6643164871703</v>
          </cell>
        </row>
        <row r="106">
          <cell r="C106" t="str">
            <v>04V</v>
          </cell>
          <cell r="D106">
            <v>796.90197304981996</v>
          </cell>
          <cell r="E106">
            <v>850.27086320846524</v>
          </cell>
          <cell r="F106">
            <v>1647.1728362582853</v>
          </cell>
          <cell r="L106" t="str">
            <v>04V</v>
          </cell>
          <cell r="M106">
            <v>183.02133140432497</v>
          </cell>
          <cell r="N106">
            <v>250.93188475610944</v>
          </cell>
          <cell r="O106">
            <v>279.98631181335884</v>
          </cell>
          <cell r="P106">
            <v>330.39407511694117</v>
          </cell>
          <cell r="Q106">
            <v>256.0860411761152</v>
          </cell>
          <cell r="R106">
            <v>207.37156011723792</v>
          </cell>
          <cell r="S106">
            <v>134.73727044307958</v>
          </cell>
          <cell r="T106">
            <v>1642.528474827167</v>
          </cell>
        </row>
        <row r="107">
          <cell r="C107" t="str">
            <v>04X</v>
          </cell>
          <cell r="D107">
            <v>469.46622343802403</v>
          </cell>
          <cell r="E107">
            <v>549.40351859463976</v>
          </cell>
          <cell r="F107">
            <v>1018.8697420326638</v>
          </cell>
          <cell r="L107" t="str">
            <v>04X</v>
          </cell>
          <cell r="M107">
            <v>110.74830353503434</v>
          </cell>
          <cell r="N107">
            <v>212.94409278286187</v>
          </cell>
          <cell r="O107">
            <v>213.65717535630117</v>
          </cell>
          <cell r="P107">
            <v>183.05134104216432</v>
          </cell>
          <cell r="Q107">
            <v>143.83313687853226</v>
          </cell>
          <cell r="R107">
            <v>94.074569781578845</v>
          </cell>
          <cell r="S107">
            <v>62.782793922059163</v>
          </cell>
          <cell r="T107">
            <v>1021.0914132985318</v>
          </cell>
        </row>
        <row r="108">
          <cell r="C108" t="str">
            <v>04Y</v>
          </cell>
          <cell r="D108">
            <v>261.70751247536623</v>
          </cell>
          <cell r="E108">
            <v>319.65733795630382</v>
          </cell>
          <cell r="F108">
            <v>581.36485043166999</v>
          </cell>
          <cell r="L108" t="str">
            <v>04Y</v>
          </cell>
          <cell r="M108">
            <v>42.493009986995027</v>
          </cell>
          <cell r="N108">
            <v>85.337878305507246</v>
          </cell>
          <cell r="O108">
            <v>102.71379300636848</v>
          </cell>
          <cell r="P108">
            <v>120.97917763688581</v>
          </cell>
          <cell r="Q108">
            <v>94.80634950263692</v>
          </cell>
          <cell r="R108">
            <v>93.365518831396727</v>
          </cell>
          <cell r="S108">
            <v>42.27974558538854</v>
          </cell>
          <cell r="T108">
            <v>581.97547285517874</v>
          </cell>
        </row>
        <row r="109">
          <cell r="C109" t="str">
            <v>05A</v>
          </cell>
          <cell r="D109">
            <v>880.65422616797844</v>
          </cell>
          <cell r="E109">
            <v>1020.1909361379851</v>
          </cell>
          <cell r="F109">
            <v>1900.8451623059636</v>
          </cell>
          <cell r="L109" t="str">
            <v>05A</v>
          </cell>
          <cell r="M109">
            <v>243.92920355464148</v>
          </cell>
          <cell r="N109">
            <v>365.81689972887375</v>
          </cell>
          <cell r="O109">
            <v>324.20891630380413</v>
          </cell>
          <cell r="P109">
            <v>370.10330514623246</v>
          </cell>
          <cell r="Q109">
            <v>262.25307491014519</v>
          </cell>
          <cell r="R109">
            <v>194.50886098998447</v>
          </cell>
          <cell r="S109">
            <v>140.62966124187287</v>
          </cell>
          <cell r="T109">
            <v>1901.4499218755541</v>
          </cell>
        </row>
        <row r="110">
          <cell r="C110" t="str">
            <v>05C</v>
          </cell>
          <cell r="D110">
            <v>683.83789963885761</v>
          </cell>
          <cell r="E110">
            <v>755.77222994294345</v>
          </cell>
          <cell r="F110">
            <v>1439.6101295818012</v>
          </cell>
          <cell r="L110" t="str">
            <v>05C</v>
          </cell>
          <cell r="M110">
            <v>140.7221848993938</v>
          </cell>
          <cell r="N110">
            <v>199.76430004403673</v>
          </cell>
          <cell r="O110">
            <v>262.00027345535057</v>
          </cell>
          <cell r="P110">
            <v>290.88019882621222</v>
          </cell>
          <cell r="Q110">
            <v>224.12960568807603</v>
          </cell>
          <cell r="R110">
            <v>187.35187991619605</v>
          </cell>
          <cell r="S110">
            <v>130.89711602231114</v>
          </cell>
          <cell r="T110">
            <v>1435.7455588515763</v>
          </cell>
        </row>
        <row r="111">
          <cell r="C111" t="str">
            <v>05D</v>
          </cell>
          <cell r="D111">
            <v>235.08727993885827</v>
          </cell>
          <cell r="E111">
            <v>255.29615171465392</v>
          </cell>
          <cell r="F111">
            <v>490.38343165351216</v>
          </cell>
          <cell r="L111" t="str">
            <v>05D</v>
          </cell>
          <cell r="M111">
            <v>36.983574912671394</v>
          </cell>
          <cell r="N111">
            <v>79.645852315670183</v>
          </cell>
          <cell r="O111">
            <v>97.652148882309547</v>
          </cell>
          <cell r="P111">
            <v>105.97147877102616</v>
          </cell>
          <cell r="Q111">
            <v>66.460548438366459</v>
          </cell>
          <cell r="R111">
            <v>66.185573458892975</v>
          </cell>
          <cell r="S111">
            <v>36.790526100606989</v>
          </cell>
          <cell r="T111">
            <v>489.68970287954374</v>
          </cell>
        </row>
        <row r="112">
          <cell r="C112" t="str">
            <v>05F</v>
          </cell>
          <cell r="D112">
            <v>368.43112634271716</v>
          </cell>
          <cell r="E112">
            <v>390.16599111889138</v>
          </cell>
          <cell r="F112">
            <v>758.5971174616086</v>
          </cell>
          <cell r="L112" t="str">
            <v>05F</v>
          </cell>
          <cell r="M112">
            <v>60.877603150065788</v>
          </cell>
          <cell r="N112">
            <v>106.05886377901159</v>
          </cell>
          <cell r="O112">
            <v>115.39605672280861</v>
          </cell>
          <cell r="P112">
            <v>155.86161474230968</v>
          </cell>
          <cell r="Q112">
            <v>126.06852188356892</v>
          </cell>
          <cell r="R112">
            <v>115.45989150292527</v>
          </cell>
          <cell r="S112">
            <v>78.964736561293549</v>
          </cell>
          <cell r="T112">
            <v>758.68728834198339</v>
          </cell>
        </row>
        <row r="113">
          <cell r="C113" t="str">
            <v>05G</v>
          </cell>
          <cell r="D113">
            <v>470.89835298968501</v>
          </cell>
          <cell r="E113">
            <v>535.92762249864882</v>
          </cell>
          <cell r="F113">
            <v>1006.8259754883338</v>
          </cell>
          <cell r="L113" t="str">
            <v>05G</v>
          </cell>
          <cell r="M113">
            <v>110.77928905340256</v>
          </cell>
          <cell r="N113">
            <v>135.41769023678938</v>
          </cell>
          <cell r="O113">
            <v>155.20340990641961</v>
          </cell>
          <cell r="P113">
            <v>210.2980371083143</v>
          </cell>
          <cell r="Q113">
            <v>173.35197981738131</v>
          </cell>
          <cell r="R113">
            <v>140.88255631704985</v>
          </cell>
          <cell r="S113">
            <v>78.62985284445061</v>
          </cell>
          <cell r="T113">
            <v>1004.5628152838076</v>
          </cell>
        </row>
        <row r="114">
          <cell r="C114" t="str">
            <v>05H</v>
          </cell>
          <cell r="D114">
            <v>394.94210411825628</v>
          </cell>
          <cell r="E114">
            <v>453.72651313271848</v>
          </cell>
          <cell r="F114">
            <v>848.66861725097476</v>
          </cell>
          <cell r="L114" t="str">
            <v>05H</v>
          </cell>
          <cell r="M114">
            <v>96.708543950242444</v>
          </cell>
          <cell r="N114">
            <v>129.44898088293377</v>
          </cell>
          <cell r="O114">
            <v>136.3782591766807</v>
          </cell>
          <cell r="P114">
            <v>177.90848083949865</v>
          </cell>
          <cell r="Q114">
            <v>132.87446577064182</v>
          </cell>
          <cell r="R114">
            <v>121.24046263412806</v>
          </cell>
          <cell r="S114">
            <v>59.868497934714753</v>
          </cell>
          <cell r="T114">
            <v>854.42769118884007</v>
          </cell>
        </row>
        <row r="115">
          <cell r="C115" t="str">
            <v>05J</v>
          </cell>
          <cell r="D115">
            <v>355.55712476376186</v>
          </cell>
          <cell r="E115">
            <v>404.41694737038614</v>
          </cell>
          <cell r="F115">
            <v>759.97407213414795</v>
          </cell>
          <cell r="L115" t="str">
            <v>05J</v>
          </cell>
          <cell r="M115">
            <v>80.836996494035532</v>
          </cell>
          <cell r="N115">
            <v>99.926332303622601</v>
          </cell>
          <cell r="O115">
            <v>131.11793609463356</v>
          </cell>
          <cell r="P115">
            <v>150.76006336383045</v>
          </cell>
          <cell r="Q115">
            <v>141.09432699211362</v>
          </cell>
          <cell r="R115">
            <v>98.725389607127795</v>
          </cell>
          <cell r="S115">
            <v>60.960041508392379</v>
          </cell>
          <cell r="T115">
            <v>763.42108636375588</v>
          </cell>
        </row>
        <row r="116">
          <cell r="C116" t="str">
            <v>05L</v>
          </cell>
          <cell r="D116">
            <v>944.72295010272092</v>
          </cell>
          <cell r="E116">
            <v>1050.9184319348471</v>
          </cell>
          <cell r="F116">
            <v>1995.6413820375681</v>
          </cell>
          <cell r="L116" t="str">
            <v>05L</v>
          </cell>
          <cell r="M116">
            <v>272.35024125017253</v>
          </cell>
          <cell r="N116">
            <v>353.41883002402597</v>
          </cell>
          <cell r="O116">
            <v>399.08688428318965</v>
          </cell>
          <cell r="P116">
            <v>363.49912135812519</v>
          </cell>
          <cell r="Q116">
            <v>302.23213925668193</v>
          </cell>
          <cell r="R116">
            <v>177.01322439415324</v>
          </cell>
          <cell r="S116">
            <v>128.2897472674567</v>
          </cell>
          <cell r="T116">
            <v>1995.8901878338052</v>
          </cell>
        </row>
        <row r="117">
          <cell r="C117" t="str">
            <v>05N</v>
          </cell>
          <cell r="D117">
            <v>523.60791442857192</v>
          </cell>
          <cell r="E117">
            <v>638.56149298230366</v>
          </cell>
          <cell r="F117">
            <v>1162.1694074108755</v>
          </cell>
          <cell r="L117" t="str">
            <v>05N</v>
          </cell>
          <cell r="M117">
            <v>108.50503130315364</v>
          </cell>
          <cell r="N117">
            <v>145.77458295065776</v>
          </cell>
          <cell r="O117">
            <v>197.43377049218512</v>
          </cell>
          <cell r="P117">
            <v>212.63454136699013</v>
          </cell>
          <cell r="Q117">
            <v>171.26468226542241</v>
          </cell>
          <cell r="R117">
            <v>197.0988612051508</v>
          </cell>
          <cell r="S117">
            <v>127.44624375543128</v>
          </cell>
          <cell r="T117">
            <v>1160.157713338991</v>
          </cell>
        </row>
        <row r="118">
          <cell r="C118" t="str">
            <v>05P</v>
          </cell>
          <cell r="D118">
            <v>459.08438844692455</v>
          </cell>
          <cell r="E118">
            <v>534.18670000456484</v>
          </cell>
          <cell r="F118">
            <v>993.27108845148939</v>
          </cell>
          <cell r="L118" t="str">
            <v>05P</v>
          </cell>
          <cell r="M118">
            <v>76.715185679185709</v>
          </cell>
          <cell r="N118">
            <v>165.28227023171459</v>
          </cell>
          <cell r="O118">
            <v>169.01912593300989</v>
          </cell>
          <cell r="P118">
            <v>192.49697009391781</v>
          </cell>
          <cell r="Q118">
            <v>154.75908158766137</v>
          </cell>
          <cell r="R118">
            <v>136.65640180845131</v>
          </cell>
          <cell r="S118">
            <v>99.379341646758633</v>
          </cell>
          <cell r="T118">
            <v>994.30837698069934</v>
          </cell>
        </row>
        <row r="119">
          <cell r="C119" t="str">
            <v>05Q</v>
          </cell>
          <cell r="D119">
            <v>425.6862274001374</v>
          </cell>
          <cell r="E119">
            <v>526.96724083572349</v>
          </cell>
          <cell r="F119">
            <v>952.65346823586083</v>
          </cell>
          <cell r="L119" t="str">
            <v>05Q</v>
          </cell>
          <cell r="M119">
            <v>77.104082347652266</v>
          </cell>
          <cell r="N119">
            <v>161.38205412062902</v>
          </cell>
          <cell r="O119">
            <v>155.5309980739197</v>
          </cell>
          <cell r="P119">
            <v>195.71835948516582</v>
          </cell>
          <cell r="Q119">
            <v>150.85286576429343</v>
          </cell>
          <cell r="R119">
            <v>133.1646035828166</v>
          </cell>
          <cell r="S119">
            <v>77.455271297767339</v>
          </cell>
          <cell r="T119">
            <v>951.2082346722442</v>
          </cell>
        </row>
        <row r="120">
          <cell r="C120" t="str">
            <v>05R</v>
          </cell>
          <cell r="D120">
            <v>553.7246081578005</v>
          </cell>
          <cell r="E120">
            <v>645.22221920948448</v>
          </cell>
          <cell r="F120">
            <v>1198.9468273672851</v>
          </cell>
          <cell r="L120" t="str">
            <v>05R</v>
          </cell>
          <cell r="M120">
            <v>76.406409326660821</v>
          </cell>
          <cell r="N120">
            <v>161.29270745081314</v>
          </cell>
          <cell r="O120">
            <v>224.01327085164485</v>
          </cell>
          <cell r="P120">
            <v>244.13393734066858</v>
          </cell>
          <cell r="Q120">
            <v>193.17754515561967</v>
          </cell>
          <cell r="R120">
            <v>168.33549949128155</v>
          </cell>
          <cell r="S120">
            <v>133.08148053758003</v>
          </cell>
          <cell r="T120">
            <v>1200.4408501542687</v>
          </cell>
        </row>
        <row r="121">
          <cell r="C121" t="str">
            <v>05T</v>
          </cell>
          <cell r="D121">
            <v>534.0944208236956</v>
          </cell>
          <cell r="E121">
            <v>592.14614111828882</v>
          </cell>
          <cell r="F121">
            <v>1126.2405619419844</v>
          </cell>
          <cell r="L121" t="str">
            <v>05T</v>
          </cell>
          <cell r="M121">
            <v>91.083634829225716</v>
          </cell>
          <cell r="N121">
            <v>150.80632585182263</v>
          </cell>
          <cell r="O121">
            <v>202.07035864808378</v>
          </cell>
          <cell r="P121">
            <v>216.93516435080483</v>
          </cell>
          <cell r="Q121">
            <v>208.90714326688484</v>
          </cell>
          <cell r="R121">
            <v>155.78357775826606</v>
          </cell>
          <cell r="S121">
            <v>101.13806005830814</v>
          </cell>
          <cell r="T121">
            <v>1126.7242647633959</v>
          </cell>
        </row>
        <row r="122">
          <cell r="C122" t="str">
            <v>05V</v>
          </cell>
          <cell r="D122">
            <v>313.76292335937563</v>
          </cell>
          <cell r="E122">
            <v>347.7882661986842</v>
          </cell>
          <cell r="F122">
            <v>661.55118955805983</v>
          </cell>
          <cell r="L122" t="str">
            <v>05V</v>
          </cell>
          <cell r="M122">
            <v>65.31451506602393</v>
          </cell>
          <cell r="N122">
            <v>108.59249301624108</v>
          </cell>
          <cell r="O122">
            <v>106.48982845716986</v>
          </cell>
          <cell r="P122">
            <v>127.6824276152131</v>
          </cell>
          <cell r="Q122">
            <v>101.28333239413338</v>
          </cell>
          <cell r="R122">
            <v>96.135029365374876</v>
          </cell>
          <cell r="S122">
            <v>57.035397727752567</v>
          </cell>
          <cell r="T122">
            <v>662.53302364190881</v>
          </cell>
        </row>
        <row r="123">
          <cell r="C123" t="str">
            <v>05W</v>
          </cell>
          <cell r="D123">
            <v>547.34474191379604</v>
          </cell>
          <cell r="E123">
            <v>611.32319121489343</v>
          </cell>
          <cell r="F123">
            <v>1158.6679331286896</v>
          </cell>
          <cell r="L123" t="str">
            <v>05W</v>
          </cell>
          <cell r="M123">
            <v>119.83207154128631</v>
          </cell>
          <cell r="N123">
            <v>208.80899102810289</v>
          </cell>
          <cell r="O123">
            <v>221.33833396445198</v>
          </cell>
          <cell r="P123">
            <v>231.5410663792772</v>
          </cell>
          <cell r="Q123">
            <v>188.50662669719611</v>
          </cell>
          <cell r="R123">
            <v>122.10989434885273</v>
          </cell>
          <cell r="S123">
            <v>67.328651026961651</v>
          </cell>
          <cell r="T123">
            <v>1159.4656349861286</v>
          </cell>
        </row>
        <row r="124">
          <cell r="C124" t="str">
            <v>05X</v>
          </cell>
          <cell r="D124">
            <v>319.98396504753509</v>
          </cell>
          <cell r="E124">
            <v>411.60467986501442</v>
          </cell>
          <cell r="F124">
            <v>731.58864491254951</v>
          </cell>
          <cell r="L124" t="str">
            <v>05X</v>
          </cell>
          <cell r="M124">
            <v>61.34772114022082</v>
          </cell>
          <cell r="N124">
            <v>126.2699937911264</v>
          </cell>
          <cell r="O124">
            <v>135.7277818504885</v>
          </cell>
          <cell r="P124">
            <v>166.68807738234142</v>
          </cell>
          <cell r="Q124">
            <v>103.29835354336436</v>
          </cell>
          <cell r="R124">
            <v>85.334579498962398</v>
          </cell>
          <cell r="S124">
            <v>51.541505232800219</v>
          </cell>
          <cell r="T124">
            <v>730.20801243930407</v>
          </cell>
        </row>
        <row r="125">
          <cell r="C125" t="str">
            <v>05Y</v>
          </cell>
          <cell r="D125">
            <v>505.24472363039888</v>
          </cell>
          <cell r="E125">
            <v>578.63145481940307</v>
          </cell>
          <cell r="F125">
            <v>1083.876178449802</v>
          </cell>
          <cell r="L125" t="str">
            <v>05Y</v>
          </cell>
          <cell r="M125">
            <v>121.81953269180941</v>
          </cell>
          <cell r="N125">
            <v>184.42117604886727</v>
          </cell>
          <cell r="O125">
            <v>189.66937099693197</v>
          </cell>
          <cell r="P125">
            <v>214.78580842891094</v>
          </cell>
          <cell r="Q125">
            <v>154.55038417266059</v>
          </cell>
          <cell r="R125">
            <v>127.43613336563605</v>
          </cell>
          <cell r="S125">
            <v>91.166275209540103</v>
          </cell>
          <cell r="T125">
            <v>1083.8486809143565</v>
          </cell>
        </row>
        <row r="126">
          <cell r="C126" t="str">
            <v>06A</v>
          </cell>
          <cell r="D126">
            <v>468.87221088344643</v>
          </cell>
          <cell r="E126">
            <v>592.92968227032554</v>
          </cell>
          <cell r="F126">
            <v>1061.801893153772</v>
          </cell>
          <cell r="L126" t="str">
            <v>06A</v>
          </cell>
          <cell r="M126">
            <v>139.72729396177903</v>
          </cell>
          <cell r="N126">
            <v>182.8895059683523</v>
          </cell>
          <cell r="O126">
            <v>201.559041760393</v>
          </cell>
          <cell r="P126">
            <v>194.67371361589403</v>
          </cell>
          <cell r="Q126">
            <v>146.76379769500599</v>
          </cell>
          <cell r="R126">
            <v>106.89129146578547</v>
          </cell>
          <cell r="S126">
            <v>90.14508209858262</v>
          </cell>
          <cell r="T126">
            <v>1062.6497265657924</v>
          </cell>
        </row>
        <row r="127">
          <cell r="C127" t="str">
            <v>06D</v>
          </cell>
          <cell r="D127">
            <v>201.59418027439946</v>
          </cell>
          <cell r="E127">
            <v>251.70078238237852</v>
          </cell>
          <cell r="F127">
            <v>453.29496265677801</v>
          </cell>
          <cell r="L127" t="str">
            <v>06D</v>
          </cell>
          <cell r="M127">
            <v>64.393048104508253</v>
          </cell>
          <cell r="N127">
            <v>43.151643633953789</v>
          </cell>
          <cell r="O127">
            <v>69.994915752174379</v>
          </cell>
          <cell r="P127">
            <v>84.935534038316291</v>
          </cell>
          <cell r="Q127">
            <v>74.310943264415513</v>
          </cell>
          <cell r="R127">
            <v>75.469197217285313</v>
          </cell>
          <cell r="S127">
            <v>42.862458200210448</v>
          </cell>
          <cell r="T127">
            <v>455.11774021086399</v>
          </cell>
        </row>
        <row r="128">
          <cell r="C128" t="str">
            <v>06F</v>
          </cell>
          <cell r="D128">
            <v>809.92980015296496</v>
          </cell>
          <cell r="E128">
            <v>1018.119400751357</v>
          </cell>
          <cell r="F128">
            <v>1828.0492009043219</v>
          </cell>
          <cell r="L128" t="str">
            <v>06F</v>
          </cell>
          <cell r="M128">
            <v>152.83823181255215</v>
          </cell>
          <cell r="N128">
            <v>297.80630901093662</v>
          </cell>
          <cell r="O128">
            <v>329.21945196998973</v>
          </cell>
          <cell r="P128">
            <v>367.73895702065784</v>
          </cell>
          <cell r="Q128">
            <v>317.8398912885545</v>
          </cell>
          <cell r="R128">
            <v>233.47931974476813</v>
          </cell>
          <cell r="S128">
            <v>133.4191071030283</v>
          </cell>
          <cell r="T128">
            <v>1832.3412679504872</v>
          </cell>
        </row>
        <row r="129">
          <cell r="C129" t="str">
            <v>06H</v>
          </cell>
          <cell r="D129">
            <v>1588.0227275548564</v>
          </cell>
          <cell r="E129">
            <v>1837.7015269461037</v>
          </cell>
          <cell r="F129">
            <v>3425.7242545009603</v>
          </cell>
          <cell r="L129" t="str">
            <v>06H</v>
          </cell>
          <cell r="M129">
            <v>360.902765954036</v>
          </cell>
          <cell r="N129">
            <v>618.9420605410163</v>
          </cell>
          <cell r="O129">
            <v>638.90421516379615</v>
          </cell>
          <cell r="P129">
            <v>663.4186067886269</v>
          </cell>
          <cell r="Q129">
            <v>494.2607296177685</v>
          </cell>
          <cell r="R129">
            <v>412.96997539856949</v>
          </cell>
          <cell r="S129">
            <v>244.65591011366487</v>
          </cell>
          <cell r="T129">
            <v>3434.0542635774782</v>
          </cell>
        </row>
        <row r="130">
          <cell r="C130" t="str">
            <v>06K</v>
          </cell>
          <cell r="D130">
            <v>1052.5044113107685</v>
          </cell>
          <cell r="E130">
            <v>1338.0846162757236</v>
          </cell>
          <cell r="F130">
            <v>2390.5890275864922</v>
          </cell>
          <cell r="L130" t="str">
            <v>06K</v>
          </cell>
          <cell r="M130">
            <v>229.04154446168124</v>
          </cell>
          <cell r="N130">
            <v>388.32815106392127</v>
          </cell>
          <cell r="O130">
            <v>409.6837482750816</v>
          </cell>
          <cell r="P130">
            <v>520.48893316867304</v>
          </cell>
          <cell r="Q130">
            <v>367.39289060786882</v>
          </cell>
          <cell r="R130">
            <v>269.34383613757717</v>
          </cell>
          <cell r="S130">
            <v>209.71870428609441</v>
          </cell>
          <cell r="T130">
            <v>2393.9978080008973</v>
          </cell>
        </row>
        <row r="131">
          <cell r="C131" t="str">
            <v>06L</v>
          </cell>
          <cell r="D131">
            <v>717.70987106009466</v>
          </cell>
          <cell r="E131">
            <v>859.14976011048134</v>
          </cell>
          <cell r="F131">
            <v>1576.859631170576</v>
          </cell>
          <cell r="L131" t="str">
            <v>06L</v>
          </cell>
          <cell r="M131">
            <v>141.7891669698075</v>
          </cell>
          <cell r="N131">
            <v>209.84224448023105</v>
          </cell>
          <cell r="O131">
            <v>263.33106137671223</v>
          </cell>
          <cell r="P131">
            <v>312.9975518037304</v>
          </cell>
          <cell r="Q131">
            <v>256.25706670600027</v>
          </cell>
          <cell r="R131">
            <v>226.63895198744834</v>
          </cell>
          <cell r="S131">
            <v>165.0572687605042</v>
          </cell>
          <cell r="T131">
            <v>1575.913312084434</v>
          </cell>
        </row>
        <row r="132">
          <cell r="C132" t="str">
            <v>06M</v>
          </cell>
          <cell r="D132">
            <v>533.38600588393524</v>
          </cell>
          <cell r="E132">
            <v>625.32841695031607</v>
          </cell>
          <cell r="F132">
            <v>1158.7144228342513</v>
          </cell>
          <cell r="L132" t="str">
            <v>06M</v>
          </cell>
          <cell r="M132">
            <v>108.93753058578007</v>
          </cell>
          <cell r="N132">
            <v>147.3089777430524</v>
          </cell>
          <cell r="O132">
            <v>171.48951880375452</v>
          </cell>
          <cell r="P132">
            <v>210.73162995164947</v>
          </cell>
          <cell r="Q132">
            <v>199.09825868824524</v>
          </cell>
          <cell r="R132">
            <v>200.3062893682324</v>
          </cell>
          <cell r="S132">
            <v>119.80355383529113</v>
          </cell>
          <cell r="T132">
            <v>1157.6757589760052</v>
          </cell>
        </row>
        <row r="133">
          <cell r="C133" t="str">
            <v>06N</v>
          </cell>
          <cell r="D133">
            <v>1033.2480043290145</v>
          </cell>
          <cell r="E133">
            <v>1258.1486101569601</v>
          </cell>
          <cell r="F133">
            <v>2291.3966144859746</v>
          </cell>
          <cell r="L133" t="str">
            <v>06N</v>
          </cell>
          <cell r="M133">
            <v>220.16172393755994</v>
          </cell>
          <cell r="N133">
            <v>399.34546844870169</v>
          </cell>
          <cell r="O133">
            <v>444.73978565801468</v>
          </cell>
          <cell r="P133">
            <v>468.29171402647086</v>
          </cell>
          <cell r="Q133">
            <v>313.89298659954795</v>
          </cell>
          <cell r="R133">
            <v>255.4260550351776</v>
          </cell>
          <cell r="S133">
            <v>189.23457999423215</v>
          </cell>
          <cell r="T133">
            <v>2291.0923136997048</v>
          </cell>
        </row>
        <row r="134">
          <cell r="C134" t="str">
            <v>06P</v>
          </cell>
          <cell r="D134">
            <v>410.14923696582133</v>
          </cell>
          <cell r="E134">
            <v>434.48748967717643</v>
          </cell>
          <cell r="F134">
            <v>844.6367266429977</v>
          </cell>
          <cell r="L134" t="str">
            <v>06P</v>
          </cell>
          <cell r="M134">
            <v>90.325292926211716</v>
          </cell>
          <cell r="N134">
            <v>174.60433725302249</v>
          </cell>
          <cell r="O134">
            <v>173.83640552805824</v>
          </cell>
          <cell r="P134">
            <v>151.80545601645304</v>
          </cell>
          <cell r="Q134">
            <v>118.52716778526559</v>
          </cell>
          <cell r="R134">
            <v>90.038670333404326</v>
          </cell>
          <cell r="S134">
            <v>45.338027449814668</v>
          </cell>
          <cell r="T134">
            <v>844.47535729223</v>
          </cell>
        </row>
        <row r="135">
          <cell r="C135" t="str">
            <v>06Q</v>
          </cell>
          <cell r="D135">
            <v>803.71910767445115</v>
          </cell>
          <cell r="E135">
            <v>927.65312231296434</v>
          </cell>
          <cell r="F135">
            <v>1731.3722299874155</v>
          </cell>
          <cell r="L135" t="str">
            <v>06Q</v>
          </cell>
          <cell r="M135">
            <v>116.03764863794689</v>
          </cell>
          <cell r="N135">
            <v>277.06135705866416</v>
          </cell>
          <cell r="O135">
            <v>301.48140572527137</v>
          </cell>
          <cell r="P135">
            <v>347.37088835163695</v>
          </cell>
          <cell r="Q135">
            <v>283.63325522318644</v>
          </cell>
          <cell r="R135">
            <v>246.46251395915385</v>
          </cell>
          <cell r="S135">
            <v>159.50467452760148</v>
          </cell>
          <cell r="T135">
            <v>1731.551743483461</v>
          </cell>
        </row>
        <row r="136">
          <cell r="C136" t="str">
            <v>06T</v>
          </cell>
          <cell r="D136">
            <v>684.04447804431084</v>
          </cell>
          <cell r="E136">
            <v>764.08818444864414</v>
          </cell>
          <cell r="F136">
            <v>1448.132662492955</v>
          </cell>
          <cell r="L136" t="str">
            <v>06T</v>
          </cell>
          <cell r="M136">
            <v>117.33388597403535</v>
          </cell>
          <cell r="N136">
            <v>216.03022389046086</v>
          </cell>
          <cell r="O136">
            <v>240.61802081779885</v>
          </cell>
          <cell r="P136">
            <v>278.83290054174762</v>
          </cell>
          <cell r="Q136">
            <v>218.96948246544724</v>
          </cell>
          <cell r="R136">
            <v>218.01608405533923</v>
          </cell>
          <cell r="S136">
            <v>162.82272294822258</v>
          </cell>
          <cell r="T136">
            <v>1452.6233206930517</v>
          </cell>
        </row>
        <row r="137">
          <cell r="C137" t="str">
            <v>06V</v>
          </cell>
          <cell r="D137">
            <v>390.17813067605726</v>
          </cell>
          <cell r="E137">
            <v>409.47597699164209</v>
          </cell>
          <cell r="F137">
            <v>799.65410766769935</v>
          </cell>
          <cell r="L137" t="str">
            <v>06V</v>
          </cell>
          <cell r="M137">
            <v>52.971379565297468</v>
          </cell>
          <cell r="N137">
            <v>96.151912179397456</v>
          </cell>
          <cell r="O137">
            <v>114.72274815786329</v>
          </cell>
          <cell r="P137">
            <v>143.04895472577931</v>
          </cell>
          <cell r="Q137">
            <v>138.66147574845871</v>
          </cell>
          <cell r="R137">
            <v>153.41180073720508</v>
          </cell>
          <cell r="S137">
            <v>99.324805860551351</v>
          </cell>
          <cell r="T137">
            <v>798.2930769745526</v>
          </cell>
        </row>
        <row r="138">
          <cell r="C138" t="str">
            <v>06W</v>
          </cell>
          <cell r="D138">
            <v>470.30653709071913</v>
          </cell>
          <cell r="E138">
            <v>532.333617666294</v>
          </cell>
          <cell r="F138">
            <v>1002.6401547570131</v>
          </cell>
          <cell r="L138" t="str">
            <v>06W</v>
          </cell>
          <cell r="M138">
            <v>143.3237182033709</v>
          </cell>
          <cell r="N138">
            <v>183.56931694257437</v>
          </cell>
          <cell r="O138">
            <v>199.62358662840049</v>
          </cell>
          <cell r="P138">
            <v>164.62883437517192</v>
          </cell>
          <cell r="Q138">
            <v>142.17342612032897</v>
          </cell>
          <cell r="R138">
            <v>96.701947870469169</v>
          </cell>
          <cell r="S138">
            <v>76.273862662244326</v>
          </cell>
          <cell r="T138">
            <v>1006.2946928025601</v>
          </cell>
        </row>
        <row r="139">
          <cell r="C139" t="str">
            <v>06Y</v>
          </cell>
          <cell r="D139">
            <v>482.87692043576499</v>
          </cell>
          <cell r="E139">
            <v>611.83907416315697</v>
          </cell>
          <cell r="F139">
            <v>1094.715994598922</v>
          </cell>
          <cell r="L139" t="str">
            <v>06Y</v>
          </cell>
          <cell r="M139">
            <v>89.008770128511927</v>
          </cell>
          <cell r="N139">
            <v>154.65476818246231</v>
          </cell>
          <cell r="O139">
            <v>169.02885775563794</v>
          </cell>
          <cell r="P139">
            <v>227.14550953091282</v>
          </cell>
          <cell r="Q139">
            <v>169.12064814943881</v>
          </cell>
          <cell r="R139">
            <v>166.94089986920045</v>
          </cell>
          <cell r="S139">
            <v>119.67332592119584</v>
          </cell>
          <cell r="T139">
            <v>1095.57277953736</v>
          </cell>
        </row>
        <row r="140">
          <cell r="C140" t="str">
            <v>07G</v>
          </cell>
          <cell r="D140">
            <v>259.78112289088159</v>
          </cell>
          <cell r="E140">
            <v>348.70148917736833</v>
          </cell>
          <cell r="F140">
            <v>608.48261206824986</v>
          </cell>
          <cell r="L140" t="str">
            <v>07G</v>
          </cell>
          <cell r="M140">
            <v>40.614456137188064</v>
          </cell>
          <cell r="N140">
            <v>128.74707005544545</v>
          </cell>
          <cell r="O140">
            <v>103.2445391115226</v>
          </cell>
          <cell r="P140">
            <v>129.05366293017039</v>
          </cell>
          <cell r="Q140">
            <v>96.370835420939144</v>
          </cell>
          <cell r="R140">
            <v>75.202700336345345</v>
          </cell>
          <cell r="S140">
            <v>37.502850431736206</v>
          </cell>
          <cell r="T140">
            <v>610.7361144233472</v>
          </cell>
        </row>
        <row r="141">
          <cell r="C141" t="str">
            <v>07H</v>
          </cell>
          <cell r="D141">
            <v>510.3980941747883</v>
          </cell>
          <cell r="E141">
            <v>637.30117611211506</v>
          </cell>
          <cell r="F141">
            <v>1147.6992702869034</v>
          </cell>
          <cell r="L141" t="str">
            <v>07H</v>
          </cell>
          <cell r="M141">
            <v>141.54235156028935</v>
          </cell>
          <cell r="N141">
            <v>158.17225587052951</v>
          </cell>
          <cell r="O141">
            <v>199.32894476486399</v>
          </cell>
          <cell r="P141">
            <v>214.91566025842033</v>
          </cell>
          <cell r="Q141">
            <v>175.38823577935514</v>
          </cell>
          <cell r="R141">
            <v>163.92387299162456</v>
          </cell>
          <cell r="S141">
            <v>93.726666640484638</v>
          </cell>
          <cell r="T141">
            <v>1146.9979878655674</v>
          </cell>
        </row>
        <row r="142">
          <cell r="C142" t="str">
            <v>07J</v>
          </cell>
          <cell r="D142">
            <v>302.85232255566291</v>
          </cell>
          <cell r="E142">
            <v>363.13199304741005</v>
          </cell>
          <cell r="F142">
            <v>665.9843156030729</v>
          </cell>
          <cell r="L142" t="str">
            <v>07J</v>
          </cell>
          <cell r="M142">
            <v>54.155367383415459</v>
          </cell>
          <cell r="N142">
            <v>83.220596280331577</v>
          </cell>
          <cell r="O142">
            <v>94.537067245695326</v>
          </cell>
          <cell r="P142">
            <v>121.83427249699344</v>
          </cell>
          <cell r="Q142">
            <v>104.30879763885711</v>
          </cell>
          <cell r="R142">
            <v>130.68245707569784</v>
          </cell>
          <cell r="S142">
            <v>76.431058343819771</v>
          </cell>
          <cell r="T142">
            <v>665.16961646481059</v>
          </cell>
        </row>
        <row r="143">
          <cell r="C143" t="str">
            <v>07K</v>
          </cell>
          <cell r="D143">
            <v>435.88059632807017</v>
          </cell>
          <cell r="E143">
            <v>508.71652269361294</v>
          </cell>
          <cell r="F143">
            <v>944.59711902168306</v>
          </cell>
          <cell r="L143" t="str">
            <v>07K</v>
          </cell>
          <cell r="M143">
            <v>77.316473420116978</v>
          </cell>
          <cell r="N143">
            <v>119.72706249010102</v>
          </cell>
          <cell r="O143">
            <v>159.00390293282882</v>
          </cell>
          <cell r="P143">
            <v>184.26716338095264</v>
          </cell>
          <cell r="Q143">
            <v>168.24311911872059</v>
          </cell>
          <cell r="R143">
            <v>143.4510719293566</v>
          </cell>
          <cell r="S143">
            <v>91.949419475298612</v>
          </cell>
          <cell r="T143">
            <v>943.95821274737534</v>
          </cell>
        </row>
        <row r="144">
          <cell r="C144" t="str">
            <v>07L</v>
          </cell>
          <cell r="D144">
            <v>278.84030389417723</v>
          </cell>
          <cell r="E144">
            <v>345.57507240369659</v>
          </cell>
          <cell r="F144">
            <v>624.41537629787376</v>
          </cell>
          <cell r="L144" t="str">
            <v>07L</v>
          </cell>
          <cell r="M144">
            <v>75.795769526867687</v>
          </cell>
          <cell r="N144">
            <v>130.8688249735691</v>
          </cell>
          <cell r="O144">
            <v>136.84093576103746</v>
          </cell>
          <cell r="P144">
            <v>120.34753067461935</v>
          </cell>
          <cell r="Q144">
            <v>84.548109981363581</v>
          </cell>
          <cell r="R144">
            <v>46.513704719809674</v>
          </cell>
          <cell r="S144">
            <v>29.567088618519335</v>
          </cell>
          <cell r="T144">
            <v>624.48196425578612</v>
          </cell>
        </row>
        <row r="145">
          <cell r="C145" t="str">
            <v>07M</v>
          </cell>
          <cell r="D145">
            <v>490.33898611485017</v>
          </cell>
          <cell r="E145">
            <v>678.89942960082294</v>
          </cell>
          <cell r="F145">
            <v>1169.238415715673</v>
          </cell>
          <cell r="L145" t="str">
            <v>07M</v>
          </cell>
          <cell r="M145">
            <v>118.05748012415322</v>
          </cell>
          <cell r="N145">
            <v>209.17686305688215</v>
          </cell>
          <cell r="O145">
            <v>246.016931222507</v>
          </cell>
          <cell r="P145">
            <v>223.74570735468632</v>
          </cell>
          <cell r="Q145">
            <v>152.38142820064883</v>
          </cell>
          <cell r="R145">
            <v>113.89539674014053</v>
          </cell>
          <cell r="S145">
            <v>112.79579118134184</v>
          </cell>
          <cell r="T145">
            <v>1176.0695978803599</v>
          </cell>
        </row>
        <row r="146">
          <cell r="C146" t="str">
            <v>07N</v>
          </cell>
          <cell r="D146">
            <v>375.619124422391</v>
          </cell>
          <cell r="E146">
            <v>479.05390717141466</v>
          </cell>
          <cell r="F146">
            <v>854.67303159380572</v>
          </cell>
          <cell r="L146" t="str">
            <v>07N</v>
          </cell>
          <cell r="M146">
            <v>87.765535406824966</v>
          </cell>
          <cell r="N146">
            <v>141.25000421001579</v>
          </cell>
          <cell r="O146">
            <v>152.26545539395161</v>
          </cell>
          <cell r="P146">
            <v>181.51624764111685</v>
          </cell>
          <cell r="Q146">
            <v>120.17399782187755</v>
          </cell>
          <cell r="R146">
            <v>101.20585837102858</v>
          </cell>
          <cell r="S146">
            <v>68.393899011590179</v>
          </cell>
          <cell r="T146">
            <v>852.57099785640548</v>
          </cell>
        </row>
        <row r="147">
          <cell r="C147" t="str">
            <v>07P</v>
          </cell>
          <cell r="D147">
            <v>471.34205071556465</v>
          </cell>
          <cell r="E147">
            <v>576.81448886143994</v>
          </cell>
          <cell r="F147">
            <v>1048.1565395770047</v>
          </cell>
          <cell r="L147" t="str">
            <v>07P</v>
          </cell>
          <cell r="M147">
            <v>115.15453581792723</v>
          </cell>
          <cell r="N147">
            <v>233.76678385482114</v>
          </cell>
          <cell r="O147">
            <v>212.82501439724822</v>
          </cell>
          <cell r="P147">
            <v>196.44196210371538</v>
          </cell>
          <cell r="Q147">
            <v>134.30881889433081</v>
          </cell>
          <cell r="R147">
            <v>102.60479435513015</v>
          </cell>
          <cell r="S147">
            <v>53.859193344749933</v>
          </cell>
          <cell r="T147">
            <v>1048.9611027679227</v>
          </cell>
        </row>
        <row r="148">
          <cell r="C148" t="str">
            <v>07Q</v>
          </cell>
          <cell r="D148">
            <v>438.17345901485817</v>
          </cell>
          <cell r="E148">
            <v>576.31220597475453</v>
          </cell>
          <cell r="F148">
            <v>1014.4856649896127</v>
          </cell>
          <cell r="L148" t="str">
            <v>07Q</v>
          </cell>
          <cell r="M148">
            <v>74.158911039327847</v>
          </cell>
          <cell r="N148">
            <v>179.09556511034592</v>
          </cell>
          <cell r="O148">
            <v>224.21476982617901</v>
          </cell>
          <cell r="P148">
            <v>187.76433663611667</v>
          </cell>
          <cell r="Q148">
            <v>147.10621305827183</v>
          </cell>
          <cell r="R148">
            <v>121.64959772041777</v>
          </cell>
          <cell r="S148">
            <v>79.001430901879672</v>
          </cell>
          <cell r="T148">
            <v>1012.9908242925387</v>
          </cell>
        </row>
        <row r="149">
          <cell r="C149" t="str">
            <v>07R</v>
          </cell>
          <cell r="D149">
            <v>338.07583660808319</v>
          </cell>
          <cell r="E149">
            <v>403.52708286552036</v>
          </cell>
          <cell r="F149">
            <v>741.60291947360361</v>
          </cell>
          <cell r="L149" t="str">
            <v>07R</v>
          </cell>
          <cell r="M149">
            <v>116.81219185845711</v>
          </cell>
          <cell r="N149">
            <v>227.31755719481853</v>
          </cell>
          <cell r="O149">
            <v>152.48507752615313</v>
          </cell>
          <cell r="P149">
            <v>107.72808829466811</v>
          </cell>
          <cell r="Q149">
            <v>56.594388907087186</v>
          </cell>
          <cell r="R149">
            <v>52.442601606499714</v>
          </cell>
          <cell r="S149">
            <v>32.888381843365813</v>
          </cell>
          <cell r="T149">
            <v>746.2682872310495</v>
          </cell>
        </row>
        <row r="150">
          <cell r="C150" t="str">
            <v>07T</v>
          </cell>
          <cell r="D150">
            <v>403.02483459831041</v>
          </cell>
          <cell r="E150">
            <v>519.6199203783749</v>
          </cell>
          <cell r="F150">
            <v>922.64475497668536</v>
          </cell>
          <cell r="L150" t="str">
            <v>07T</v>
          </cell>
          <cell r="M150">
            <v>116.82692320258556</v>
          </cell>
          <cell r="N150">
            <v>253.41544390336918</v>
          </cell>
          <cell r="O150">
            <v>224.7140817606344</v>
          </cell>
          <cell r="P150">
            <v>142.0293989614093</v>
          </cell>
          <cell r="Q150">
            <v>101.05230204924931</v>
          </cell>
          <cell r="R150">
            <v>50.044631775795594</v>
          </cell>
          <cell r="S150">
            <v>33.563618940369473</v>
          </cell>
          <cell r="T150">
            <v>921.64640059341275</v>
          </cell>
        </row>
        <row r="151">
          <cell r="C151" t="str">
            <v>07V</v>
          </cell>
          <cell r="D151">
            <v>649.39784452477397</v>
          </cell>
          <cell r="E151">
            <v>752.96787407398654</v>
          </cell>
          <cell r="F151">
            <v>1402.3657185987604</v>
          </cell>
          <cell r="L151" t="str">
            <v>07V</v>
          </cell>
          <cell r="M151">
            <v>159.49498619236755</v>
          </cell>
          <cell r="N151">
            <v>256.46024764912886</v>
          </cell>
          <cell r="O151">
            <v>279.6995842324971</v>
          </cell>
          <cell r="P151">
            <v>280.85926283977057</v>
          </cell>
          <cell r="Q151">
            <v>207.38283778760172</v>
          </cell>
          <cell r="R151">
            <v>124.14236562299743</v>
          </cell>
          <cell r="S151">
            <v>98.540201519682668</v>
          </cell>
          <cell r="T151">
            <v>1406.5794858440461</v>
          </cell>
        </row>
        <row r="152">
          <cell r="C152" t="str">
            <v>07W</v>
          </cell>
          <cell r="D152">
            <v>641.88770620112257</v>
          </cell>
          <cell r="E152">
            <v>730.14727050289196</v>
          </cell>
          <cell r="F152">
            <v>1372.0349767040145</v>
          </cell>
          <cell r="L152" t="str">
            <v>07W</v>
          </cell>
          <cell r="M152">
            <v>136.09117170380222</v>
          </cell>
          <cell r="N152">
            <v>305.55876478281596</v>
          </cell>
          <cell r="O152">
            <v>306.17487823554978</v>
          </cell>
          <cell r="P152">
            <v>247.18726723266499</v>
          </cell>
          <cell r="Q152">
            <v>175.98432764112405</v>
          </cell>
          <cell r="R152">
            <v>112.81553407015993</v>
          </cell>
          <cell r="S152">
            <v>84.460210036585863</v>
          </cell>
          <cell r="T152">
            <v>1368.2721537027028</v>
          </cell>
        </row>
        <row r="153">
          <cell r="C153" t="str">
            <v>07X</v>
          </cell>
          <cell r="D153">
            <v>462.70398590125029</v>
          </cell>
          <cell r="E153">
            <v>604.21462354701919</v>
          </cell>
          <cell r="F153">
            <v>1066.9186094482695</v>
          </cell>
          <cell r="L153" t="str">
            <v>07X</v>
          </cell>
          <cell r="M153">
            <v>125.24111652655097</v>
          </cell>
          <cell r="N153">
            <v>165.08242316153832</v>
          </cell>
          <cell r="O153">
            <v>215.9264407817976</v>
          </cell>
          <cell r="P153">
            <v>234.67897181882614</v>
          </cell>
          <cell r="Q153">
            <v>155.35544492176308</v>
          </cell>
          <cell r="R153">
            <v>93.992918706673947</v>
          </cell>
          <cell r="S153">
            <v>76.800782579698691</v>
          </cell>
          <cell r="T153">
            <v>1067.0780984968487</v>
          </cell>
        </row>
        <row r="154">
          <cell r="C154" t="str">
            <v>07Y</v>
          </cell>
          <cell r="D154">
            <v>435.53772092925192</v>
          </cell>
          <cell r="E154">
            <v>508.05206731718346</v>
          </cell>
          <cell r="F154">
            <v>943.58978824643532</v>
          </cell>
          <cell r="L154" t="str">
            <v>07Y</v>
          </cell>
          <cell r="M154">
            <v>110.09224022145247</v>
          </cell>
          <cell r="N154">
            <v>190.079589368803</v>
          </cell>
          <cell r="O154">
            <v>201.67825538780096</v>
          </cell>
          <cell r="P154">
            <v>184.02046462293183</v>
          </cell>
          <cell r="Q154">
            <v>120.73784638290907</v>
          </cell>
          <cell r="R154">
            <v>85.767510826689332</v>
          </cell>
          <cell r="S154">
            <v>56.090473212296097</v>
          </cell>
          <cell r="T154">
            <v>948.46638002288273</v>
          </cell>
        </row>
        <row r="155">
          <cell r="C155" t="str">
            <v>08A</v>
          </cell>
          <cell r="D155">
            <v>386.72604335435989</v>
          </cell>
          <cell r="E155">
            <v>496.71661299533145</v>
          </cell>
          <cell r="F155">
            <v>883.44265634969133</v>
          </cell>
          <cell r="L155" t="str">
            <v>08A</v>
          </cell>
          <cell r="M155">
            <v>91.414849381432489</v>
          </cell>
          <cell r="N155">
            <v>207.65716604977052</v>
          </cell>
          <cell r="O155">
            <v>188.85170009113577</v>
          </cell>
          <cell r="P155">
            <v>151.32148540194578</v>
          </cell>
          <cell r="Q155">
            <v>124.57231144000691</v>
          </cell>
          <cell r="R155">
            <v>78.033098876836164</v>
          </cell>
          <cell r="S155">
            <v>51.367646034273989</v>
          </cell>
          <cell r="T155">
            <v>893.2182572754017</v>
          </cell>
        </row>
        <row r="156">
          <cell r="C156" t="str">
            <v>08C</v>
          </cell>
          <cell r="D156">
            <v>325.68763775696289</v>
          </cell>
          <cell r="E156">
            <v>363.01008177713703</v>
          </cell>
          <cell r="F156">
            <v>688.69771953409986</v>
          </cell>
          <cell r="L156" t="str">
            <v>08C</v>
          </cell>
          <cell r="M156">
            <v>53.679343053911637</v>
          </cell>
          <cell r="N156">
            <v>199.1622590810633</v>
          </cell>
          <cell r="O156">
            <v>144.6726684714406</v>
          </cell>
          <cell r="P156">
            <v>123.14013270655212</v>
          </cell>
          <cell r="Q156">
            <v>64.253766400739238</v>
          </cell>
          <cell r="R156">
            <v>58.699513597723126</v>
          </cell>
          <cell r="S156">
            <v>38.694141677137075</v>
          </cell>
          <cell r="T156">
            <v>682.30182498856698</v>
          </cell>
        </row>
        <row r="157">
          <cell r="C157" t="str">
            <v>08D</v>
          </cell>
          <cell r="D157">
            <v>438.35920230494628</v>
          </cell>
          <cell r="E157">
            <v>542.2528793238971</v>
          </cell>
          <cell r="F157">
            <v>980.61208162884338</v>
          </cell>
          <cell r="L157" t="str">
            <v>08D</v>
          </cell>
          <cell r="M157">
            <v>99.492757752611865</v>
          </cell>
          <cell r="N157">
            <v>228.3469284088107</v>
          </cell>
          <cell r="O157">
            <v>219.81387825184254</v>
          </cell>
          <cell r="P157">
            <v>179.64226943619843</v>
          </cell>
          <cell r="Q157">
            <v>138.98336906267443</v>
          </cell>
          <cell r="R157">
            <v>62.327459376960768</v>
          </cell>
          <cell r="S157">
            <v>49.990020665352986</v>
          </cell>
          <cell r="T157">
            <v>978.59668295445169</v>
          </cell>
        </row>
        <row r="158">
          <cell r="C158" t="str">
            <v>08E</v>
          </cell>
          <cell r="D158">
            <v>373.06397088978986</v>
          </cell>
          <cell r="E158">
            <v>490.86799384172087</v>
          </cell>
          <cell r="F158">
            <v>863.93196473151079</v>
          </cell>
          <cell r="L158" t="str">
            <v>08E</v>
          </cell>
          <cell r="M158">
            <v>71.105113191322573</v>
          </cell>
          <cell r="N158">
            <v>174.47309371188865</v>
          </cell>
          <cell r="O158">
            <v>151.739294862581</v>
          </cell>
          <cell r="P158">
            <v>177.64374458561457</v>
          </cell>
          <cell r="Q158">
            <v>121.63741346207397</v>
          </cell>
          <cell r="R158">
            <v>97.894984103338516</v>
          </cell>
          <cell r="S158">
            <v>69.536794586293823</v>
          </cell>
          <cell r="T158">
            <v>864.03043850311303</v>
          </cell>
        </row>
        <row r="159">
          <cell r="C159" t="str">
            <v>08F</v>
          </cell>
          <cell r="D159">
            <v>413.0359849042656</v>
          </cell>
          <cell r="E159">
            <v>569.74139885383931</v>
          </cell>
          <cell r="F159">
            <v>982.77738375810486</v>
          </cell>
          <cell r="L159" t="str">
            <v>08F</v>
          </cell>
          <cell r="M159">
            <v>76.044615720359005</v>
          </cell>
          <cell r="N159">
            <v>178.16558455106139</v>
          </cell>
          <cell r="O159">
            <v>146.22925304326139</v>
          </cell>
          <cell r="P159">
            <v>199.42326869288181</v>
          </cell>
          <cell r="Q159">
            <v>160.59205645032847</v>
          </cell>
          <cell r="R159">
            <v>127.55414084761652</v>
          </cell>
          <cell r="S159">
            <v>100.07243960419892</v>
          </cell>
          <cell r="T159">
            <v>988.08135890970755</v>
          </cell>
        </row>
        <row r="160">
          <cell r="C160" t="str">
            <v>08G</v>
          </cell>
          <cell r="D160">
            <v>477.91867464450706</v>
          </cell>
          <cell r="E160">
            <v>542.30226125078661</v>
          </cell>
          <cell r="F160">
            <v>1020.2209358952937</v>
          </cell>
          <cell r="L160" t="str">
            <v>08G</v>
          </cell>
          <cell r="M160">
            <v>120.80887170159993</v>
          </cell>
          <cell r="N160">
            <v>190.20506224528327</v>
          </cell>
          <cell r="O160">
            <v>185.36464297803582</v>
          </cell>
          <cell r="P160">
            <v>213.34601465838119</v>
          </cell>
          <cell r="Q160">
            <v>151.07876851018182</v>
          </cell>
          <cell r="R160">
            <v>89.540949103383511</v>
          </cell>
          <cell r="S160">
            <v>74.208490911334891</v>
          </cell>
          <cell r="T160">
            <v>1024.5528001082005</v>
          </cell>
        </row>
        <row r="161">
          <cell r="C161" t="str">
            <v>08H</v>
          </cell>
          <cell r="D161">
            <v>309.65305811141718</v>
          </cell>
          <cell r="E161">
            <v>439.91047786579384</v>
          </cell>
          <cell r="F161">
            <v>749.56353597721102</v>
          </cell>
          <cell r="L161" t="str">
            <v>08H</v>
          </cell>
          <cell r="M161">
            <v>65.821086349042233</v>
          </cell>
          <cell r="N161">
            <v>228.55353237943424</v>
          </cell>
          <cell r="O161">
            <v>151.03200212876862</v>
          </cell>
          <cell r="P161">
            <v>139.31511747510208</v>
          </cell>
          <cell r="Q161">
            <v>79.492581252374379</v>
          </cell>
          <cell r="R161">
            <v>53.052948376310255</v>
          </cell>
          <cell r="S161">
            <v>35.769638249998181</v>
          </cell>
          <cell r="T161">
            <v>753.0369062110301</v>
          </cell>
        </row>
        <row r="162">
          <cell r="C162" t="str">
            <v>08J</v>
          </cell>
          <cell r="D162">
            <v>279.63383654770718</v>
          </cell>
          <cell r="E162">
            <v>383.56335184271649</v>
          </cell>
          <cell r="F162">
            <v>663.19718839042366</v>
          </cell>
          <cell r="L162" t="str">
            <v>08J</v>
          </cell>
          <cell r="M162">
            <v>73.103729875486735</v>
          </cell>
          <cell r="N162">
            <v>140.94674765902244</v>
          </cell>
          <cell r="O162">
            <v>148.42879369291964</v>
          </cell>
          <cell r="P162">
            <v>98.82450847525287</v>
          </cell>
          <cell r="Q162">
            <v>94.436553765629128</v>
          </cell>
          <cell r="R162">
            <v>60.872669047508488</v>
          </cell>
          <cell r="S162">
            <v>46.532740463981689</v>
          </cell>
          <cell r="T162">
            <v>663.14574297980096</v>
          </cell>
        </row>
        <row r="163">
          <cell r="C163" t="str">
            <v>08K</v>
          </cell>
          <cell r="D163">
            <v>553.58823492544798</v>
          </cell>
          <cell r="E163">
            <v>684.21906437160044</v>
          </cell>
          <cell r="F163">
            <v>1237.8072992970483</v>
          </cell>
          <cell r="L163" t="str">
            <v>08K</v>
          </cell>
          <cell r="M163">
            <v>88.225631154931364</v>
          </cell>
          <cell r="N163">
            <v>389.27834750421738</v>
          </cell>
          <cell r="O163">
            <v>290.68174336303053</v>
          </cell>
          <cell r="P163">
            <v>225.31530230961499</v>
          </cell>
          <cell r="Q163">
            <v>123.72600081338959</v>
          </cell>
          <cell r="R163">
            <v>61.282260796361918</v>
          </cell>
          <cell r="S163">
            <v>54.586833039931399</v>
          </cell>
          <cell r="T163">
            <v>1233.0961189814773</v>
          </cell>
        </row>
        <row r="164">
          <cell r="C164" t="str">
            <v>08L</v>
          </cell>
          <cell r="D164">
            <v>487.89556167833979</v>
          </cell>
          <cell r="E164">
            <v>624.32480011287055</v>
          </cell>
          <cell r="F164">
            <v>1112.2203617912103</v>
          </cell>
          <cell r="L164" t="str">
            <v>08L</v>
          </cell>
          <cell r="M164">
            <v>111.06804518666192</v>
          </cell>
          <cell r="N164">
            <v>266.99625226294108</v>
          </cell>
          <cell r="O164">
            <v>238.72867386165086</v>
          </cell>
          <cell r="P164">
            <v>222.00487608840871</v>
          </cell>
          <cell r="Q164">
            <v>139.15841439305885</v>
          </cell>
          <cell r="R164">
            <v>82.412752931041737</v>
          </cell>
          <cell r="S164">
            <v>51.703177373263436</v>
          </cell>
          <cell r="T164">
            <v>1112.0721920970268</v>
          </cell>
        </row>
        <row r="165">
          <cell r="C165" t="str">
            <v>08M</v>
          </cell>
          <cell r="D165">
            <v>482.81409905903826</v>
          </cell>
          <cell r="E165">
            <v>522.62054545301578</v>
          </cell>
          <cell r="F165">
            <v>1005.4346445120541</v>
          </cell>
          <cell r="L165" t="str">
            <v>08M</v>
          </cell>
          <cell r="M165">
            <v>145.71693407701756</v>
          </cell>
          <cell r="N165">
            <v>214.33914692867299</v>
          </cell>
          <cell r="O165">
            <v>232.8557334015544</v>
          </cell>
          <cell r="P165">
            <v>181.7585388568109</v>
          </cell>
          <cell r="Q165">
            <v>117.63532768380809</v>
          </cell>
          <cell r="R165">
            <v>67.789181426547145</v>
          </cell>
          <cell r="S165">
            <v>41.721986665621564</v>
          </cell>
          <cell r="T165">
            <v>1001.8168490400326</v>
          </cell>
        </row>
        <row r="166">
          <cell r="C166" t="str">
            <v>08N</v>
          </cell>
          <cell r="D166">
            <v>432.77246012880556</v>
          </cell>
          <cell r="E166">
            <v>530.96624342155906</v>
          </cell>
          <cell r="F166">
            <v>963.73870355036456</v>
          </cell>
          <cell r="L166" t="str">
            <v>08N</v>
          </cell>
          <cell r="M166">
            <v>108.96739653163615</v>
          </cell>
          <cell r="N166">
            <v>170.92650514748456</v>
          </cell>
          <cell r="O166">
            <v>190.43557687754108</v>
          </cell>
          <cell r="P166">
            <v>191.43066595922608</v>
          </cell>
          <cell r="Q166">
            <v>139.97943813662002</v>
          </cell>
          <cell r="R166">
            <v>91.609460531138055</v>
          </cell>
          <cell r="S166">
            <v>70.695726944352671</v>
          </cell>
          <cell r="T166">
            <v>964.04477012799873</v>
          </cell>
        </row>
        <row r="167">
          <cell r="C167" t="str">
            <v>08P</v>
          </cell>
          <cell r="D167">
            <v>248.77646263112749</v>
          </cell>
          <cell r="E167">
            <v>296.49411516337506</v>
          </cell>
          <cell r="F167">
            <v>545.27057779450251</v>
          </cell>
          <cell r="L167" t="str">
            <v>08P</v>
          </cell>
          <cell r="M167">
            <v>46.022834481050488</v>
          </cell>
          <cell r="N167">
            <v>101.51245213942755</v>
          </cell>
          <cell r="O167">
            <v>124.94566962242669</v>
          </cell>
          <cell r="P167">
            <v>126.34963393739885</v>
          </cell>
          <cell r="Q167">
            <v>71.46570320130698</v>
          </cell>
          <cell r="R167">
            <v>46.512972183840169</v>
          </cell>
          <cell r="S167">
            <v>31.053298714621853</v>
          </cell>
          <cell r="T167">
            <v>547.86256428007255</v>
          </cell>
        </row>
        <row r="168">
          <cell r="C168" t="str">
            <v>08Q</v>
          </cell>
          <cell r="D168">
            <v>437.98254225116898</v>
          </cell>
          <cell r="E168">
            <v>553.59490977984979</v>
          </cell>
          <cell r="F168">
            <v>991.57745203101877</v>
          </cell>
          <cell r="L168" t="str">
            <v>08Q</v>
          </cell>
          <cell r="M168">
            <v>78.941578491931921</v>
          </cell>
          <cell r="N168">
            <v>264.86351996750199</v>
          </cell>
          <cell r="O168">
            <v>221.69460053871364</v>
          </cell>
          <cell r="P168">
            <v>176.53687538505145</v>
          </cell>
          <cell r="Q168">
            <v>133.04734165541123</v>
          </cell>
          <cell r="R168">
            <v>78.036488512653989</v>
          </cell>
          <cell r="S168">
            <v>35.153718052631021</v>
          </cell>
          <cell r="T168">
            <v>988.27412260389531</v>
          </cell>
        </row>
        <row r="169">
          <cell r="C169" t="str">
            <v>08R</v>
          </cell>
          <cell r="D169">
            <v>290.07173042638198</v>
          </cell>
          <cell r="E169">
            <v>358.71383990447237</v>
          </cell>
          <cell r="F169">
            <v>648.7855703308544</v>
          </cell>
          <cell r="L169" t="str">
            <v>08R</v>
          </cell>
          <cell r="M169">
            <v>54.390835612677769</v>
          </cell>
          <cell r="N169">
            <v>120.37499913700456</v>
          </cell>
          <cell r="O169">
            <v>136.5299229920312</v>
          </cell>
          <cell r="P169">
            <v>131.54858577195552</v>
          </cell>
          <cell r="Q169">
            <v>99.084756101781181</v>
          </cell>
          <cell r="R169">
            <v>61.613666951669245</v>
          </cell>
          <cell r="S169">
            <v>43.07114149526636</v>
          </cell>
          <cell r="T169">
            <v>646.6139080623858</v>
          </cell>
        </row>
        <row r="170">
          <cell r="C170" t="str">
            <v>08T</v>
          </cell>
          <cell r="D170">
            <v>297.26098717438214</v>
          </cell>
          <cell r="E170">
            <v>381.97545891912631</v>
          </cell>
          <cell r="F170">
            <v>679.23644609350845</v>
          </cell>
          <cell r="L170" t="str">
            <v>08T</v>
          </cell>
          <cell r="M170">
            <v>46.496136152950328</v>
          </cell>
          <cell r="N170">
            <v>112.31095233259049</v>
          </cell>
          <cell r="O170">
            <v>156.0340271438335</v>
          </cell>
          <cell r="P170">
            <v>141.06207466228668</v>
          </cell>
          <cell r="Q170">
            <v>94.923989833221427</v>
          </cell>
          <cell r="R170">
            <v>71.91163622468855</v>
          </cell>
          <cell r="S170">
            <v>57.090957639724159</v>
          </cell>
          <cell r="T170">
            <v>679.82977398929506</v>
          </cell>
        </row>
        <row r="171">
          <cell r="C171" t="str">
            <v>08V</v>
          </cell>
          <cell r="D171">
            <v>356.77822846982929</v>
          </cell>
          <cell r="E171">
            <v>442.61491628591483</v>
          </cell>
          <cell r="F171">
            <v>799.39314475574406</v>
          </cell>
          <cell r="L171" t="str">
            <v>08V</v>
          </cell>
          <cell r="M171">
            <v>107.42751461409375</v>
          </cell>
          <cell r="N171">
            <v>241.7779699847066</v>
          </cell>
          <cell r="O171">
            <v>190.48074012122598</v>
          </cell>
          <cell r="P171">
            <v>117.79436712231225</v>
          </cell>
          <cell r="Q171">
            <v>73.211538905535875</v>
          </cell>
          <cell r="R171">
            <v>39.562523251761419</v>
          </cell>
          <cell r="S171">
            <v>30.303804044098726</v>
          </cell>
          <cell r="T171">
            <v>800.5584580437345</v>
          </cell>
        </row>
        <row r="172">
          <cell r="C172" t="str">
            <v>08W</v>
          </cell>
          <cell r="D172">
            <v>410.25400902235668</v>
          </cell>
          <cell r="E172">
            <v>531.89117460321506</v>
          </cell>
          <cell r="F172">
            <v>942.14518362557169</v>
          </cell>
          <cell r="L172" t="str">
            <v>08W</v>
          </cell>
          <cell r="M172">
            <v>100.0321652539394</v>
          </cell>
          <cell r="N172">
            <v>176.52621413189834</v>
          </cell>
          <cell r="O172">
            <v>230.15060541028205</v>
          </cell>
          <cell r="P172">
            <v>193.64246601327346</v>
          </cell>
          <cell r="Q172">
            <v>128.2934289201622</v>
          </cell>
          <cell r="R172">
            <v>69.171574484629986</v>
          </cell>
          <cell r="S172">
            <v>45.505836773175524</v>
          </cell>
          <cell r="T172">
            <v>943.32229098736093</v>
          </cell>
        </row>
        <row r="173">
          <cell r="C173" t="str">
            <v>08X</v>
          </cell>
          <cell r="D173">
            <v>499.39426059621468</v>
          </cell>
          <cell r="E173">
            <v>661.02852300384973</v>
          </cell>
          <cell r="F173">
            <v>1160.4227836000643</v>
          </cell>
          <cell r="L173" t="str">
            <v>08X</v>
          </cell>
          <cell r="M173">
            <v>152.14769177187185</v>
          </cell>
          <cell r="N173">
            <v>372.66366228250098</v>
          </cell>
          <cell r="O173">
            <v>233.85959980937213</v>
          </cell>
          <cell r="P173">
            <v>176.20531347704588</v>
          </cell>
          <cell r="Q173">
            <v>113.22961041334449</v>
          </cell>
          <cell r="R173">
            <v>62.85731337183001</v>
          </cell>
          <cell r="S173">
            <v>49.3977321467029</v>
          </cell>
          <cell r="T173">
            <v>1160.3609232726683</v>
          </cell>
        </row>
        <row r="174">
          <cell r="C174" t="str">
            <v>08Y</v>
          </cell>
          <cell r="D174">
            <v>328.22689192617821</v>
          </cell>
          <cell r="E174">
            <v>365.29485884141394</v>
          </cell>
          <cell r="F174">
            <v>693.52175076759215</v>
          </cell>
          <cell r="L174" t="str">
            <v>08Y</v>
          </cell>
          <cell r="M174">
            <v>68.897138024573906</v>
          </cell>
          <cell r="N174">
            <v>167.70971210618998</v>
          </cell>
          <cell r="O174">
            <v>142.15504270578191</v>
          </cell>
          <cell r="P174">
            <v>131.4526432247271</v>
          </cell>
          <cell r="Q174">
            <v>84.234018643994418</v>
          </cell>
          <cell r="R174">
            <v>59.640189598426218</v>
          </cell>
          <cell r="S174">
            <v>35.174897482476048</v>
          </cell>
          <cell r="T174">
            <v>689.26364178616961</v>
          </cell>
        </row>
        <row r="175">
          <cell r="C175" t="str">
            <v>09A</v>
          </cell>
          <cell r="D175">
            <v>342.75027625228893</v>
          </cell>
          <cell r="E175">
            <v>311.86603144623615</v>
          </cell>
          <cell r="F175">
            <v>654.61630769852513</v>
          </cell>
          <cell r="L175" t="str">
            <v>09A</v>
          </cell>
          <cell r="M175">
            <v>100.2318672207164</v>
          </cell>
          <cell r="N175">
            <v>158.93904713201803</v>
          </cell>
          <cell r="O175">
            <v>161.38781502256444</v>
          </cell>
          <cell r="P175">
            <v>94.156485733451049</v>
          </cell>
          <cell r="Q175">
            <v>72.548362697132106</v>
          </cell>
          <cell r="R175">
            <v>43.060059661836533</v>
          </cell>
          <cell r="S175">
            <v>25.671019690266299</v>
          </cell>
          <cell r="T175">
            <v>655.99465715798488</v>
          </cell>
        </row>
        <row r="176">
          <cell r="C176" t="str">
            <v>09C</v>
          </cell>
          <cell r="D176">
            <v>206.88789698969163</v>
          </cell>
          <cell r="E176">
            <v>271.876228516781</v>
          </cell>
          <cell r="F176">
            <v>478.76412550647262</v>
          </cell>
          <cell r="L176" t="str">
            <v>09C</v>
          </cell>
          <cell r="M176">
            <v>55.61356193934536</v>
          </cell>
          <cell r="N176">
            <v>82.949173880064379</v>
          </cell>
          <cell r="O176">
            <v>80.322335798952963</v>
          </cell>
          <cell r="P176">
            <v>90.224014104026764</v>
          </cell>
          <cell r="Q176">
            <v>66.159860345844493</v>
          </cell>
          <cell r="R176">
            <v>62.525789528754245</v>
          </cell>
          <cell r="S176">
            <v>39.94865372966683</v>
          </cell>
          <cell r="T176">
            <v>477.74338932665506</v>
          </cell>
        </row>
        <row r="177">
          <cell r="C177" t="str">
            <v>09D</v>
          </cell>
          <cell r="D177">
            <v>511.62598077817063</v>
          </cell>
          <cell r="E177">
            <v>601.39609210910544</v>
          </cell>
          <cell r="F177">
            <v>1113.022072887276</v>
          </cell>
          <cell r="L177" t="str">
            <v>09D</v>
          </cell>
          <cell r="M177">
            <v>137.39742758680484</v>
          </cell>
          <cell r="N177">
            <v>230.65111499896258</v>
          </cell>
          <cell r="O177">
            <v>241.52185345342281</v>
          </cell>
          <cell r="P177">
            <v>226.89792646357571</v>
          </cell>
          <cell r="Q177">
            <v>118.38926751222785</v>
          </cell>
          <cell r="R177">
            <v>92.422337728313977</v>
          </cell>
          <cell r="S177">
            <v>67.995263380885092</v>
          </cell>
          <cell r="T177">
            <v>1115.2751911241928</v>
          </cell>
        </row>
        <row r="178">
          <cell r="C178" t="str">
            <v>09E</v>
          </cell>
          <cell r="D178">
            <v>340.04863574835275</v>
          </cell>
          <cell r="E178">
            <v>393.38100940897351</v>
          </cell>
          <cell r="F178">
            <v>733.42964515732626</v>
          </cell>
          <cell r="L178" t="str">
            <v>09E</v>
          </cell>
          <cell r="M178">
            <v>132.2847536333457</v>
          </cell>
          <cell r="N178">
            <v>111.36413773006512</v>
          </cell>
          <cell r="O178">
            <v>98.212315990264401</v>
          </cell>
          <cell r="P178">
            <v>115.19388716788846</v>
          </cell>
          <cell r="Q178">
            <v>108.08810755586101</v>
          </cell>
          <cell r="R178">
            <v>85.343943562510901</v>
          </cell>
          <cell r="S178">
            <v>80.528339834938933</v>
          </cell>
          <cell r="T178">
            <v>731.01548547487459</v>
          </cell>
        </row>
        <row r="179">
          <cell r="C179" t="str">
            <v>09F</v>
          </cell>
          <cell r="D179">
            <v>320.90290692012474</v>
          </cell>
          <cell r="E179">
            <v>422.12636776914314</v>
          </cell>
          <cell r="F179">
            <v>743.02927468926782</v>
          </cell>
          <cell r="L179" t="str">
            <v>09F</v>
          </cell>
          <cell r="M179">
            <v>57.742191188420435</v>
          </cell>
          <cell r="N179">
            <v>111.58887130248424</v>
          </cell>
          <cell r="O179">
            <v>98.658954312523818</v>
          </cell>
          <cell r="P179">
            <v>133.4891977446521</v>
          </cell>
          <cell r="Q179">
            <v>126.48769621655542</v>
          </cell>
          <cell r="R179">
            <v>111.37673253471813</v>
          </cell>
          <cell r="S179">
            <v>101.67722555191988</v>
          </cell>
          <cell r="T179">
            <v>741.02086885127392</v>
          </cell>
        </row>
        <row r="180">
          <cell r="C180" t="str">
            <v>09G</v>
          </cell>
          <cell r="D180">
            <v>829.27193070150406</v>
          </cell>
          <cell r="E180">
            <v>990.36456131869306</v>
          </cell>
          <cell r="F180">
            <v>1819.6364920201972</v>
          </cell>
          <cell r="L180" t="str">
            <v>09G</v>
          </cell>
          <cell r="M180">
            <v>143.74553361857505</v>
          </cell>
          <cell r="N180">
            <v>221.91257498449119</v>
          </cell>
          <cell r="O180">
            <v>285.92652054240705</v>
          </cell>
          <cell r="P180">
            <v>378.96805631526468</v>
          </cell>
          <cell r="Q180">
            <v>294.47480299508481</v>
          </cell>
          <cell r="R180">
            <v>278.83157392948181</v>
          </cell>
          <cell r="S180">
            <v>223.66049625842757</v>
          </cell>
          <cell r="T180">
            <v>1827.5195586437324</v>
          </cell>
        </row>
        <row r="181">
          <cell r="C181" t="str">
            <v>09H</v>
          </cell>
          <cell r="D181">
            <v>223.79313505781349</v>
          </cell>
          <cell r="E181">
            <v>252.21748983686618</v>
          </cell>
          <cell r="F181">
            <v>476.01062489467967</v>
          </cell>
          <cell r="L181" t="str">
            <v>09H</v>
          </cell>
          <cell r="M181">
            <v>30.007341663146157</v>
          </cell>
          <cell r="N181">
            <v>112.35810109245953</v>
          </cell>
          <cell r="O181">
            <v>99.419383297265654</v>
          </cell>
          <cell r="P181">
            <v>92.098633739341523</v>
          </cell>
          <cell r="Q181">
            <v>66.332267780438755</v>
          </cell>
          <cell r="R181">
            <v>44.908280683392107</v>
          </cell>
          <cell r="S181">
            <v>31.854951356506039</v>
          </cell>
          <cell r="T181">
            <v>476.97895961254983</v>
          </cell>
        </row>
        <row r="182">
          <cell r="C182" t="str">
            <v>09J</v>
          </cell>
          <cell r="D182">
            <v>411.54177752960919</v>
          </cell>
          <cell r="E182">
            <v>508.97419574036832</v>
          </cell>
          <cell r="F182">
            <v>920.51597326997751</v>
          </cell>
          <cell r="L182" t="str">
            <v>09J</v>
          </cell>
          <cell r="M182">
            <v>122.20416189496976</v>
          </cell>
          <cell r="N182">
            <v>128.11465433464767</v>
          </cell>
          <cell r="O182">
            <v>179.55719833272144</v>
          </cell>
          <cell r="P182">
            <v>173.6130915859892</v>
          </cell>
          <cell r="Q182">
            <v>142.28682057925718</v>
          </cell>
          <cell r="R182">
            <v>104.89141657087555</v>
          </cell>
          <cell r="S182">
            <v>70.533063356399978</v>
          </cell>
          <cell r="T182">
            <v>921.20040665486079</v>
          </cell>
        </row>
        <row r="183">
          <cell r="C183" t="str">
            <v>09L</v>
          </cell>
          <cell r="D183">
            <v>265.45928137134996</v>
          </cell>
          <cell r="E183">
            <v>355.22888373650261</v>
          </cell>
          <cell r="F183">
            <v>620.68816510785257</v>
          </cell>
          <cell r="L183" t="str">
            <v>09L</v>
          </cell>
          <cell r="M183">
            <v>41.176843142782765</v>
          </cell>
          <cell r="N183">
            <v>87.374198001072074</v>
          </cell>
          <cell r="O183">
            <v>135.66195969468427</v>
          </cell>
          <cell r="P183">
            <v>144.77409768928663</v>
          </cell>
          <cell r="Q183">
            <v>84.224945629231286</v>
          </cell>
          <cell r="R183">
            <v>75.826396648515299</v>
          </cell>
          <cell r="S183">
            <v>50.65661417694475</v>
          </cell>
          <cell r="T183">
            <v>619.69505498251715</v>
          </cell>
        </row>
        <row r="184">
          <cell r="C184" t="str">
            <v>09N</v>
          </cell>
          <cell r="D184">
            <v>340.64384700815884</v>
          </cell>
          <cell r="E184">
            <v>389.77767641422895</v>
          </cell>
          <cell r="F184">
            <v>730.42152342238774</v>
          </cell>
          <cell r="L184" t="str">
            <v>09N</v>
          </cell>
          <cell r="M184">
            <v>55.39882807997212</v>
          </cell>
          <cell r="N184">
            <v>149.26445929252094</v>
          </cell>
          <cell r="O184">
            <v>147.00757703891151</v>
          </cell>
          <cell r="P184">
            <v>147.75506248521071</v>
          </cell>
          <cell r="Q184">
            <v>88.378304151042684</v>
          </cell>
          <cell r="R184">
            <v>76.340122543886196</v>
          </cell>
          <cell r="S184">
            <v>61.821643750445524</v>
          </cell>
          <cell r="T184">
            <v>725.96599734198969</v>
          </cell>
        </row>
        <row r="185">
          <cell r="C185" t="str">
            <v>09P</v>
          </cell>
          <cell r="D185">
            <v>387.50575158191663</v>
          </cell>
          <cell r="E185">
            <v>448.90136940628412</v>
          </cell>
          <cell r="F185">
            <v>836.40712098820075</v>
          </cell>
          <cell r="L185" t="str">
            <v>09P</v>
          </cell>
          <cell r="M185">
            <v>73.17383254150613</v>
          </cell>
          <cell r="N185">
            <v>106.62461099915654</v>
          </cell>
          <cell r="O185">
            <v>131.87282085039539</v>
          </cell>
          <cell r="P185">
            <v>156.94183646386469</v>
          </cell>
          <cell r="Q185">
            <v>152.58426207570443</v>
          </cell>
          <cell r="R185">
            <v>126.14017785970537</v>
          </cell>
          <cell r="S185">
            <v>95.200320939356445</v>
          </cell>
          <cell r="T185">
            <v>842.53786172968898</v>
          </cell>
        </row>
        <row r="186">
          <cell r="C186" t="str">
            <v>09W</v>
          </cell>
          <cell r="D186">
            <v>530.01487995213461</v>
          </cell>
          <cell r="E186">
            <v>571.15562590504419</v>
          </cell>
          <cell r="F186">
            <v>1101.1705058571788</v>
          </cell>
          <cell r="L186" t="str">
            <v>09W</v>
          </cell>
          <cell r="M186">
            <v>125.1640527414159</v>
          </cell>
          <cell r="N186">
            <v>220.12518289658294</v>
          </cell>
          <cell r="O186">
            <v>198.73218789773583</v>
          </cell>
          <cell r="P186">
            <v>211.69708936580787</v>
          </cell>
          <cell r="Q186">
            <v>164.41269490986821</v>
          </cell>
          <cell r="R186">
            <v>121.58482607343967</v>
          </cell>
          <cell r="S186">
            <v>59.740882662441905</v>
          </cell>
          <cell r="T186">
            <v>1101.4569165472922</v>
          </cell>
        </row>
        <row r="187">
          <cell r="C187" t="str">
            <v>09X</v>
          </cell>
          <cell r="D187">
            <v>410.12880908896346</v>
          </cell>
          <cell r="E187">
            <v>464.4219532152992</v>
          </cell>
          <cell r="F187">
            <v>874.55076230426266</v>
          </cell>
          <cell r="L187" t="str">
            <v>09X</v>
          </cell>
          <cell r="M187">
            <v>73.649086237874471</v>
          </cell>
          <cell r="N187">
            <v>122.50046321308766</v>
          </cell>
          <cell r="O187">
            <v>177.38071487731577</v>
          </cell>
          <cell r="P187">
            <v>190.2484105920918</v>
          </cell>
          <cell r="Q187">
            <v>126.82763178585623</v>
          </cell>
          <cell r="R187">
            <v>103.10243450148289</v>
          </cell>
          <cell r="S187">
            <v>82.49472669469165</v>
          </cell>
          <cell r="T187">
            <v>876.20346790240046</v>
          </cell>
        </row>
        <row r="188">
          <cell r="C188" t="str">
            <v>09Y</v>
          </cell>
          <cell r="D188">
            <v>448.36962868036858</v>
          </cell>
          <cell r="E188">
            <v>575.6952930558831</v>
          </cell>
          <cell r="F188">
            <v>1024.0649217362516</v>
          </cell>
          <cell r="L188" t="str">
            <v>09Y</v>
          </cell>
          <cell r="M188">
            <v>73.164961416479883</v>
          </cell>
          <cell r="N188">
            <v>178.20252613311334</v>
          </cell>
          <cell r="O188">
            <v>211.57530376685983</v>
          </cell>
          <cell r="P188">
            <v>217.1091308715921</v>
          </cell>
          <cell r="Q188">
            <v>152.95100715798998</v>
          </cell>
          <cell r="R188">
            <v>95.035637597212911</v>
          </cell>
          <cell r="S188">
            <v>101.37871275394669</v>
          </cell>
          <cell r="T188">
            <v>1029.417279697195</v>
          </cell>
        </row>
        <row r="189">
          <cell r="C189" t="str">
            <v>10A</v>
          </cell>
          <cell r="D189">
            <v>350.7005456282152</v>
          </cell>
          <cell r="E189">
            <v>432.03691229088577</v>
          </cell>
          <cell r="F189">
            <v>782.73745791910096</v>
          </cell>
          <cell r="L189" t="str">
            <v>10A</v>
          </cell>
          <cell r="M189">
            <v>74.563485977573464</v>
          </cell>
          <cell r="N189">
            <v>96.912171196812807</v>
          </cell>
          <cell r="O189">
            <v>137.92971657312822</v>
          </cell>
          <cell r="P189">
            <v>152.20704803309278</v>
          </cell>
          <cell r="Q189">
            <v>118.94528097604213</v>
          </cell>
          <cell r="R189">
            <v>124.22337576204234</v>
          </cell>
          <cell r="S189">
            <v>76.617314072192514</v>
          </cell>
          <cell r="T189">
            <v>781.39839259088421</v>
          </cell>
        </row>
        <row r="190">
          <cell r="C190" t="str">
            <v>10C</v>
          </cell>
          <cell r="D190">
            <v>142.78258493087111</v>
          </cell>
          <cell r="E190">
            <v>188.0481926988974</v>
          </cell>
          <cell r="F190">
            <v>330.83077762976848</v>
          </cell>
          <cell r="L190" t="str">
            <v>10C</v>
          </cell>
          <cell r="M190">
            <v>27.833932794814825</v>
          </cell>
          <cell r="N190">
            <v>48.417703742723624</v>
          </cell>
          <cell r="O190">
            <v>82.041616827736831</v>
          </cell>
          <cell r="P190">
            <v>60.573060318611965</v>
          </cell>
          <cell r="Q190">
            <v>52.881292980088489</v>
          </cell>
          <cell r="R190">
            <v>32.928370556488908</v>
          </cell>
          <cell r="S190">
            <v>26.994062637155299</v>
          </cell>
          <cell r="T190">
            <v>331.67003985761994</v>
          </cell>
        </row>
        <row r="191">
          <cell r="C191" t="str">
            <v>10D</v>
          </cell>
          <cell r="D191">
            <v>179.00401272963626</v>
          </cell>
          <cell r="E191">
            <v>202.44651500423143</v>
          </cell>
          <cell r="F191">
            <v>381.45052773386772</v>
          </cell>
          <cell r="L191" t="str">
            <v>10D</v>
          </cell>
          <cell r="M191">
            <v>44.294869892839685</v>
          </cell>
          <cell r="N191">
            <v>67.468740247095667</v>
          </cell>
          <cell r="O191">
            <v>67.168343619382938</v>
          </cell>
          <cell r="P191">
            <v>63.275264259840654</v>
          </cell>
          <cell r="Q191">
            <v>56.370654621490516</v>
          </cell>
          <cell r="R191">
            <v>61.049290634264032</v>
          </cell>
          <cell r="S191">
            <v>23.574682906325453</v>
          </cell>
          <cell r="T191">
            <v>383.20184618123898</v>
          </cell>
        </row>
        <row r="192">
          <cell r="C192" t="str">
            <v>10E</v>
          </cell>
          <cell r="D192">
            <v>244.75171563674095</v>
          </cell>
          <cell r="E192">
            <v>291.69994292068759</v>
          </cell>
          <cell r="F192">
            <v>536.45165855742857</v>
          </cell>
          <cell r="L192" t="str">
            <v>10E</v>
          </cell>
          <cell r="M192">
            <v>53.294617761624842</v>
          </cell>
          <cell r="N192">
            <v>79.478418562266782</v>
          </cell>
          <cell r="O192">
            <v>81.485002891702734</v>
          </cell>
          <cell r="P192">
            <v>111.36141079656412</v>
          </cell>
          <cell r="Q192">
            <v>85.052626214707033</v>
          </cell>
          <cell r="R192">
            <v>78.813250588004578</v>
          </cell>
          <cell r="S192">
            <v>47.548342885870085</v>
          </cell>
          <cell r="T192">
            <v>537.03366970074023</v>
          </cell>
        </row>
        <row r="193">
          <cell r="C193" t="str">
            <v>10G</v>
          </cell>
          <cell r="D193">
            <v>223.14992072576243</v>
          </cell>
          <cell r="E193">
            <v>268.11450765647368</v>
          </cell>
          <cell r="F193">
            <v>491.26442838223613</v>
          </cell>
          <cell r="L193" t="str">
            <v>10G</v>
          </cell>
          <cell r="M193">
            <v>47.565063122014543</v>
          </cell>
          <cell r="N193">
            <v>66.680983948990473</v>
          </cell>
          <cell r="O193">
            <v>104.61325376428209</v>
          </cell>
          <cell r="P193">
            <v>122.13411999154019</v>
          </cell>
          <cell r="Q193">
            <v>72.105180322840027</v>
          </cell>
          <cell r="R193">
            <v>47.639805541672573</v>
          </cell>
          <cell r="S193">
            <v>30.526021690896268</v>
          </cell>
          <cell r="T193">
            <v>491.26442838223613</v>
          </cell>
        </row>
        <row r="194">
          <cell r="C194" t="str">
            <v>10H</v>
          </cell>
          <cell r="D194">
            <v>503.56263074406559</v>
          </cell>
          <cell r="E194">
            <v>587.47589805268171</v>
          </cell>
          <cell r="F194">
            <v>1091.0385287967474</v>
          </cell>
          <cell r="L194" t="str">
            <v>10H</v>
          </cell>
          <cell r="M194">
            <v>109.52567581610221</v>
          </cell>
          <cell r="N194">
            <v>175.95995089067242</v>
          </cell>
          <cell r="O194">
            <v>220.34990833080511</v>
          </cell>
          <cell r="P194">
            <v>212.73365864291469</v>
          </cell>
          <cell r="Q194">
            <v>151.34549995120327</v>
          </cell>
          <cell r="R194">
            <v>123.57030688369034</v>
          </cell>
          <cell r="S194">
            <v>94.857725269242067</v>
          </cell>
          <cell r="T194">
            <v>1088.3427257846301</v>
          </cell>
        </row>
        <row r="195">
          <cell r="C195" t="str">
            <v>10J</v>
          </cell>
          <cell r="D195">
            <v>363.39587299532099</v>
          </cell>
          <cell r="E195">
            <v>447.93499994376685</v>
          </cell>
          <cell r="F195">
            <v>811.33087293908784</v>
          </cell>
          <cell r="L195" t="str">
            <v>10J</v>
          </cell>
          <cell r="M195">
            <v>67.768794255736509</v>
          </cell>
          <cell r="N195">
            <v>121.28187117998216</v>
          </cell>
          <cell r="O195">
            <v>170.12788620726073</v>
          </cell>
          <cell r="P195">
            <v>181.07307548716003</v>
          </cell>
          <cell r="Q195">
            <v>119.06341478768265</v>
          </cell>
          <cell r="R195">
            <v>98.669270521740742</v>
          </cell>
          <cell r="S195">
            <v>52.004964406693858</v>
          </cell>
          <cell r="T195">
            <v>809.98927684625676</v>
          </cell>
        </row>
        <row r="196">
          <cell r="C196" t="str">
            <v>10K</v>
          </cell>
          <cell r="D196">
            <v>327.94735055354357</v>
          </cell>
          <cell r="E196">
            <v>400.92428954295167</v>
          </cell>
          <cell r="F196">
            <v>728.87164009649518</v>
          </cell>
          <cell r="L196" t="str">
            <v>10K</v>
          </cell>
          <cell r="M196">
            <v>75.597171045856101</v>
          </cell>
          <cell r="N196">
            <v>107.79205686021714</v>
          </cell>
          <cell r="O196">
            <v>104.11210720714503</v>
          </cell>
          <cell r="P196">
            <v>167.8184112683976</v>
          </cell>
          <cell r="Q196">
            <v>111.54981844904913</v>
          </cell>
          <cell r="R196">
            <v>95.018968422934549</v>
          </cell>
          <cell r="S196">
            <v>69.548268552234859</v>
          </cell>
          <cell r="T196">
            <v>731.43680180583442</v>
          </cell>
        </row>
        <row r="197">
          <cell r="C197" t="str">
            <v>10L</v>
          </cell>
          <cell r="D197">
            <v>255.23801057848598</v>
          </cell>
          <cell r="E197">
            <v>297.44746465883878</v>
          </cell>
          <cell r="F197">
            <v>552.68547523732479</v>
          </cell>
          <cell r="L197" t="str">
            <v>10L</v>
          </cell>
          <cell r="M197">
            <v>52.011296647766699</v>
          </cell>
          <cell r="N197">
            <v>50.561293205353159</v>
          </cell>
          <cell r="O197">
            <v>77.429557252152492</v>
          </cell>
          <cell r="P197">
            <v>112.98206551319699</v>
          </cell>
          <cell r="Q197">
            <v>90.065406546393319</v>
          </cell>
          <cell r="R197">
            <v>98.854174746582729</v>
          </cell>
          <cell r="S197">
            <v>71.373715272998325</v>
          </cell>
          <cell r="T197">
            <v>553.27750918444372</v>
          </cell>
        </row>
        <row r="198">
          <cell r="C198" t="str">
            <v>10M</v>
          </cell>
          <cell r="D198">
            <v>215.96482371036245</v>
          </cell>
          <cell r="E198">
            <v>215.03006386442769</v>
          </cell>
          <cell r="F198">
            <v>430.99488757479014</v>
          </cell>
          <cell r="L198" t="str">
            <v>10M</v>
          </cell>
          <cell r="M198">
            <v>35.759330522703713</v>
          </cell>
          <cell r="N198">
            <v>84.770828662077719</v>
          </cell>
          <cell r="O198">
            <v>94.151327748911186</v>
          </cell>
          <cell r="P198">
            <v>80.550605969047041</v>
          </cell>
          <cell r="Q198">
            <v>57.494674599726594</v>
          </cell>
          <cell r="R198">
            <v>51.556494695132415</v>
          </cell>
          <cell r="S198">
            <v>28.23111459133267</v>
          </cell>
          <cell r="T198">
            <v>432.51437678893132</v>
          </cell>
        </row>
        <row r="199">
          <cell r="C199" t="str">
            <v>10N</v>
          </cell>
          <cell r="D199">
            <v>138.40060797417081</v>
          </cell>
          <cell r="E199">
            <v>189.24127961965874</v>
          </cell>
          <cell r="F199">
            <v>327.64188759382955</v>
          </cell>
          <cell r="L199" t="str">
            <v>10N</v>
          </cell>
          <cell r="M199">
            <v>29.11961653472688</v>
          </cell>
          <cell r="N199">
            <v>48.780339900358456</v>
          </cell>
          <cell r="O199">
            <v>82.457026431712535</v>
          </cell>
          <cell r="P199">
            <v>54.015261196989904</v>
          </cell>
          <cell r="Q199">
            <v>48.441254872775943</v>
          </cell>
          <cell r="R199">
            <v>34.207730293831624</v>
          </cell>
          <cell r="S199">
            <v>31.434464877382897</v>
          </cell>
          <cell r="T199">
            <v>328.4556941077783</v>
          </cell>
        </row>
        <row r="200">
          <cell r="C200" t="str">
            <v>10Q</v>
          </cell>
          <cell r="D200">
            <v>1164.3152370313496</v>
          </cell>
          <cell r="E200">
            <v>1359.8469923812713</v>
          </cell>
          <cell r="F200">
            <v>2524.1622294126209</v>
          </cell>
          <cell r="L200" t="str">
            <v>10Q</v>
          </cell>
          <cell r="M200">
            <v>269.06969067444066</v>
          </cell>
          <cell r="N200">
            <v>503.09176045312182</v>
          </cell>
          <cell r="O200">
            <v>483.5743339133237</v>
          </cell>
          <cell r="P200">
            <v>484.45707501535031</v>
          </cell>
          <cell r="Q200">
            <v>327.47808026263749</v>
          </cell>
          <cell r="R200">
            <v>288.17220469860388</v>
          </cell>
          <cell r="S200">
            <v>168.56615076172815</v>
          </cell>
          <cell r="T200">
            <v>2524.4092957792059</v>
          </cell>
        </row>
        <row r="201">
          <cell r="C201" t="str">
            <v>10R</v>
          </cell>
          <cell r="D201">
            <v>399.68420389216874</v>
          </cell>
          <cell r="E201">
            <v>392.75272691861517</v>
          </cell>
          <cell r="F201">
            <v>792.43693081078391</v>
          </cell>
          <cell r="L201" t="str">
            <v>10R</v>
          </cell>
          <cell r="M201">
            <v>102.5177157148823</v>
          </cell>
          <cell r="N201">
            <v>141.34615810272189</v>
          </cell>
          <cell r="O201">
            <v>157.36384315059325</v>
          </cell>
          <cell r="P201">
            <v>154.97399654050434</v>
          </cell>
          <cell r="Q201">
            <v>105.16949377898098</v>
          </cell>
          <cell r="R201">
            <v>72.38008368380541</v>
          </cell>
          <cell r="S201">
            <v>60.151802402857982</v>
          </cell>
          <cell r="T201">
            <v>793.90309337434621</v>
          </cell>
        </row>
        <row r="202">
          <cell r="C202" t="str">
            <v>10T</v>
          </cell>
          <cell r="D202">
            <v>183.68486707501509</v>
          </cell>
          <cell r="E202">
            <v>255.17328381272293</v>
          </cell>
          <cell r="F202">
            <v>438.85815088773802</v>
          </cell>
          <cell r="L202" t="str">
            <v>10T</v>
          </cell>
          <cell r="M202">
            <v>55.973443630041928</v>
          </cell>
          <cell r="N202">
            <v>75.31841520472868</v>
          </cell>
          <cell r="O202">
            <v>105.51240476064457</v>
          </cell>
          <cell r="P202">
            <v>89.125483902837487</v>
          </cell>
          <cell r="Q202">
            <v>56.743116143202997</v>
          </cell>
          <cell r="R202">
            <v>31.408689045331162</v>
          </cell>
          <cell r="S202">
            <v>22.268439889648395</v>
          </cell>
          <cell r="T202">
            <v>436.34999257643523</v>
          </cell>
        </row>
        <row r="203">
          <cell r="C203" t="str">
            <v>10V</v>
          </cell>
          <cell r="D203">
            <v>304.65305769237142</v>
          </cell>
          <cell r="E203">
            <v>397.90395964241043</v>
          </cell>
          <cell r="F203">
            <v>702.5570173347819</v>
          </cell>
          <cell r="L203" t="str">
            <v>10V</v>
          </cell>
          <cell r="M203">
            <v>79.014144204847526</v>
          </cell>
          <cell r="N203">
            <v>93.780909217082836</v>
          </cell>
          <cell r="O203">
            <v>110.50666420976697</v>
          </cell>
          <cell r="P203">
            <v>140.00443024481876</v>
          </cell>
          <cell r="Q203">
            <v>116.04094429373315</v>
          </cell>
          <cell r="R203">
            <v>96.374201311720753</v>
          </cell>
          <cell r="S203">
            <v>68.278564517484526</v>
          </cell>
          <cell r="T203">
            <v>703.99985799945455</v>
          </cell>
        </row>
        <row r="204">
          <cell r="C204" t="str">
            <v>10W</v>
          </cell>
          <cell r="D204">
            <v>218.98371262712305</v>
          </cell>
          <cell r="E204">
            <v>229.49957414330484</v>
          </cell>
          <cell r="F204">
            <v>448.48328677042787</v>
          </cell>
          <cell r="L204" t="str">
            <v>10W</v>
          </cell>
          <cell r="M204">
            <v>43.027915684197495</v>
          </cell>
          <cell r="N204">
            <v>148.52760487679021</v>
          </cell>
          <cell r="O204">
            <v>85.490468502399352</v>
          </cell>
          <cell r="P204">
            <v>81.304653901301819</v>
          </cell>
          <cell r="Q204">
            <v>47.663906496973354</v>
          </cell>
          <cell r="R204">
            <v>25.035785856727689</v>
          </cell>
          <cell r="S204">
            <v>18.019143538768166</v>
          </cell>
          <cell r="T204">
            <v>449.06947885715817</v>
          </cell>
        </row>
        <row r="205">
          <cell r="C205" t="str">
            <v>10X</v>
          </cell>
          <cell r="D205">
            <v>458.74443779790681</v>
          </cell>
          <cell r="E205">
            <v>491.04670100246022</v>
          </cell>
          <cell r="F205">
            <v>949.79113880036698</v>
          </cell>
          <cell r="L205" t="str">
            <v>10X</v>
          </cell>
          <cell r="M205">
            <v>93.899390660635703</v>
          </cell>
          <cell r="N205">
            <v>211.11868959869673</v>
          </cell>
          <cell r="O205">
            <v>195.87321998936275</v>
          </cell>
          <cell r="P205">
            <v>162.19502809075598</v>
          </cell>
          <cell r="Q205">
            <v>131.5803742348904</v>
          </cell>
          <cell r="R205">
            <v>106.82928203718383</v>
          </cell>
          <cell r="S205">
            <v>49.891480010241118</v>
          </cell>
          <cell r="T205">
            <v>951.38746462176653</v>
          </cell>
        </row>
        <row r="206">
          <cell r="C206" t="str">
            <v>10Y</v>
          </cell>
          <cell r="D206">
            <v>299.50730694945725</v>
          </cell>
          <cell r="E206">
            <v>344.01864655984974</v>
          </cell>
          <cell r="F206">
            <v>643.52595350930699</v>
          </cell>
          <cell r="L206" t="str">
            <v>10Y</v>
          </cell>
          <cell r="M206">
            <v>62.300498600865552</v>
          </cell>
          <cell r="N206">
            <v>76.709729492313002</v>
          </cell>
          <cell r="O206">
            <v>148.58929544049499</v>
          </cell>
          <cell r="P206">
            <v>137.72327759264226</v>
          </cell>
          <cell r="Q206">
            <v>93.523202717724288</v>
          </cell>
          <cell r="R206">
            <v>79.76506750313051</v>
          </cell>
          <cell r="S206">
            <v>45.469904006029481</v>
          </cell>
          <cell r="T206">
            <v>644.08097535320019</v>
          </cell>
        </row>
        <row r="207">
          <cell r="C207" t="str">
            <v>11A</v>
          </cell>
          <cell r="D207">
            <v>1008.0715579601027</v>
          </cell>
          <cell r="E207">
            <v>1130.0775257597577</v>
          </cell>
          <cell r="F207">
            <v>2138.1490837198603</v>
          </cell>
          <cell r="L207" t="str">
            <v>11A</v>
          </cell>
          <cell r="M207">
            <v>165.78599973420575</v>
          </cell>
          <cell r="N207">
            <v>321.257331776912</v>
          </cell>
          <cell r="O207">
            <v>339.84184160134828</v>
          </cell>
          <cell r="P207">
            <v>448.08760815898415</v>
          </cell>
          <cell r="Q207">
            <v>343.51923839455952</v>
          </cell>
          <cell r="R207">
            <v>302.28453737596146</v>
          </cell>
          <cell r="S207">
            <v>212.74238880070695</v>
          </cell>
          <cell r="T207">
            <v>2133.518945842678</v>
          </cell>
        </row>
        <row r="208">
          <cell r="C208" t="str">
            <v>11C</v>
          </cell>
          <cell r="D208">
            <v>257.22352036034141</v>
          </cell>
          <cell r="E208">
            <v>268.58811726793533</v>
          </cell>
          <cell r="F208">
            <v>525.81163762827669</v>
          </cell>
          <cell r="L208" t="str">
            <v>11C</v>
          </cell>
          <cell r="M208">
            <v>33.092933484493592</v>
          </cell>
          <cell r="N208">
            <v>106.73233573600223</v>
          </cell>
          <cell r="O208">
            <v>102.14234044215216</v>
          </cell>
          <cell r="P208">
            <v>107.07018971746054</v>
          </cell>
          <cell r="Q208">
            <v>71.697156927418163</v>
          </cell>
          <cell r="R208">
            <v>59.601013089454838</v>
          </cell>
          <cell r="S208">
            <v>46.75044351215017</v>
          </cell>
          <cell r="T208">
            <v>527.0864129091317</v>
          </cell>
        </row>
        <row r="209">
          <cell r="C209" t="str">
            <v>11D</v>
          </cell>
          <cell r="D209">
            <v>251.01431596350719</v>
          </cell>
          <cell r="E209">
            <v>294.24466648053709</v>
          </cell>
          <cell r="F209">
            <v>545.25898244404425</v>
          </cell>
          <cell r="L209" t="str">
            <v>11D</v>
          </cell>
          <cell r="M209">
            <v>41.046905329551926</v>
          </cell>
          <cell r="N209">
            <v>95.48596197976876</v>
          </cell>
          <cell r="O209">
            <v>127.4208261316442</v>
          </cell>
          <cell r="P209">
            <v>104.51068449654672</v>
          </cell>
          <cell r="Q209">
            <v>69.398817505567578</v>
          </cell>
          <cell r="R209">
            <v>65.729268600574969</v>
          </cell>
          <cell r="S209">
            <v>40.437324760414718</v>
          </cell>
          <cell r="T209">
            <v>544.02978880406886</v>
          </cell>
        </row>
        <row r="210">
          <cell r="C210" t="str">
            <v>11E</v>
          </cell>
          <cell r="D210">
            <v>405.87501670045714</v>
          </cell>
          <cell r="E210">
            <v>421.49838526964606</v>
          </cell>
          <cell r="F210">
            <v>827.37340197010326</v>
          </cell>
          <cell r="L210" t="str">
            <v>11E</v>
          </cell>
          <cell r="M210">
            <v>115.34091125489886</v>
          </cell>
          <cell r="N210">
            <v>158.68064353968651</v>
          </cell>
          <cell r="O210">
            <v>136.62055963145264</v>
          </cell>
          <cell r="P210">
            <v>157.84602010119698</v>
          </cell>
          <cell r="Q210">
            <v>106.13508729624182</v>
          </cell>
          <cell r="R210">
            <v>89.541868490943344</v>
          </cell>
          <cell r="S210">
            <v>64.187815551408107</v>
          </cell>
          <cell r="T210">
            <v>828.35290586582823</v>
          </cell>
        </row>
        <row r="211">
          <cell r="C211" t="str">
            <v>11H</v>
          </cell>
          <cell r="D211">
            <v>867.52847707395836</v>
          </cell>
          <cell r="E211">
            <v>952.41211711936364</v>
          </cell>
          <cell r="F211">
            <v>1819.9405941933219</v>
          </cell>
          <cell r="L211" t="str">
            <v>11H</v>
          </cell>
          <cell r="M211">
            <v>195.35487456392551</v>
          </cell>
          <cell r="N211">
            <v>421.30270330363356</v>
          </cell>
          <cell r="O211">
            <v>393.86192740706258</v>
          </cell>
          <cell r="P211">
            <v>317.75701965401106</v>
          </cell>
          <cell r="Q211">
            <v>238.17494040865563</v>
          </cell>
          <cell r="R211">
            <v>140.88158182843705</v>
          </cell>
          <cell r="S211">
            <v>116.71444194952075</v>
          </cell>
          <cell r="T211">
            <v>1824.047489115246</v>
          </cell>
        </row>
        <row r="212">
          <cell r="C212" t="str">
            <v>11J</v>
          </cell>
          <cell r="D212">
            <v>1540.7953186216207</v>
          </cell>
          <cell r="E212">
            <v>1760.6523140759193</v>
          </cell>
          <cell r="F212">
            <v>3301.44763269754</v>
          </cell>
          <cell r="L212" t="str">
            <v>11J</v>
          </cell>
          <cell r="M212">
            <v>282.89781725455327</v>
          </cell>
          <cell r="N212">
            <v>497.54824347691425</v>
          </cell>
          <cell r="O212">
            <v>547.03262915895584</v>
          </cell>
          <cell r="P212">
            <v>610.8685017574993</v>
          </cell>
          <cell r="Q212">
            <v>512.10939115890312</v>
          </cell>
          <cell r="R212">
            <v>501.40611536253653</v>
          </cell>
          <cell r="S212">
            <v>355.9938170150258</v>
          </cell>
          <cell r="T212">
            <v>3307.8565151843886</v>
          </cell>
        </row>
        <row r="213">
          <cell r="C213" t="str">
            <v>11M</v>
          </cell>
          <cell r="D213">
            <v>1063.9638949925472</v>
          </cell>
          <cell r="E213">
            <v>1146.7289385550671</v>
          </cell>
          <cell r="F213">
            <v>2210.6928335476141</v>
          </cell>
          <cell r="L213" t="str">
            <v>11M</v>
          </cell>
          <cell r="M213">
            <v>218.31819473750335</v>
          </cell>
          <cell r="N213">
            <v>386.77384259991715</v>
          </cell>
          <cell r="O213">
            <v>377.69828411491943</v>
          </cell>
          <cell r="P213">
            <v>423.62557395972794</v>
          </cell>
          <cell r="Q213">
            <v>337.04469774978429</v>
          </cell>
          <cell r="R213">
            <v>284.85429630669762</v>
          </cell>
          <cell r="S213">
            <v>179.92375614317675</v>
          </cell>
          <cell r="T213">
            <v>2208.2386456117265</v>
          </cell>
        </row>
        <row r="214">
          <cell r="C214" t="str">
            <v>11N</v>
          </cell>
          <cell r="D214">
            <v>1004.1372777860837</v>
          </cell>
          <cell r="E214">
            <v>1117.9248778334368</v>
          </cell>
          <cell r="F214">
            <v>2122.0621556195206</v>
          </cell>
          <cell r="L214" t="str">
            <v>11N</v>
          </cell>
          <cell r="M214">
            <v>210.36360264622635</v>
          </cell>
          <cell r="N214">
            <v>264.03701999688923</v>
          </cell>
          <cell r="O214">
            <v>324.75032895069336</v>
          </cell>
          <cell r="P214">
            <v>402.71214219814038</v>
          </cell>
          <cell r="Q214">
            <v>377.63198902354668</v>
          </cell>
          <cell r="R214">
            <v>338.77649883151167</v>
          </cell>
          <cell r="S214">
            <v>202.79291645195505</v>
          </cell>
          <cell r="T214">
            <v>2121.0644980989628</v>
          </cell>
        </row>
        <row r="215">
          <cell r="C215" t="str">
            <v>11T</v>
          </cell>
          <cell r="D215">
            <v>387.04144933265792</v>
          </cell>
          <cell r="E215">
            <v>456.1209307052838</v>
          </cell>
          <cell r="F215">
            <v>843.16238003794172</v>
          </cell>
          <cell r="L215" t="str">
            <v>11T</v>
          </cell>
          <cell r="M215">
            <v>88.236833048112956</v>
          </cell>
          <cell r="N215">
            <v>121.63296511612245</v>
          </cell>
          <cell r="O215">
            <v>144.54641396993131</v>
          </cell>
          <cell r="P215">
            <v>156.60189481474757</v>
          </cell>
          <cell r="Q215">
            <v>112.03968023323914</v>
          </cell>
          <cell r="R215">
            <v>130.63291598901196</v>
          </cell>
          <cell r="S215">
            <v>83.709335159720766</v>
          </cell>
          <cell r="T215">
            <v>837.40003833088622</v>
          </cell>
        </row>
        <row r="216">
          <cell r="C216" t="str">
            <v>11X</v>
          </cell>
          <cell r="D216">
            <v>1116.2789109942269</v>
          </cell>
          <cell r="E216">
            <v>1306.51071968358</v>
          </cell>
          <cell r="F216">
            <v>2422.7896306778066</v>
          </cell>
          <cell r="L216" t="str">
            <v>11X</v>
          </cell>
          <cell r="M216">
            <v>180.15979987848647</v>
          </cell>
          <cell r="N216">
            <v>355.91705343195184</v>
          </cell>
          <cell r="O216">
            <v>382.00884464056008</v>
          </cell>
          <cell r="P216">
            <v>500.81726461416872</v>
          </cell>
          <cell r="Q216">
            <v>383.21055387579884</v>
          </cell>
          <cell r="R216">
            <v>384.96168217075666</v>
          </cell>
          <cell r="S216">
            <v>233.68112014206261</v>
          </cell>
          <cell r="T216">
            <v>2420.7563187537853</v>
          </cell>
        </row>
        <row r="217">
          <cell r="C217" t="str">
            <v>12A</v>
          </cell>
          <cell r="D217">
            <v>560.94096391496055</v>
          </cell>
          <cell r="E217">
            <v>638.76951651538923</v>
          </cell>
          <cell r="F217">
            <v>1199.7104804303499</v>
          </cell>
          <cell r="L217" t="str">
            <v>12A</v>
          </cell>
          <cell r="M217">
            <v>127.58095293099623</v>
          </cell>
          <cell r="N217">
            <v>176.9940346297723</v>
          </cell>
          <cell r="O217">
            <v>221.57355725787528</v>
          </cell>
          <cell r="P217">
            <v>238.79126089605899</v>
          </cell>
          <cell r="Q217">
            <v>187.15277650041787</v>
          </cell>
          <cell r="R217">
            <v>148.835386725717</v>
          </cell>
          <cell r="S217">
            <v>97.849577794011736</v>
          </cell>
          <cell r="T217">
            <v>1198.7775467348495</v>
          </cell>
        </row>
        <row r="218">
          <cell r="C218" t="str">
            <v>12D</v>
          </cell>
          <cell r="D218">
            <v>376.6917201321391</v>
          </cell>
          <cell r="E218">
            <v>444.40920314358533</v>
          </cell>
          <cell r="F218">
            <v>821.10092327572443</v>
          </cell>
          <cell r="L218" t="str">
            <v>12D</v>
          </cell>
          <cell r="M218">
            <v>83.834981938667681</v>
          </cell>
          <cell r="N218">
            <v>128.43756206485611</v>
          </cell>
          <cell r="O218">
            <v>156.34042252339054</v>
          </cell>
          <cell r="P218">
            <v>196.27547992400494</v>
          </cell>
          <cell r="Q218">
            <v>116.00785049147467</v>
          </cell>
          <cell r="R218">
            <v>84.235322000713595</v>
          </cell>
          <cell r="S218">
            <v>57.663111816969099</v>
          </cell>
          <cell r="T218">
            <v>822.79473076007662</v>
          </cell>
        </row>
        <row r="219">
          <cell r="C219" t="str">
            <v>12F</v>
          </cell>
          <cell r="D219">
            <v>726.18456300958564</v>
          </cell>
          <cell r="E219">
            <v>830.12925135674516</v>
          </cell>
          <cell r="F219">
            <v>1556.3138143663309</v>
          </cell>
          <cell r="L219" t="str">
            <v>12F</v>
          </cell>
          <cell r="M219">
            <v>179.09489770460488</v>
          </cell>
          <cell r="N219">
            <v>198.45728878825099</v>
          </cell>
          <cell r="O219">
            <v>248.07015810809267</v>
          </cell>
          <cell r="P219">
            <v>319.64011692111762</v>
          </cell>
          <cell r="Q219">
            <v>261.64199976992205</v>
          </cell>
          <cell r="R219">
            <v>210.93784319509746</v>
          </cell>
          <cell r="S219">
            <v>142.36846273409347</v>
          </cell>
          <cell r="T219">
            <v>1560.2107672211791</v>
          </cell>
        </row>
        <row r="220">
          <cell r="C220" t="str">
            <v>13P</v>
          </cell>
          <cell r="D220">
            <v>1227.2668138893303</v>
          </cell>
          <cell r="E220">
            <v>1421.4041708157415</v>
          </cell>
          <cell r="F220">
            <v>2648.6709847050715</v>
          </cell>
          <cell r="L220" t="str">
            <v>13P</v>
          </cell>
          <cell r="M220">
            <v>355.52937321213705</v>
          </cell>
          <cell r="N220">
            <v>509.87456807115001</v>
          </cell>
          <cell r="O220">
            <v>457.56582041998882</v>
          </cell>
          <cell r="P220">
            <v>485.68795619275954</v>
          </cell>
          <cell r="Q220">
            <v>370.72957210851052</v>
          </cell>
          <cell r="R220">
            <v>266.98741037807275</v>
          </cell>
          <cell r="S220">
            <v>204.89588675338848</v>
          </cell>
          <cell r="T220">
            <v>2651.2705871360076</v>
          </cell>
        </row>
        <row r="221">
          <cell r="C221" t="str">
            <v>13T</v>
          </cell>
          <cell r="D221">
            <v>1076.1382906097217</v>
          </cell>
          <cell r="E221">
            <v>1124.4377421451561</v>
          </cell>
          <cell r="F221">
            <v>2200.5760327548778</v>
          </cell>
          <cell r="L221" t="str">
            <v>13T</v>
          </cell>
          <cell r="M221">
            <v>236.12057491781266</v>
          </cell>
          <cell r="N221">
            <v>457.66513094991348</v>
          </cell>
          <cell r="O221">
            <v>374.00265816890567</v>
          </cell>
          <cell r="P221">
            <v>413.1325897699262</v>
          </cell>
          <cell r="Q221">
            <v>310.72278679811137</v>
          </cell>
          <cell r="R221">
            <v>233.97416141837465</v>
          </cell>
          <cell r="S221">
            <v>169.9528180732097</v>
          </cell>
          <cell r="T221">
            <v>2195.5707200962538</v>
          </cell>
        </row>
        <row r="222">
          <cell r="C222" t="str">
            <v>99A</v>
          </cell>
          <cell r="D222">
            <v>902.07042753166854</v>
          </cell>
          <cell r="E222">
            <v>1079.7620671288548</v>
          </cell>
          <cell r="F222">
            <v>1981.8324946605235</v>
          </cell>
          <cell r="L222" t="str">
            <v>99A</v>
          </cell>
          <cell r="M222">
            <v>227.25861180061833</v>
          </cell>
          <cell r="N222">
            <v>405.17767774039203</v>
          </cell>
          <cell r="O222">
            <v>356.2360455804311</v>
          </cell>
          <cell r="P222">
            <v>373.70375272835844</v>
          </cell>
          <cell r="Q222">
            <v>304.315247833988</v>
          </cell>
          <cell r="R222">
            <v>194.03992991777835</v>
          </cell>
          <cell r="S222">
            <v>127.51402396921112</v>
          </cell>
          <cell r="T222">
            <v>1988.2452895707775</v>
          </cell>
        </row>
        <row r="223">
          <cell r="C223" t="str">
            <v>99C</v>
          </cell>
          <cell r="D223">
            <v>437.1740154730054</v>
          </cell>
          <cell r="E223">
            <v>535.46387335100701</v>
          </cell>
          <cell r="F223">
            <v>972.63788882401241</v>
          </cell>
          <cell r="L223" t="str">
            <v>99C</v>
          </cell>
          <cell r="M223">
            <v>75.445433435867628</v>
          </cell>
          <cell r="N223">
            <v>148.06327218443906</v>
          </cell>
          <cell r="O223">
            <v>184.72071297901235</v>
          </cell>
          <cell r="P223">
            <v>187.81488918653383</v>
          </cell>
          <cell r="Q223">
            <v>161.7390552749755</v>
          </cell>
          <cell r="R223">
            <v>125.13202960283692</v>
          </cell>
          <cell r="S223">
            <v>87.53153785224076</v>
          </cell>
          <cell r="T223">
            <v>970.44693051590593</v>
          </cell>
        </row>
        <row r="224">
          <cell r="C224" t="str">
            <v>99D</v>
          </cell>
          <cell r="D224">
            <v>267.56164330554759</v>
          </cell>
          <cell r="E224">
            <v>294.177725037573</v>
          </cell>
          <cell r="F224">
            <v>561.73936834312053</v>
          </cell>
          <cell r="L224" t="str">
            <v>99D</v>
          </cell>
          <cell r="M224">
            <v>39.452833234678671</v>
          </cell>
          <cell r="N224">
            <v>74.983099423247964</v>
          </cell>
          <cell r="O224">
            <v>95.534701566361733</v>
          </cell>
          <cell r="P224">
            <v>119.84362288046195</v>
          </cell>
          <cell r="Q224">
            <v>99.396586463098458</v>
          </cell>
          <cell r="R224">
            <v>72.316616772477403</v>
          </cell>
          <cell r="S224">
            <v>63.692911133608071</v>
          </cell>
          <cell r="T224">
            <v>565.22037147393428</v>
          </cell>
        </row>
        <row r="225">
          <cell r="C225" t="str">
            <v>99E</v>
          </cell>
          <cell r="D225">
            <v>537.35796205981217</v>
          </cell>
          <cell r="E225">
            <v>597.59527670451234</v>
          </cell>
          <cell r="F225">
            <v>1134.9532387643244</v>
          </cell>
          <cell r="L225" t="str">
            <v>99E</v>
          </cell>
          <cell r="M225">
            <v>94.839531577459653</v>
          </cell>
          <cell r="N225">
            <v>179.34029380517572</v>
          </cell>
          <cell r="O225">
            <v>204.57457646384893</v>
          </cell>
          <cell r="P225">
            <v>239.23938189470891</v>
          </cell>
          <cell r="Q225">
            <v>175.04620831450546</v>
          </cell>
          <cell r="R225">
            <v>142.34052390265757</v>
          </cell>
          <cell r="S225">
            <v>100.09206552991995</v>
          </cell>
          <cell r="T225">
            <v>1135.4725814882763</v>
          </cell>
        </row>
        <row r="226">
          <cell r="C226" t="str">
            <v>99F</v>
          </cell>
          <cell r="D226">
            <v>338.84803781347</v>
          </cell>
          <cell r="E226">
            <v>443.46835356704304</v>
          </cell>
          <cell r="F226">
            <v>782.3163913805131</v>
          </cell>
          <cell r="L226" t="str">
            <v>99F</v>
          </cell>
          <cell r="M226">
            <v>67.19463742852011</v>
          </cell>
          <cell r="N226">
            <v>98.525128060016613</v>
          </cell>
          <cell r="O226">
            <v>112.78979735590762</v>
          </cell>
          <cell r="P226">
            <v>163.43509442618955</v>
          </cell>
          <cell r="Q226">
            <v>125.46676651553888</v>
          </cell>
          <cell r="R226">
            <v>117.05198706223648</v>
          </cell>
          <cell r="S226">
            <v>96.482002159838828</v>
          </cell>
          <cell r="T226">
            <v>780.94541300824801</v>
          </cell>
        </row>
        <row r="227">
          <cell r="C227" t="str">
            <v>99G</v>
          </cell>
          <cell r="D227">
            <v>380.32749907938506</v>
          </cell>
          <cell r="E227">
            <v>390.79170198036417</v>
          </cell>
          <cell r="F227">
            <v>771.11920105974923</v>
          </cell>
          <cell r="L227" t="str">
            <v>99G</v>
          </cell>
          <cell r="M227">
            <v>54.818163747382279</v>
          </cell>
          <cell r="N227">
            <v>116.41993541246667</v>
          </cell>
          <cell r="O227">
            <v>155.72907705527828</v>
          </cell>
          <cell r="P227">
            <v>158.1307609978233</v>
          </cell>
          <cell r="Q227">
            <v>113.29214552610588</v>
          </cell>
          <cell r="R227">
            <v>98.534047348959618</v>
          </cell>
          <cell r="S227">
            <v>72.099150578830162</v>
          </cell>
          <cell r="T227">
            <v>769.02328066684618</v>
          </cell>
        </row>
        <row r="228">
          <cell r="C228" t="str">
            <v>99H</v>
          </cell>
          <cell r="D228">
            <v>448.55933141222368</v>
          </cell>
          <cell r="E228">
            <v>559.76007647698498</v>
          </cell>
          <cell r="F228">
            <v>1008.3194078892086</v>
          </cell>
          <cell r="L228" t="str">
            <v>99H</v>
          </cell>
          <cell r="M228">
            <v>88.204504450656302</v>
          </cell>
          <cell r="N228">
            <v>152.10394428263999</v>
          </cell>
          <cell r="O228">
            <v>181.87069491361515</v>
          </cell>
          <cell r="P228">
            <v>216.58564756164637</v>
          </cell>
          <cell r="Q228">
            <v>149.922811411488</v>
          </cell>
          <cell r="R228">
            <v>113.25988280456353</v>
          </cell>
          <cell r="S228">
            <v>106.66530202100273</v>
          </cell>
          <cell r="T228">
            <v>1008.612787445612</v>
          </cell>
        </row>
        <row r="229">
          <cell r="C229" t="str">
            <v>99J</v>
          </cell>
          <cell r="D229">
            <v>605.91782438463747</v>
          </cell>
          <cell r="E229">
            <v>756.14273308265024</v>
          </cell>
          <cell r="F229">
            <v>1362.0605574672877</v>
          </cell>
          <cell r="L229" t="str">
            <v>99J</v>
          </cell>
          <cell r="M229">
            <v>131.50004480323057</v>
          </cell>
          <cell r="N229">
            <v>222.69669790315564</v>
          </cell>
          <cell r="O229">
            <v>246.45332110556018</v>
          </cell>
          <cell r="P229">
            <v>264.85257298885335</v>
          </cell>
          <cell r="Q229">
            <v>199.36827385216037</v>
          </cell>
          <cell r="R229">
            <v>173.59268371725909</v>
          </cell>
          <cell r="S229">
            <v>121.4501285626008</v>
          </cell>
          <cell r="T229">
            <v>1359.9137229328198</v>
          </cell>
        </row>
        <row r="230">
          <cell r="C230" t="str">
            <v>99K</v>
          </cell>
          <cell r="D230">
            <v>299.35236003268068</v>
          </cell>
          <cell r="E230">
            <v>352.12631590316795</v>
          </cell>
          <cell r="F230">
            <v>651.47867593584863</v>
          </cell>
          <cell r="L230" t="str">
            <v>99K</v>
          </cell>
          <cell r="M230">
            <v>48.641916430759629</v>
          </cell>
          <cell r="N230">
            <v>92.495930813654681</v>
          </cell>
          <cell r="O230">
            <v>115.33434656789211</v>
          </cell>
          <cell r="P230">
            <v>127.68323902375089</v>
          </cell>
          <cell r="Q230">
            <v>107.97591459629294</v>
          </cell>
          <cell r="R230">
            <v>100.87784111387114</v>
          </cell>
          <cell r="S230">
            <v>60.257789690644664</v>
          </cell>
          <cell r="T230">
            <v>653.26697823686607</v>
          </cell>
        </row>
        <row r="231">
          <cell r="C231" t="str">
            <v>99M</v>
          </cell>
          <cell r="D231">
            <v>374.37093909395463</v>
          </cell>
          <cell r="E231">
            <v>475.41136187118809</v>
          </cell>
          <cell r="F231">
            <v>849.78230096514267</v>
          </cell>
          <cell r="L231" t="str">
            <v>99M</v>
          </cell>
          <cell r="M231">
            <v>53.787944588372248</v>
          </cell>
          <cell r="N231">
            <v>150.62589212024662</v>
          </cell>
          <cell r="O231">
            <v>167.81127816990056</v>
          </cell>
          <cell r="P231">
            <v>182.58829405938582</v>
          </cell>
          <cell r="Q231">
            <v>118.58570803325166</v>
          </cell>
          <cell r="R231">
            <v>103.29921691009558</v>
          </cell>
          <cell r="S231">
            <v>71.398439644069967</v>
          </cell>
          <cell r="T231">
            <v>848.09677352532253</v>
          </cell>
        </row>
        <row r="232">
          <cell r="C232" t="str">
            <v>99N</v>
          </cell>
          <cell r="D232">
            <v>875.59764246847635</v>
          </cell>
          <cell r="E232">
            <v>970.05279295396065</v>
          </cell>
          <cell r="F232">
            <v>1845.6504354224371</v>
          </cell>
          <cell r="L232" t="str">
            <v>99N</v>
          </cell>
          <cell r="M232">
            <v>175.58736287883275</v>
          </cell>
          <cell r="N232">
            <v>246.7590026505471</v>
          </cell>
          <cell r="O232">
            <v>307.3999258026758</v>
          </cell>
          <cell r="P232">
            <v>382.20046739350721</v>
          </cell>
          <cell r="Q232">
            <v>293.70002587133359</v>
          </cell>
          <cell r="R232">
            <v>281.24467866433281</v>
          </cell>
          <cell r="S232">
            <v>160.74052379607687</v>
          </cell>
          <cell r="T232">
            <v>1847.6319870573059</v>
          </cell>
        </row>
        <row r="233">
          <cell r="C233" t="str">
            <v>99P</v>
          </cell>
          <cell r="D233">
            <v>1762.3181497942585</v>
          </cell>
          <cell r="E233">
            <v>2013.6528105180641</v>
          </cell>
          <cell r="F233">
            <v>3775.9709603123229</v>
          </cell>
          <cell r="L233" t="str">
            <v>99P</v>
          </cell>
          <cell r="M233">
            <v>444.63186351995432</v>
          </cell>
          <cell r="N233">
            <v>558.55691829016314</v>
          </cell>
          <cell r="O233">
            <v>596.244531190354</v>
          </cell>
          <cell r="P233">
            <v>699.42852489567667</v>
          </cell>
          <cell r="Q233">
            <v>571.11321685936116</v>
          </cell>
          <cell r="R233">
            <v>538.68481340534549</v>
          </cell>
          <cell r="S233">
            <v>360.75150126963729</v>
          </cell>
          <cell r="T233">
            <v>3769.4113694304915</v>
          </cell>
        </row>
        <row r="234">
          <cell r="C234" t="str">
            <v>99Q</v>
          </cell>
          <cell r="D234">
            <v>617.52448070839387</v>
          </cell>
          <cell r="E234">
            <v>676.22674859990104</v>
          </cell>
          <cell r="F234">
            <v>1293.751229308295</v>
          </cell>
          <cell r="L234" t="str">
            <v>99Q</v>
          </cell>
          <cell r="M234">
            <v>114.31391776049013</v>
          </cell>
          <cell r="N234">
            <v>144.18140628882168</v>
          </cell>
          <cell r="O234">
            <v>199.74619404505896</v>
          </cell>
          <cell r="P234">
            <v>217.09953495850985</v>
          </cell>
          <cell r="Q234">
            <v>237.49199298130853</v>
          </cell>
          <cell r="R234">
            <v>232.44011686895979</v>
          </cell>
          <cell r="S234">
            <v>144.6137889787141</v>
          </cell>
          <cell r="T234">
            <v>1289.8869518818628</v>
          </cell>
        </row>
        <row r="235">
          <cell r="D235">
            <v>101358.24396179296</v>
          </cell>
          <cell r="E235">
            <v>118752.64306178258</v>
          </cell>
          <cell r="F235">
            <v>220110.8870235754</v>
          </cell>
          <cell r="M235">
            <v>22593.581184863582</v>
          </cell>
          <cell r="N235">
            <v>37276.039029288913</v>
          </cell>
          <cell r="O235">
            <v>39733.182972421258</v>
          </cell>
          <cell r="P235">
            <v>43088.547729682898</v>
          </cell>
          <cell r="Q235">
            <v>33350.692755558084</v>
          </cell>
          <cell r="R235">
            <v>26622.541385127068</v>
          </cell>
          <cell r="S235">
            <v>17468.620838081886</v>
          </cell>
          <cell r="T235">
            <v>220133.20589502389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ed _ Succeded "/>
    </sheetNames>
    <sheetDataSet>
      <sheetData sheetId="0">
        <row r="8">
          <cell r="C8" t="str">
            <v>Y54</v>
          </cell>
          <cell r="D8">
            <v>66038.956665989841</v>
          </cell>
          <cell r="E8">
            <v>474.05021264733131</v>
          </cell>
          <cell r="F8">
            <v>3659.4452685168098</v>
          </cell>
          <cell r="G8">
            <v>914.87865280155575</v>
          </cell>
          <cell r="H8">
            <v>1022.7355312145718</v>
          </cell>
          <cell r="I8">
            <v>72110.066331170106</v>
          </cell>
          <cell r="N8" t="str">
            <v>Y54</v>
          </cell>
          <cell r="O8">
            <v>32035.442662013989</v>
          </cell>
          <cell r="P8">
            <v>10861.088425874426</v>
          </cell>
          <cell r="Q8">
            <v>14596.15841048057</v>
          </cell>
          <cell r="R8">
            <v>16641.421226250335</v>
          </cell>
          <cell r="S8">
            <v>74134.110724619328</v>
          </cell>
        </row>
        <row r="9">
          <cell r="C9" t="str">
            <v>Y55</v>
          </cell>
          <cell r="D9">
            <v>66057.646732535155</v>
          </cell>
          <cell r="E9">
            <v>634.46317004819309</v>
          </cell>
          <cell r="F9">
            <v>4693.4860877676792</v>
          </cell>
          <cell r="G9">
            <v>1548.5320146790293</v>
          </cell>
          <cell r="H9">
            <v>1192.0625055740084</v>
          </cell>
          <cell r="I9">
            <v>74126.190510604079</v>
          </cell>
          <cell r="N9" t="str">
            <v>Y55</v>
          </cell>
          <cell r="O9">
            <v>33868.431772838507</v>
          </cell>
          <cell r="P9">
            <v>11852.58233733218</v>
          </cell>
          <cell r="Q9">
            <v>15179.18986066151</v>
          </cell>
          <cell r="R9">
            <v>15227.343917989245</v>
          </cell>
          <cell r="S9">
            <v>76127.547888821442</v>
          </cell>
        </row>
        <row r="10">
          <cell r="C10" t="str">
            <v>Y56</v>
          </cell>
          <cell r="D10">
            <v>20435.800896500179</v>
          </cell>
          <cell r="E10">
            <v>910.39709938334386</v>
          </cell>
          <cell r="F10">
            <v>5783.0391877649345</v>
          </cell>
          <cell r="G10">
            <v>3341.1741578502965</v>
          </cell>
          <cell r="H10">
            <v>2164.1181849535224</v>
          </cell>
          <cell r="I10">
            <v>32634.529526452279</v>
          </cell>
          <cell r="N10" t="str">
            <v>Y56</v>
          </cell>
          <cell r="O10">
            <v>15056.773380829965</v>
          </cell>
          <cell r="P10">
            <v>5150.2930156958682</v>
          </cell>
          <cell r="Q10">
            <v>4438.534538217179</v>
          </cell>
          <cell r="R10">
            <v>8830.6191296244979</v>
          </cell>
          <cell r="S10">
            <v>33476.22006436751</v>
          </cell>
        </row>
        <row r="11">
          <cell r="C11" t="str">
            <v>Y57</v>
          </cell>
          <cell r="D11">
            <v>53977.519774963919</v>
          </cell>
          <cell r="E11">
            <v>484.18009014423325</v>
          </cell>
          <cell r="F11">
            <v>1998.4109375953865</v>
          </cell>
          <cell r="G11">
            <v>551.35598163216946</v>
          </cell>
          <cell r="H11">
            <v>652.76043448150733</v>
          </cell>
          <cell r="I11">
            <v>57664.227218817214</v>
          </cell>
          <cell r="N11" t="str">
            <v>Y57</v>
          </cell>
          <cell r="O11">
            <v>26509.942982870332</v>
          </cell>
          <cell r="P11">
            <v>9369.3780617068096</v>
          </cell>
          <cell r="Q11">
            <v>12026.327862621551</v>
          </cell>
          <cell r="R11">
            <v>11051.007035400016</v>
          </cell>
          <cell r="S11">
            <v>58956.655942598707</v>
          </cell>
        </row>
        <row r="12">
          <cell r="D12">
            <v>206509.92406998907</v>
          </cell>
          <cell r="E12">
            <v>2503.0905722231014</v>
          </cell>
          <cell r="F12">
            <v>16134.38148164481</v>
          </cell>
          <cell r="G12">
            <v>6355.9408069630508</v>
          </cell>
          <cell r="H12">
            <v>5031.6766562236098</v>
          </cell>
          <cell r="I12">
            <v>236535.01358704362</v>
          </cell>
          <cell r="O12">
            <v>107470.59079855279</v>
          </cell>
          <cell r="P12">
            <v>37233.341840609282</v>
          </cell>
          <cell r="Q12">
            <v>46240.210671980807</v>
          </cell>
          <cell r="R12">
            <v>51750.391309264094</v>
          </cell>
          <cell r="S12">
            <v>242694.53462040698</v>
          </cell>
        </row>
        <row r="23">
          <cell r="C23" t="str">
            <v>Y54</v>
          </cell>
          <cell r="D23">
            <v>61852.709525245846</v>
          </cell>
          <cell r="E23">
            <v>424.3743629343349</v>
          </cell>
          <cell r="F23">
            <v>3101.111504243454</v>
          </cell>
          <cell r="G23">
            <v>731.57660737787739</v>
          </cell>
          <cell r="H23">
            <v>790.73946687257342</v>
          </cell>
          <cell r="I23">
            <v>66900.511466674085</v>
          </cell>
          <cell r="N23" t="str">
            <v>Y54</v>
          </cell>
          <cell r="O23">
            <v>28792.050158079765</v>
          </cell>
          <cell r="P23">
            <v>9604.0256794413472</v>
          </cell>
          <cell r="Q23">
            <v>13105.240126319479</v>
          </cell>
          <cell r="R23">
            <v>13889.858145544054</v>
          </cell>
          <cell r="S23">
            <v>65391.17410938465</v>
          </cell>
        </row>
        <row r="24">
          <cell r="C24" t="str">
            <v>Y55</v>
          </cell>
          <cell r="D24">
            <v>62332.289163156413</v>
          </cell>
          <cell r="E24">
            <v>578.41012646124682</v>
          </cell>
          <cell r="F24">
            <v>3987.6436374634204</v>
          </cell>
          <cell r="G24">
            <v>1356.9839115182881</v>
          </cell>
          <cell r="H24">
            <v>963.05953093829032</v>
          </cell>
          <cell r="I24">
            <v>69218.386369537649</v>
          </cell>
          <cell r="N24" t="str">
            <v>Y55</v>
          </cell>
          <cell r="O24">
            <v>30276.950236684774</v>
          </cell>
          <cell r="P24">
            <v>10582.100207339388</v>
          </cell>
          <cell r="Q24">
            <v>13873.213921055625</v>
          </cell>
          <cell r="R24">
            <v>13080.071858170622</v>
          </cell>
          <cell r="S24">
            <v>67812.336223250415</v>
          </cell>
        </row>
        <row r="25">
          <cell r="C25" t="str">
            <v>Y56</v>
          </cell>
          <cell r="D25">
            <v>18640.002931010815</v>
          </cell>
          <cell r="E25">
            <v>793.85875393149388</v>
          </cell>
          <cell r="F25">
            <v>4897.3961747700314</v>
          </cell>
          <cell r="G25">
            <v>2854.6848115023622</v>
          </cell>
          <cell r="H25">
            <v>1726.8796432671134</v>
          </cell>
          <cell r="I25">
            <v>28912.822314481818</v>
          </cell>
          <cell r="N25" t="str">
            <v>Y56</v>
          </cell>
          <cell r="O25">
            <v>13132.954767709783</v>
          </cell>
          <cell r="P25">
            <v>4276.8121581030773</v>
          </cell>
          <cell r="Q25">
            <v>3725.5718398209715</v>
          </cell>
          <cell r="R25">
            <v>7407.5478496511842</v>
          </cell>
          <cell r="S25">
            <v>28542.886615285017</v>
          </cell>
        </row>
        <row r="26">
          <cell r="C26" t="str">
            <v>Y57</v>
          </cell>
          <cell r="D26">
            <v>50557.264444033615</v>
          </cell>
          <cell r="E26">
            <v>425.02316790563509</v>
          </cell>
          <cell r="F26">
            <v>1725.7272047880565</v>
          </cell>
          <cell r="G26">
            <v>484.71609521588272</v>
          </cell>
          <cell r="H26">
            <v>546.30183176750108</v>
          </cell>
          <cell r="I26">
            <v>53739.03274371069</v>
          </cell>
          <cell r="N26" t="str">
            <v>Y57</v>
          </cell>
          <cell r="O26">
            <v>23823.41365803175</v>
          </cell>
          <cell r="P26">
            <v>8704.4473331903155</v>
          </cell>
          <cell r="Q26">
            <v>10744.437452011778</v>
          </cell>
          <cell r="R26">
            <v>9364.0265462924235</v>
          </cell>
          <cell r="S26">
            <v>52636.324989526263</v>
          </cell>
        </row>
        <row r="27">
          <cell r="D27">
            <v>193382.2660634467</v>
          </cell>
          <cell r="E27">
            <v>2221.6664112327107</v>
          </cell>
          <cell r="F27">
            <v>13711.878521264962</v>
          </cell>
          <cell r="G27">
            <v>5427.9614256144105</v>
          </cell>
          <cell r="H27">
            <v>4026.9804728454778</v>
          </cell>
          <cell r="I27">
            <v>218770.75289440423</v>
          </cell>
          <cell r="O27">
            <v>96025.368820506061</v>
          </cell>
          <cell r="P27">
            <v>33167.385378074126</v>
          </cell>
          <cell r="Q27">
            <v>41448.463339207854</v>
          </cell>
          <cell r="R27">
            <v>43741.504399658283</v>
          </cell>
          <cell r="S27">
            <v>214382.72193744633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ed"/>
      <sheetName val="Succeded"/>
    </sheetNames>
    <sheetDataSet>
      <sheetData sheetId="0">
        <row r="7">
          <cell r="C7" t="str">
            <v>00C</v>
          </cell>
          <cell r="D7">
            <v>462.49670797502267</v>
          </cell>
          <cell r="E7">
            <v>9.1403767469645754</v>
          </cell>
          <cell r="F7">
            <v>471.63708472198726</v>
          </cell>
          <cell r="K7" t="str">
            <v>00C</v>
          </cell>
          <cell r="L7">
            <v>202.98710757765238</v>
          </cell>
          <cell r="M7">
            <v>72.878453436321735</v>
          </cell>
          <cell r="N7">
            <v>96.644697794374153</v>
          </cell>
          <cell r="O7">
            <v>94.452806982930994</v>
          </cell>
          <cell r="P7">
            <v>466.96306579127923</v>
          </cell>
        </row>
        <row r="8">
          <cell r="C8" t="str">
            <v>00D</v>
          </cell>
          <cell r="D8">
            <v>1312.7289519420774</v>
          </cell>
          <cell r="E8">
            <v>24.700578043797812</v>
          </cell>
          <cell r="F8">
            <v>1337.4295299858752</v>
          </cell>
          <cell r="K8" t="str">
            <v>00D</v>
          </cell>
          <cell r="L8">
            <v>563.4791299971431</v>
          </cell>
          <cell r="M8">
            <v>168.55538512549103</v>
          </cell>
          <cell r="N8">
            <v>283.69030101067813</v>
          </cell>
          <cell r="O8">
            <v>285.73770483338888</v>
          </cell>
          <cell r="P8">
            <v>1301.462520966701</v>
          </cell>
        </row>
        <row r="9">
          <cell r="C9" t="str">
            <v>00J</v>
          </cell>
          <cell r="D9">
            <v>1152.8767441652258</v>
          </cell>
          <cell r="E9">
            <v>21.6939816560844</v>
          </cell>
          <cell r="F9">
            <v>1174.5707258213101</v>
          </cell>
          <cell r="K9" t="str">
            <v>00J</v>
          </cell>
          <cell r="L9">
            <v>510.8463161535189</v>
          </cell>
          <cell r="M9">
            <v>146.06467630352665</v>
          </cell>
          <cell r="N9">
            <v>233.88819548218672</v>
          </cell>
          <cell r="O9">
            <v>258.29126218471089</v>
          </cell>
          <cell r="P9">
            <v>1149.0904501239434</v>
          </cell>
        </row>
        <row r="10">
          <cell r="C10" t="str">
            <v>00K</v>
          </cell>
          <cell r="D10">
            <v>1378.2121552985791</v>
          </cell>
          <cell r="E10">
            <v>56.949313852029519</v>
          </cell>
          <cell r="F10">
            <v>1435.1614691506086</v>
          </cell>
          <cell r="K10" t="str">
            <v>00K</v>
          </cell>
          <cell r="L10">
            <v>592.01447609780564</v>
          </cell>
          <cell r="M10">
            <v>216.94198673979946</v>
          </cell>
          <cell r="N10">
            <v>245.62459564692847</v>
          </cell>
          <cell r="O10">
            <v>352.50366901509938</v>
          </cell>
          <cell r="P10">
            <v>1407.0847274996331</v>
          </cell>
        </row>
        <row r="11">
          <cell r="C11" t="str">
            <v>00L</v>
          </cell>
          <cell r="D11">
            <v>1508.7786578503135</v>
          </cell>
          <cell r="E11">
            <v>12.048030658672117</v>
          </cell>
          <cell r="F11">
            <v>1520.8266885089856</v>
          </cell>
          <cell r="K11" t="str">
            <v>00L</v>
          </cell>
          <cell r="L11">
            <v>594.89158648249804</v>
          </cell>
          <cell r="M11">
            <v>222.4759848123073</v>
          </cell>
          <cell r="N11">
            <v>400.06916107438775</v>
          </cell>
          <cell r="O11">
            <v>267.20682371585445</v>
          </cell>
          <cell r="P11">
            <v>1484.6435560850475</v>
          </cell>
        </row>
        <row r="12">
          <cell r="C12" t="str">
            <v>00M</v>
          </cell>
          <cell r="D12">
            <v>1299.8714657330738</v>
          </cell>
          <cell r="E12">
            <v>112.76598003349839</v>
          </cell>
          <cell r="F12">
            <v>1412.6374457665722</v>
          </cell>
          <cell r="K12" t="str">
            <v>00M</v>
          </cell>
          <cell r="L12">
            <v>539.82632011981298</v>
          </cell>
          <cell r="M12">
            <v>207.90016527630249</v>
          </cell>
          <cell r="N12">
            <v>252.59648705996682</v>
          </cell>
          <cell r="O12">
            <v>377.6364029131804</v>
          </cell>
          <cell r="P12">
            <v>1377.9593753692627</v>
          </cell>
        </row>
        <row r="13">
          <cell r="C13" t="str">
            <v>00N</v>
          </cell>
          <cell r="D13">
            <v>775.69775454337287</v>
          </cell>
          <cell r="E13">
            <v>25.886120068786351</v>
          </cell>
          <cell r="F13">
            <v>801.58387461215921</v>
          </cell>
          <cell r="K13" t="str">
            <v>00N</v>
          </cell>
          <cell r="L13">
            <v>309.44395393238125</v>
          </cell>
          <cell r="M13">
            <v>90.558499478398105</v>
          </cell>
          <cell r="N13">
            <v>161.99453191720016</v>
          </cell>
          <cell r="O13">
            <v>215.57252693425934</v>
          </cell>
          <cell r="P13">
            <v>777.56951226223873</v>
          </cell>
        </row>
        <row r="14">
          <cell r="C14" t="str">
            <v>00P</v>
          </cell>
          <cell r="D14">
            <v>1233.5289184121725</v>
          </cell>
          <cell r="E14">
            <v>43.628554988671219</v>
          </cell>
          <cell r="F14">
            <v>1277.1574734008436</v>
          </cell>
          <cell r="K14" t="str">
            <v>00P</v>
          </cell>
          <cell r="L14">
            <v>493.33532322596363</v>
          </cell>
          <cell r="M14">
            <v>180.79432686973848</v>
          </cell>
          <cell r="N14">
            <v>285.55849687541138</v>
          </cell>
          <cell r="O14">
            <v>295.93546525306095</v>
          </cell>
          <cell r="P14">
            <v>1255.6236122241744</v>
          </cell>
        </row>
        <row r="15">
          <cell r="C15" t="str">
            <v>00Q</v>
          </cell>
          <cell r="D15">
            <v>450.97558232478809</v>
          </cell>
          <cell r="E15">
            <v>191.82196716593197</v>
          </cell>
          <cell r="F15">
            <v>642.79754949072003</v>
          </cell>
          <cell r="K15" t="str">
            <v>00Q</v>
          </cell>
          <cell r="L15">
            <v>242.36769376792822</v>
          </cell>
          <cell r="M15">
            <v>83.539242000495818</v>
          </cell>
          <cell r="N15">
            <v>96.295506667174564</v>
          </cell>
          <cell r="O15">
            <v>204.04075047084692</v>
          </cell>
          <cell r="P15">
            <v>626.24319290644553</v>
          </cell>
        </row>
        <row r="16">
          <cell r="C16" t="str">
            <v>00R</v>
          </cell>
          <cell r="D16">
            <v>752.012562273154</v>
          </cell>
          <cell r="E16">
            <v>25.893894038854839</v>
          </cell>
          <cell r="F16">
            <v>777.9064563120088</v>
          </cell>
          <cell r="K16" t="str">
            <v>00R</v>
          </cell>
          <cell r="L16">
            <v>322.66827081763739</v>
          </cell>
          <cell r="M16">
            <v>98.588240257936747</v>
          </cell>
          <cell r="N16">
            <v>147.83061644911328</v>
          </cell>
          <cell r="O16">
            <v>182.17544738537862</v>
          </cell>
          <cell r="P16">
            <v>751.26257491006595</v>
          </cell>
        </row>
        <row r="17">
          <cell r="C17" t="str">
            <v>00T</v>
          </cell>
          <cell r="D17">
            <v>1040.2203091680417</v>
          </cell>
          <cell r="E17">
            <v>248.54131482374623</v>
          </cell>
          <cell r="F17">
            <v>1288.7616239917879</v>
          </cell>
          <cell r="K17" t="str">
            <v>00T</v>
          </cell>
          <cell r="L17">
            <v>564.77752308736592</v>
          </cell>
          <cell r="M17">
            <v>173.12514690792617</v>
          </cell>
          <cell r="N17">
            <v>236.66215529442798</v>
          </cell>
          <cell r="O17">
            <v>284.64289919886465</v>
          </cell>
          <cell r="P17">
            <v>1259.2077244885847</v>
          </cell>
        </row>
        <row r="18">
          <cell r="C18" t="str">
            <v>00V</v>
          </cell>
          <cell r="D18">
            <v>736.10112898641739</v>
          </cell>
          <cell r="E18">
            <v>92.581368668360469</v>
          </cell>
          <cell r="F18">
            <v>828.68249765477788</v>
          </cell>
          <cell r="K18" t="str">
            <v>00V</v>
          </cell>
          <cell r="L18">
            <v>359.66802663002846</v>
          </cell>
          <cell r="M18">
            <v>128.27605869766265</v>
          </cell>
          <cell r="N18">
            <v>153.34125400323575</v>
          </cell>
          <cell r="O18">
            <v>166.03590353670441</v>
          </cell>
          <cell r="P18">
            <v>807.32124286763121</v>
          </cell>
        </row>
        <row r="19">
          <cell r="C19" t="str">
            <v>00W</v>
          </cell>
          <cell r="D19">
            <v>452.4954295280786</v>
          </cell>
          <cell r="E19">
            <v>423.3344823136959</v>
          </cell>
          <cell r="F19">
            <v>875.82991184177445</v>
          </cell>
          <cell r="K19" t="str">
            <v>00W</v>
          </cell>
          <cell r="L19">
            <v>358.47627639161306</v>
          </cell>
          <cell r="M19">
            <v>131.52984138520981</v>
          </cell>
          <cell r="N19">
            <v>74.044047455502223</v>
          </cell>
          <cell r="O19">
            <v>285.27380911197878</v>
          </cell>
          <cell r="P19">
            <v>849.32397434430391</v>
          </cell>
        </row>
        <row r="20">
          <cell r="C20" t="str">
            <v>00X</v>
          </cell>
          <cell r="D20">
            <v>763.06511963542061</v>
          </cell>
          <cell r="E20">
            <v>19.013103309267468</v>
          </cell>
          <cell r="F20">
            <v>782.07822294468804</v>
          </cell>
          <cell r="K20" t="str">
            <v>00X</v>
          </cell>
          <cell r="L20">
            <v>350.63241666404923</v>
          </cell>
          <cell r="M20">
            <v>104.1200977928313</v>
          </cell>
          <cell r="N20">
            <v>154.24382664590271</v>
          </cell>
          <cell r="O20">
            <v>147.2357918245005</v>
          </cell>
          <cell r="P20">
            <v>756.23213292728383</v>
          </cell>
        </row>
        <row r="21">
          <cell r="C21" t="str">
            <v>00Y</v>
          </cell>
          <cell r="D21">
            <v>857.28604468966421</v>
          </cell>
          <cell r="E21">
            <v>195.24822284073306</v>
          </cell>
          <cell r="F21">
            <v>1052.5342675303973</v>
          </cell>
          <cell r="K21" t="str">
            <v>00Y</v>
          </cell>
          <cell r="L21">
            <v>430.30170839619063</v>
          </cell>
          <cell r="M21">
            <v>162.04236653314942</v>
          </cell>
          <cell r="N21">
            <v>173.37086207250064</v>
          </cell>
          <cell r="O21">
            <v>259.56681875506484</v>
          </cell>
          <cell r="P21">
            <v>1025.2817557569053</v>
          </cell>
        </row>
        <row r="22">
          <cell r="C22" t="str">
            <v>01A</v>
          </cell>
          <cell r="D22">
            <v>1328.2289624844925</v>
          </cell>
          <cell r="E22">
            <v>190.49924857923352</v>
          </cell>
          <cell r="F22">
            <v>1518.7282110637261</v>
          </cell>
          <cell r="K22" t="str">
            <v>01A</v>
          </cell>
          <cell r="L22">
            <v>650.46144788519746</v>
          </cell>
          <cell r="M22">
            <v>204.3570085269385</v>
          </cell>
          <cell r="N22">
            <v>288.07928840265578</v>
          </cell>
          <cell r="O22">
            <v>336.38988333395429</v>
          </cell>
          <cell r="P22">
            <v>1479.2876281487459</v>
          </cell>
        </row>
        <row r="23">
          <cell r="C23" t="str">
            <v>01C</v>
          </cell>
          <cell r="D23">
            <v>926.25753458263262</v>
          </cell>
          <cell r="E23">
            <v>19.157815477876497</v>
          </cell>
          <cell r="F23">
            <v>945.41535006050913</v>
          </cell>
          <cell r="K23" t="str">
            <v>01C</v>
          </cell>
          <cell r="L23">
            <v>398.1972616526192</v>
          </cell>
          <cell r="M23">
            <v>152.6163482443651</v>
          </cell>
          <cell r="N23">
            <v>212.12251063207884</v>
          </cell>
          <cell r="O23">
            <v>150.83737037642922</v>
          </cell>
          <cell r="P23">
            <v>913.77349090549239</v>
          </cell>
        </row>
        <row r="24">
          <cell r="C24" t="str">
            <v>01D</v>
          </cell>
          <cell r="D24">
            <v>810.09902465736275</v>
          </cell>
          <cell r="E24">
            <v>176.52289807400405</v>
          </cell>
          <cell r="F24">
            <v>986.62192273136679</v>
          </cell>
          <cell r="K24" t="str">
            <v>01D</v>
          </cell>
          <cell r="L24">
            <v>402.18315557091597</v>
          </cell>
          <cell r="M24">
            <v>137.26617249439244</v>
          </cell>
          <cell r="N24">
            <v>180.05930434163488</v>
          </cell>
          <cell r="O24">
            <v>236.1208942116649</v>
          </cell>
          <cell r="P24">
            <v>955.62952661860822</v>
          </cell>
        </row>
        <row r="25">
          <cell r="C25" t="str">
            <v>01E</v>
          </cell>
          <cell r="D25">
            <v>813.9817047296367</v>
          </cell>
          <cell r="E25">
            <v>111.25228951686401</v>
          </cell>
          <cell r="F25">
            <v>925.23399424650074</v>
          </cell>
          <cell r="K25" t="str">
            <v>01E</v>
          </cell>
          <cell r="L25">
            <v>419.74889534289031</v>
          </cell>
          <cell r="M25">
            <v>124.04095537119532</v>
          </cell>
          <cell r="N25">
            <v>165.4962519507427</v>
          </cell>
          <cell r="O25">
            <v>166.0355595915513</v>
          </cell>
          <cell r="P25">
            <v>875.32166225637957</v>
          </cell>
        </row>
        <row r="26">
          <cell r="C26" t="str">
            <v>01F</v>
          </cell>
          <cell r="D26">
            <v>595.66575310943426</v>
          </cell>
          <cell r="E26">
            <v>8.2231746310898224</v>
          </cell>
          <cell r="F26">
            <v>603.88892774052408</v>
          </cell>
          <cell r="K26" t="str">
            <v>01F</v>
          </cell>
          <cell r="L26">
            <v>271.24091564787273</v>
          </cell>
          <cell r="M26">
            <v>91.896771179899815</v>
          </cell>
          <cell r="N26">
            <v>97.630719199981399</v>
          </cell>
          <cell r="O26">
            <v>126.53079231772051</v>
          </cell>
          <cell r="P26">
            <v>587.29919834547445</v>
          </cell>
        </row>
        <row r="27">
          <cell r="C27" t="str">
            <v>01G</v>
          </cell>
          <cell r="D27">
            <v>909.58567938118347</v>
          </cell>
          <cell r="E27">
            <v>125.9856458475453</v>
          </cell>
          <cell r="F27">
            <v>1035.5713252287287</v>
          </cell>
          <cell r="K27" t="str">
            <v>01G</v>
          </cell>
          <cell r="L27">
            <v>481.69508080506995</v>
          </cell>
          <cell r="M27">
            <v>130.84363002410404</v>
          </cell>
          <cell r="N27">
            <v>158.42694335962977</v>
          </cell>
          <cell r="O27">
            <v>237.58516065833552</v>
          </cell>
          <cell r="P27">
            <v>1008.5508148471393</v>
          </cell>
        </row>
        <row r="28">
          <cell r="C28" t="str">
            <v>01H</v>
          </cell>
          <cell r="D28">
            <v>2147.6450876055787</v>
          </cell>
          <cell r="E28">
            <v>22.71720517125258</v>
          </cell>
          <cell r="F28">
            <v>2170.3622927768315</v>
          </cell>
          <cell r="K28" t="str">
            <v>01H</v>
          </cell>
          <cell r="L28">
            <v>968.48223114992425</v>
          </cell>
          <cell r="M28">
            <v>359.95036186118091</v>
          </cell>
          <cell r="N28">
            <v>460.11871672567605</v>
          </cell>
          <cell r="O28">
            <v>321.93212799807361</v>
          </cell>
          <cell r="P28">
            <v>2110.4834377348548</v>
          </cell>
        </row>
        <row r="29">
          <cell r="C29" t="str">
            <v>01J</v>
          </cell>
          <cell r="D29">
            <v>757.4576375046729</v>
          </cell>
          <cell r="E29">
            <v>8.8720586236635839</v>
          </cell>
          <cell r="F29">
            <v>766.32969612833654</v>
          </cell>
          <cell r="K29" t="str">
            <v>01J</v>
          </cell>
          <cell r="L29">
            <v>318.74853865211963</v>
          </cell>
          <cell r="M29">
            <v>125.82728128718333</v>
          </cell>
          <cell r="N29">
            <v>122.62884238040898</v>
          </cell>
          <cell r="O29">
            <v>184.90152586650757</v>
          </cell>
          <cell r="P29">
            <v>752.10618818621947</v>
          </cell>
        </row>
        <row r="30">
          <cell r="C30" t="str">
            <v>01K</v>
          </cell>
          <cell r="D30">
            <v>665.02559005556782</v>
          </cell>
          <cell r="E30">
            <v>17.057661027613321</v>
          </cell>
          <cell r="F30">
            <v>682.08325108318115</v>
          </cell>
          <cell r="K30" t="str">
            <v>01K</v>
          </cell>
          <cell r="L30">
            <v>266.18908337397494</v>
          </cell>
          <cell r="M30">
            <v>94.437816598583552</v>
          </cell>
          <cell r="N30">
            <v>148.30751166848742</v>
          </cell>
          <cell r="O30">
            <v>172.74851242708624</v>
          </cell>
          <cell r="P30">
            <v>681.68292406813225</v>
          </cell>
        </row>
        <row r="31">
          <cell r="C31" t="str">
            <v>01M</v>
          </cell>
          <cell r="D31">
            <v>572.76431800897251</v>
          </cell>
          <cell r="E31">
            <v>215.5717990326367</v>
          </cell>
          <cell r="F31">
            <v>788.33611704160921</v>
          </cell>
          <cell r="K31" t="str">
            <v>01M</v>
          </cell>
          <cell r="L31">
            <v>369.32039783621127</v>
          </cell>
          <cell r="M31">
            <v>105.95892395553633</v>
          </cell>
          <cell r="N31">
            <v>97.999172544110536</v>
          </cell>
          <cell r="O31">
            <v>200.07387141881054</v>
          </cell>
          <cell r="P31">
            <v>773.35236575466854</v>
          </cell>
        </row>
        <row r="32">
          <cell r="C32" t="str">
            <v>01N</v>
          </cell>
          <cell r="D32">
            <v>569.83382783334764</v>
          </cell>
          <cell r="E32">
            <v>113.47995694248712</v>
          </cell>
          <cell r="F32">
            <v>683.31378477583473</v>
          </cell>
          <cell r="K32" t="str">
            <v>01N</v>
          </cell>
          <cell r="L32">
            <v>319.69865932523868</v>
          </cell>
          <cell r="M32">
            <v>76.325984377780557</v>
          </cell>
          <cell r="N32">
            <v>81.450716341788464</v>
          </cell>
          <cell r="O32">
            <v>186.99853915143464</v>
          </cell>
          <cell r="P32">
            <v>664.47389919624231</v>
          </cell>
        </row>
        <row r="33">
          <cell r="C33" t="str">
            <v>01R</v>
          </cell>
          <cell r="D33">
            <v>739.93293086073732</v>
          </cell>
          <cell r="E33">
            <v>30.825546793701847</v>
          </cell>
          <cell r="F33">
            <v>770.75847765443916</v>
          </cell>
          <cell r="K33" t="str">
            <v>01R</v>
          </cell>
          <cell r="L33">
            <v>371.84499519921405</v>
          </cell>
          <cell r="M33">
            <v>99.971183907813355</v>
          </cell>
          <cell r="N33">
            <v>174.25323431746477</v>
          </cell>
          <cell r="O33">
            <v>110.31478380691954</v>
          </cell>
          <cell r="P33">
            <v>756.3841972314118</v>
          </cell>
        </row>
        <row r="34">
          <cell r="C34" t="str">
            <v>01T</v>
          </cell>
          <cell r="D34">
            <v>757.99431995959696</v>
          </cell>
          <cell r="E34">
            <v>10.896218025233496</v>
          </cell>
          <cell r="F34">
            <v>768.89053798483042</v>
          </cell>
          <cell r="K34" t="str">
            <v>01T</v>
          </cell>
          <cell r="L34">
            <v>328.24476259337837</v>
          </cell>
          <cell r="M34">
            <v>108.08848108610354</v>
          </cell>
          <cell r="N34">
            <v>145.87218946011066</v>
          </cell>
          <cell r="O34">
            <v>165.90465580081684</v>
          </cell>
          <cell r="P34">
            <v>748.11008894040947</v>
          </cell>
        </row>
        <row r="35">
          <cell r="C35" t="str">
            <v>01V</v>
          </cell>
          <cell r="D35">
            <v>633.40103328672478</v>
          </cell>
          <cell r="E35">
            <v>9.4083640022825517</v>
          </cell>
          <cell r="F35">
            <v>642.80939728900728</v>
          </cell>
          <cell r="K35" t="str">
            <v>01V</v>
          </cell>
          <cell r="L35">
            <v>268.12862573938128</v>
          </cell>
          <cell r="M35">
            <v>77.035057640054504</v>
          </cell>
          <cell r="N35">
            <v>163.49056291965306</v>
          </cell>
          <cell r="O35">
            <v>124.10895165060438</v>
          </cell>
          <cell r="P35">
            <v>632.76319794969322</v>
          </cell>
        </row>
        <row r="36">
          <cell r="C36" t="str">
            <v>01W</v>
          </cell>
          <cell r="D36">
            <v>1395.2920910716055</v>
          </cell>
          <cell r="E36">
            <v>97.075090655292541</v>
          </cell>
          <cell r="F36">
            <v>1492.367181726898</v>
          </cell>
          <cell r="K36" t="str">
            <v>01W</v>
          </cell>
          <cell r="L36">
            <v>665.57718091797415</v>
          </cell>
          <cell r="M36">
            <v>224.67036519527775</v>
          </cell>
          <cell r="N36">
            <v>290.47123286725031</v>
          </cell>
          <cell r="O36">
            <v>290.77578251681058</v>
          </cell>
          <cell r="P36">
            <v>1471.4945614973128</v>
          </cell>
        </row>
        <row r="37">
          <cell r="C37" t="str">
            <v>01X</v>
          </cell>
          <cell r="D37">
            <v>924.32220990017981</v>
          </cell>
          <cell r="E37">
            <v>23.076557141024033</v>
          </cell>
          <cell r="F37">
            <v>947.39876704120388</v>
          </cell>
          <cell r="K37" t="str">
            <v>01X</v>
          </cell>
          <cell r="L37">
            <v>410.29356462799211</v>
          </cell>
          <cell r="M37">
            <v>111.87690739941634</v>
          </cell>
          <cell r="N37">
            <v>199.57720815693918</v>
          </cell>
          <cell r="O37">
            <v>194.29905156949059</v>
          </cell>
          <cell r="P37">
            <v>916.04673175383834</v>
          </cell>
        </row>
        <row r="38">
          <cell r="C38" t="str">
            <v>01Y</v>
          </cell>
          <cell r="D38">
            <v>1076.6722426107967</v>
          </cell>
          <cell r="E38">
            <v>101.45582071812473</v>
          </cell>
          <cell r="F38">
            <v>1178.1280633289214</v>
          </cell>
          <cell r="K38" t="str">
            <v>01Y</v>
          </cell>
          <cell r="L38">
            <v>526.64942016666146</v>
          </cell>
          <cell r="M38">
            <v>147.52695177964597</v>
          </cell>
          <cell r="N38">
            <v>221.78149984116229</v>
          </cell>
          <cell r="O38">
            <v>255.62441040417269</v>
          </cell>
          <cell r="P38">
            <v>1151.5822821916424</v>
          </cell>
        </row>
        <row r="39">
          <cell r="C39" t="str">
            <v>02A</v>
          </cell>
          <cell r="D39">
            <v>939.85048260022734</v>
          </cell>
          <cell r="E39">
            <v>128.06738200343727</v>
          </cell>
          <cell r="F39">
            <v>1067.9178646036646</v>
          </cell>
          <cell r="K39" t="str">
            <v>02A</v>
          </cell>
          <cell r="L39">
            <v>471.79240428588707</v>
          </cell>
          <cell r="M39">
            <v>173.38444765657914</v>
          </cell>
          <cell r="N39">
            <v>208.33422109755986</v>
          </cell>
          <cell r="O39">
            <v>180.36921138778203</v>
          </cell>
          <cell r="P39">
            <v>1033.880284427808</v>
          </cell>
        </row>
        <row r="40">
          <cell r="C40" t="str">
            <v>02D</v>
          </cell>
          <cell r="D40">
            <v>463.67649529347597</v>
          </cell>
          <cell r="E40">
            <v>3.6103972123823094</v>
          </cell>
          <cell r="F40">
            <v>467.28689250585825</v>
          </cell>
          <cell r="K40" t="str">
            <v>02D</v>
          </cell>
          <cell r="L40">
            <v>240.29346144912958</v>
          </cell>
          <cell r="M40">
            <v>38.500315655587684</v>
          </cell>
          <cell r="N40">
            <v>96.638659661388715</v>
          </cell>
          <cell r="O40">
            <v>82.6260740769265</v>
          </cell>
          <cell r="P40">
            <v>458.05851084303248</v>
          </cell>
        </row>
        <row r="41">
          <cell r="C41" t="str">
            <v>02E</v>
          </cell>
          <cell r="D41">
            <v>987.23627815814325</v>
          </cell>
          <cell r="E41">
            <v>42.695455319359027</v>
          </cell>
          <cell r="F41">
            <v>1029.9317334775023</v>
          </cell>
          <cell r="K41" t="str">
            <v>02E</v>
          </cell>
          <cell r="L41">
            <v>465.25676913939054</v>
          </cell>
          <cell r="M41">
            <v>179.991525472234</v>
          </cell>
          <cell r="N41">
            <v>185.85202495657194</v>
          </cell>
          <cell r="O41">
            <v>176.94308789132378</v>
          </cell>
          <cell r="P41">
            <v>1008.0434074595203</v>
          </cell>
        </row>
        <row r="42">
          <cell r="C42" t="str">
            <v>02F</v>
          </cell>
          <cell r="D42">
            <v>1166.1051306257098</v>
          </cell>
          <cell r="E42">
            <v>27.784708793642601</v>
          </cell>
          <cell r="F42">
            <v>1193.8898394193523</v>
          </cell>
          <cell r="K42" t="str">
            <v>02F</v>
          </cell>
          <cell r="L42">
            <v>489.65215810278079</v>
          </cell>
          <cell r="M42">
            <v>166.05632780742337</v>
          </cell>
          <cell r="N42">
            <v>264.25555356478213</v>
          </cell>
          <cell r="O42">
            <v>231.17150390293571</v>
          </cell>
          <cell r="P42">
            <v>1151.135543377922</v>
          </cell>
        </row>
        <row r="43">
          <cell r="C43" t="str">
            <v>02G</v>
          </cell>
          <cell r="D43">
            <v>467.14429485505855</v>
          </cell>
          <cell r="E43">
            <v>10.870782426485986</v>
          </cell>
          <cell r="F43">
            <v>478.01507728154451</v>
          </cell>
          <cell r="K43" t="str">
            <v>02G</v>
          </cell>
          <cell r="L43">
            <v>192.39535778818365</v>
          </cell>
          <cell r="M43">
            <v>64.030484632714092</v>
          </cell>
          <cell r="N43">
            <v>119.29511060045793</v>
          </cell>
          <cell r="O43">
            <v>92.245293615012756</v>
          </cell>
          <cell r="P43">
            <v>467.9662466363684</v>
          </cell>
        </row>
        <row r="44">
          <cell r="C44" t="str">
            <v>02H</v>
          </cell>
          <cell r="D44">
            <v>1488.3901950175791</v>
          </cell>
          <cell r="E44">
            <v>50.419861945629037</v>
          </cell>
          <cell r="F44">
            <v>1538.8100569632081</v>
          </cell>
          <cell r="K44" t="str">
            <v>02H</v>
          </cell>
          <cell r="L44">
            <v>728.38252373775788</v>
          </cell>
          <cell r="M44">
            <v>195.61083419307411</v>
          </cell>
          <cell r="N44">
            <v>302.68885730026943</v>
          </cell>
          <cell r="O44">
            <v>276.41875634991698</v>
          </cell>
          <cell r="P44">
            <v>1503.1009715810185</v>
          </cell>
        </row>
        <row r="45">
          <cell r="C45" t="str">
            <v>02M</v>
          </cell>
          <cell r="D45">
            <v>734.90704291045756</v>
          </cell>
          <cell r="E45">
            <v>15.084441549373519</v>
          </cell>
          <cell r="F45">
            <v>749.9914844598311</v>
          </cell>
          <cell r="K45" t="str">
            <v>02M</v>
          </cell>
          <cell r="L45">
            <v>308.25517873723851</v>
          </cell>
          <cell r="M45">
            <v>98.47267564946435</v>
          </cell>
          <cell r="N45">
            <v>190.67055846428337</v>
          </cell>
          <cell r="O45">
            <v>137.04911076984317</v>
          </cell>
          <cell r="P45">
            <v>734.44752362082943</v>
          </cell>
        </row>
        <row r="46">
          <cell r="C46" t="str">
            <v>02N</v>
          </cell>
          <cell r="D46">
            <v>609.39921189905874</v>
          </cell>
          <cell r="E46">
            <v>72.790216472260596</v>
          </cell>
          <cell r="F46">
            <v>682.18942837131931</v>
          </cell>
          <cell r="K46" t="str">
            <v>02N</v>
          </cell>
          <cell r="L46">
            <v>281.04337218708156</v>
          </cell>
          <cell r="M46">
            <v>99.61519683747801</v>
          </cell>
          <cell r="N46">
            <v>137.37308612585846</v>
          </cell>
          <cell r="O46">
            <v>136.7266698811178</v>
          </cell>
          <cell r="P46">
            <v>654.75832503153583</v>
          </cell>
        </row>
        <row r="47">
          <cell r="C47" t="str">
            <v>02P</v>
          </cell>
          <cell r="D47">
            <v>1214.1315544564161</v>
          </cell>
          <cell r="E47">
            <v>29.856785758285355</v>
          </cell>
          <cell r="F47">
            <v>1243.9883402147016</v>
          </cell>
          <cell r="K47" t="str">
            <v>02P</v>
          </cell>
          <cell r="L47">
            <v>590.15906205529916</v>
          </cell>
          <cell r="M47">
            <v>192.34797386520606</v>
          </cell>
          <cell r="N47">
            <v>220.05125587625071</v>
          </cell>
          <cell r="O47">
            <v>212.01311744665978</v>
          </cell>
          <cell r="P47">
            <v>1214.5714092434157</v>
          </cell>
        </row>
        <row r="48">
          <cell r="C48" t="str">
            <v>02Q</v>
          </cell>
          <cell r="D48">
            <v>552.01992195818161</v>
          </cell>
          <cell r="E48">
            <v>11.639173711795928</v>
          </cell>
          <cell r="F48">
            <v>563.65909566997755</v>
          </cell>
          <cell r="K48" t="str">
            <v>02Q</v>
          </cell>
          <cell r="L48">
            <v>251.21685386647241</v>
          </cell>
          <cell r="M48">
            <v>69.789518339859953</v>
          </cell>
          <cell r="N48">
            <v>114.24563685855308</v>
          </cell>
          <cell r="O48">
            <v>124.58138495049752</v>
          </cell>
          <cell r="P48">
            <v>559.83339401538296</v>
          </cell>
        </row>
        <row r="49">
          <cell r="C49" t="str">
            <v>02R</v>
          </cell>
          <cell r="D49">
            <v>1153.7326202742179</v>
          </cell>
          <cell r="E49">
            <v>270.44705591645027</v>
          </cell>
          <cell r="F49">
            <v>1424.179676190668</v>
          </cell>
          <cell r="K49" t="str">
            <v>02R</v>
          </cell>
          <cell r="L49">
            <v>611.84771867248151</v>
          </cell>
          <cell r="M49">
            <v>222.51006631618259</v>
          </cell>
          <cell r="N49">
            <v>258.47574871433198</v>
          </cell>
          <cell r="O49">
            <v>315.32117765114964</v>
          </cell>
          <cell r="P49">
            <v>1408.1547113541455</v>
          </cell>
        </row>
        <row r="50">
          <cell r="C50" t="str">
            <v>02T</v>
          </cell>
          <cell r="D50">
            <v>870.44877026002871</v>
          </cell>
          <cell r="E50">
            <v>79.088925979209364</v>
          </cell>
          <cell r="F50">
            <v>949.53769623923813</v>
          </cell>
          <cell r="K50" t="str">
            <v>02T</v>
          </cell>
          <cell r="L50">
            <v>419.41991803032033</v>
          </cell>
          <cell r="M50">
            <v>136.70936493445831</v>
          </cell>
          <cell r="N50">
            <v>197.60182191561077</v>
          </cell>
          <cell r="O50">
            <v>182.01672127213817</v>
          </cell>
          <cell r="P50">
            <v>935.74782615252764</v>
          </cell>
        </row>
        <row r="51">
          <cell r="C51" t="str">
            <v>02V</v>
          </cell>
          <cell r="D51">
            <v>683.8170678658588</v>
          </cell>
          <cell r="E51">
            <v>186.7125141637631</v>
          </cell>
          <cell r="F51">
            <v>870.52958202962191</v>
          </cell>
          <cell r="K51" t="str">
            <v>02V</v>
          </cell>
          <cell r="L51">
            <v>422.58892604030171</v>
          </cell>
          <cell r="M51">
            <v>119.99883495412442</v>
          </cell>
          <cell r="N51">
            <v>157.59736114186623</v>
          </cell>
          <cell r="O51">
            <v>160.07705712004397</v>
          </cell>
          <cell r="P51">
            <v>860.26217925633625</v>
          </cell>
        </row>
        <row r="52">
          <cell r="C52" t="str">
            <v>02W</v>
          </cell>
          <cell r="D52">
            <v>118.0448932691495</v>
          </cell>
          <cell r="E52">
            <v>285.71466801825812</v>
          </cell>
          <cell r="F52">
            <v>403.75956128740762</v>
          </cell>
          <cell r="K52" t="str">
            <v>02W</v>
          </cell>
          <cell r="L52">
            <v>111.65443677261916</v>
          </cell>
          <cell r="M52">
            <v>49.394665356636395</v>
          </cell>
          <cell r="N52">
            <v>31.7053689089275</v>
          </cell>
          <cell r="O52">
            <v>197.00002057781541</v>
          </cell>
          <cell r="P52">
            <v>389.7544916159984</v>
          </cell>
        </row>
        <row r="53">
          <cell r="C53" t="str">
            <v>02X</v>
          </cell>
          <cell r="D53">
            <v>1494.6393696719304</v>
          </cell>
          <cell r="E53">
            <v>87.655528623940683</v>
          </cell>
          <cell r="F53">
            <v>1582.294898295871</v>
          </cell>
          <cell r="K53" t="str">
            <v>02X</v>
          </cell>
          <cell r="L53">
            <v>671.66754245040238</v>
          </cell>
          <cell r="M53">
            <v>217.2424451781003</v>
          </cell>
          <cell r="N53">
            <v>307.40908275761336</v>
          </cell>
          <cell r="O53">
            <v>353.69492623765365</v>
          </cell>
          <cell r="P53">
            <v>1550.0139966237696</v>
          </cell>
        </row>
        <row r="54">
          <cell r="C54" t="str">
            <v>02Y</v>
          </cell>
          <cell r="D54">
            <v>1343.0177869949507</v>
          </cell>
          <cell r="E54">
            <v>21.350963172650424</v>
          </cell>
          <cell r="F54">
            <v>1364.3687501676011</v>
          </cell>
          <cell r="K54" t="str">
            <v>02Y</v>
          </cell>
          <cell r="L54">
            <v>555.08988285802661</v>
          </cell>
          <cell r="M54">
            <v>207.38956726977906</v>
          </cell>
          <cell r="N54">
            <v>327.94024153565579</v>
          </cell>
          <cell r="O54">
            <v>239.8011690617314</v>
          </cell>
          <cell r="P54">
            <v>1330.2208607251928</v>
          </cell>
        </row>
        <row r="55">
          <cell r="C55" t="str">
            <v>03A</v>
          </cell>
          <cell r="D55">
            <v>945.92972751842717</v>
          </cell>
          <cell r="E55">
            <v>166.52891273001521</v>
          </cell>
          <cell r="F55">
            <v>1112.4586402484424</v>
          </cell>
          <cell r="K55" t="str">
            <v>03A</v>
          </cell>
          <cell r="L55">
            <v>488.04875215161201</v>
          </cell>
          <cell r="M55">
            <v>174.44497630624252</v>
          </cell>
          <cell r="N55">
            <v>211.94728267955119</v>
          </cell>
          <cell r="O55">
            <v>223.44787045127296</v>
          </cell>
          <cell r="P55">
            <v>1097.8888815886787</v>
          </cell>
        </row>
        <row r="56">
          <cell r="C56" t="str">
            <v>03C</v>
          </cell>
          <cell r="D56">
            <v>1474.2714477279769</v>
          </cell>
          <cell r="E56">
            <v>161.16965450481345</v>
          </cell>
          <cell r="F56">
            <v>1635.4411022327904</v>
          </cell>
          <cell r="K56" t="str">
            <v>03C</v>
          </cell>
          <cell r="L56">
            <v>778.92121762910563</v>
          </cell>
          <cell r="M56">
            <v>203.00519212342658</v>
          </cell>
          <cell r="N56">
            <v>218.39088223992783</v>
          </cell>
          <cell r="O56">
            <v>410.94198395210833</v>
          </cell>
          <cell r="P56">
            <v>1611.2592759445683</v>
          </cell>
        </row>
        <row r="57">
          <cell r="C57" t="str">
            <v>03D</v>
          </cell>
          <cell r="D57">
            <v>626.15581724133051</v>
          </cell>
          <cell r="E57">
            <v>5.2745116622808617</v>
          </cell>
          <cell r="F57">
            <v>631.43032890361133</v>
          </cell>
          <cell r="K57" t="str">
            <v>03D</v>
          </cell>
          <cell r="L57">
            <v>279.9812787236616</v>
          </cell>
          <cell r="M57">
            <v>81.758390290475731</v>
          </cell>
          <cell r="N57">
            <v>155.45872293768642</v>
          </cell>
          <cell r="O57">
            <v>96.962405831777801</v>
          </cell>
          <cell r="P57">
            <v>614.16079778360154</v>
          </cell>
        </row>
        <row r="58">
          <cell r="C58" t="str">
            <v>03E</v>
          </cell>
          <cell r="D58">
            <v>596.23905767333554</v>
          </cell>
          <cell r="E58">
            <v>20.670516345645748</v>
          </cell>
          <cell r="F58">
            <v>616.90957401898129</v>
          </cell>
          <cell r="K58" t="str">
            <v>03E</v>
          </cell>
          <cell r="L58">
            <v>297.97737103209153</v>
          </cell>
          <cell r="M58">
            <v>76.50880758298932</v>
          </cell>
          <cell r="N58">
            <v>138.90424916559013</v>
          </cell>
          <cell r="O58">
            <v>91.942068977321526</v>
          </cell>
          <cell r="P58">
            <v>605.33249675799243</v>
          </cell>
        </row>
        <row r="59">
          <cell r="C59" t="str">
            <v>03F</v>
          </cell>
          <cell r="D59">
            <v>1317.1491421936637</v>
          </cell>
          <cell r="E59">
            <v>70.663206253520684</v>
          </cell>
          <cell r="F59">
            <v>1387.8123484471844</v>
          </cell>
          <cell r="K59" t="str">
            <v>03F</v>
          </cell>
          <cell r="L59">
            <v>576.46797161398922</v>
          </cell>
          <cell r="M59">
            <v>232.63230263957075</v>
          </cell>
          <cell r="N59">
            <v>192.97109009808943</v>
          </cell>
          <cell r="O59">
            <v>341.75621221325861</v>
          </cell>
          <cell r="P59">
            <v>1343.827576564908</v>
          </cell>
        </row>
        <row r="60">
          <cell r="C60" t="str">
            <v>03G</v>
          </cell>
          <cell r="D60">
            <v>997.90528907525299</v>
          </cell>
          <cell r="E60">
            <v>178.64480357151007</v>
          </cell>
          <cell r="F60">
            <v>1176.550092646763</v>
          </cell>
          <cell r="K60" t="str">
            <v>03G</v>
          </cell>
          <cell r="L60">
            <v>497.94554097023257</v>
          </cell>
          <cell r="M60">
            <v>192.18693169956481</v>
          </cell>
          <cell r="N60">
            <v>195.53717244784468</v>
          </cell>
          <cell r="O60">
            <v>249.10222693613363</v>
          </cell>
          <cell r="P60">
            <v>1134.7718720537755</v>
          </cell>
        </row>
        <row r="61">
          <cell r="C61" t="str">
            <v>03H</v>
          </cell>
          <cell r="D61">
            <v>753.93528031785331</v>
          </cell>
          <cell r="E61">
            <v>11.807516355604626</v>
          </cell>
          <cell r="F61">
            <v>765.74279667345797</v>
          </cell>
          <cell r="K61" t="str">
            <v>03H</v>
          </cell>
          <cell r="L61">
            <v>286.53180551423389</v>
          </cell>
          <cell r="M61">
            <v>142.96098483033836</v>
          </cell>
          <cell r="N61">
            <v>153.91690710494879</v>
          </cell>
          <cell r="O61">
            <v>171.84078725383949</v>
          </cell>
          <cell r="P61">
            <v>755.25048470336048</v>
          </cell>
        </row>
        <row r="62">
          <cell r="C62" t="str">
            <v>03J</v>
          </cell>
          <cell r="D62">
            <v>656.03700590017274</v>
          </cell>
          <cell r="E62">
            <v>199.27642529032497</v>
          </cell>
          <cell r="F62">
            <v>855.31343119049768</v>
          </cell>
          <cell r="K62" t="str">
            <v>03J</v>
          </cell>
          <cell r="L62">
            <v>357.93743745852601</v>
          </cell>
          <cell r="M62">
            <v>127.35495165697102</v>
          </cell>
          <cell r="N62">
            <v>136.70697079559534</v>
          </cell>
          <cell r="O62">
            <v>200.80385625617126</v>
          </cell>
          <cell r="P62">
            <v>822.8032161672636</v>
          </cell>
        </row>
        <row r="63">
          <cell r="C63" t="str">
            <v>03K</v>
          </cell>
          <cell r="D63">
            <v>690.2633223291399</v>
          </cell>
          <cell r="E63">
            <v>24.071649951845377</v>
          </cell>
          <cell r="F63">
            <v>714.33497228098531</v>
          </cell>
          <cell r="K63" t="str">
            <v>03K</v>
          </cell>
          <cell r="L63">
            <v>317.64530464313219</v>
          </cell>
          <cell r="M63">
            <v>129.86470907775546</v>
          </cell>
          <cell r="N63">
            <v>144.78892553792522</v>
          </cell>
          <cell r="O63">
            <v>107.42722165104496</v>
          </cell>
          <cell r="P63">
            <v>699.72616090985787</v>
          </cell>
        </row>
        <row r="64">
          <cell r="C64" t="str">
            <v>03L</v>
          </cell>
          <cell r="D64">
            <v>1211.1081856499702</v>
          </cell>
          <cell r="E64">
            <v>77.063072800083276</v>
          </cell>
          <cell r="F64">
            <v>1288.1712584500535</v>
          </cell>
          <cell r="K64" t="str">
            <v>03L</v>
          </cell>
          <cell r="L64">
            <v>585.53454870816188</v>
          </cell>
          <cell r="M64">
            <v>197.3867246273264</v>
          </cell>
          <cell r="N64">
            <v>244.37412242664178</v>
          </cell>
          <cell r="O64">
            <v>233.62000212742871</v>
          </cell>
          <cell r="P64">
            <v>1260.9153978895588</v>
          </cell>
        </row>
        <row r="65">
          <cell r="C65" t="str">
            <v>03M</v>
          </cell>
          <cell r="D65">
            <v>506.12738879631399</v>
          </cell>
          <cell r="E65">
            <v>6.5888399847379215</v>
          </cell>
          <cell r="F65">
            <v>512.71622878105188</v>
          </cell>
          <cell r="K65" t="str">
            <v>03M</v>
          </cell>
          <cell r="L65">
            <v>219.40786525308374</v>
          </cell>
          <cell r="M65">
            <v>66.194759405159829</v>
          </cell>
          <cell r="N65">
            <v>112.5593569164314</v>
          </cell>
          <cell r="O65">
            <v>105.1985775637694</v>
          </cell>
          <cell r="P65">
            <v>503.36055913844439</v>
          </cell>
        </row>
        <row r="66">
          <cell r="C66" t="str">
            <v>03N</v>
          </cell>
          <cell r="D66">
            <v>2408.8729314890097</v>
          </cell>
          <cell r="E66">
            <v>365.11136206210693</v>
          </cell>
          <cell r="F66">
            <v>2773.9842935511165</v>
          </cell>
          <cell r="K66" t="str">
            <v>03N</v>
          </cell>
          <cell r="L66">
            <v>1260.6305398791815</v>
          </cell>
          <cell r="M66">
            <v>382.59409356632358</v>
          </cell>
          <cell r="N66">
            <v>488.61929803091851</v>
          </cell>
          <cell r="O66">
            <v>592.32455764161398</v>
          </cell>
          <cell r="P66">
            <v>2724.1684891180375</v>
          </cell>
        </row>
        <row r="67">
          <cell r="C67" t="str">
            <v>03Q</v>
          </cell>
          <cell r="D67">
            <v>1510.6327674619265</v>
          </cell>
          <cell r="E67">
            <v>33.272728905931466</v>
          </cell>
          <cell r="F67">
            <v>1543.9054963678579</v>
          </cell>
          <cell r="K67" t="str">
            <v>03Q</v>
          </cell>
          <cell r="L67">
            <v>750.03543416872162</v>
          </cell>
          <cell r="M67">
            <v>260.09806878488951</v>
          </cell>
          <cell r="N67">
            <v>259.75843907936354</v>
          </cell>
          <cell r="O67">
            <v>244.61359326946135</v>
          </cell>
          <cell r="P67">
            <v>1514.5055353024361</v>
          </cell>
        </row>
        <row r="68">
          <cell r="C68" t="str">
            <v>03R</v>
          </cell>
          <cell r="D68">
            <v>1647.2712854208683</v>
          </cell>
          <cell r="E68">
            <v>70.102430843581629</v>
          </cell>
          <cell r="F68">
            <v>1717.37371626445</v>
          </cell>
          <cell r="K68" t="str">
            <v>03R</v>
          </cell>
          <cell r="L68">
            <v>736.05898016850961</v>
          </cell>
          <cell r="M68">
            <v>266.68819276378116</v>
          </cell>
          <cell r="N68">
            <v>345.74125530199177</v>
          </cell>
          <cell r="O68">
            <v>337.67708633061238</v>
          </cell>
          <cell r="P68">
            <v>1686.1655145648949</v>
          </cell>
        </row>
        <row r="69">
          <cell r="C69" t="str">
            <v>03T</v>
          </cell>
          <cell r="D69">
            <v>1140.7712212255137</v>
          </cell>
          <cell r="E69">
            <v>12.458878907233649</v>
          </cell>
          <cell r="F69">
            <v>1153.2301001327473</v>
          </cell>
          <cell r="K69" t="str">
            <v>03T</v>
          </cell>
          <cell r="L69">
            <v>423.98106625199108</v>
          </cell>
          <cell r="M69">
            <v>153.19909984297925</v>
          </cell>
          <cell r="N69">
            <v>291.26022413825535</v>
          </cell>
          <cell r="O69">
            <v>213.26938107804958</v>
          </cell>
          <cell r="P69">
            <v>1081.7097713112753</v>
          </cell>
        </row>
        <row r="70">
          <cell r="C70" t="str">
            <v>03V</v>
          </cell>
          <cell r="D70">
            <v>259.08104337158028</v>
          </cell>
          <cell r="E70">
            <v>23.14199374528749</v>
          </cell>
          <cell r="F70">
            <v>282.22303711686777</v>
          </cell>
          <cell r="K70" t="str">
            <v>03V</v>
          </cell>
          <cell r="L70">
            <v>145.11955448896026</v>
          </cell>
          <cell r="M70">
            <v>35.852655153302969</v>
          </cell>
          <cell r="N70">
            <v>56.928234488681717</v>
          </cell>
          <cell r="O70">
            <v>50.25623099144979</v>
          </cell>
          <cell r="P70">
            <v>288.15667512239474</v>
          </cell>
        </row>
        <row r="71">
          <cell r="C71" t="str">
            <v>03W</v>
          </cell>
          <cell r="D71">
            <v>1291.3377980382797</v>
          </cell>
          <cell r="E71">
            <v>113.90223695620735</v>
          </cell>
          <cell r="F71">
            <v>1405.2400349944871</v>
          </cell>
          <cell r="K71" t="str">
            <v>03W</v>
          </cell>
          <cell r="L71">
            <v>636.44856202425865</v>
          </cell>
          <cell r="M71">
            <v>231.81949876265321</v>
          </cell>
          <cell r="N71">
            <v>305.04885274199</v>
          </cell>
          <cell r="O71">
            <v>223.73271099668395</v>
          </cell>
          <cell r="P71">
            <v>1397.0496245255856</v>
          </cell>
        </row>
        <row r="72">
          <cell r="C72" t="str">
            <v>03X</v>
          </cell>
          <cell r="D72">
            <v>443.29250913697734</v>
          </cell>
          <cell r="E72">
            <v>7.3066908794345711</v>
          </cell>
          <cell r="F72">
            <v>450.59920001641194</v>
          </cell>
          <cell r="K72" t="str">
            <v>03X</v>
          </cell>
          <cell r="L72">
            <v>199.24949616844378</v>
          </cell>
          <cell r="M72">
            <v>70.073604818575959</v>
          </cell>
          <cell r="N72">
            <v>98.105849381387912</v>
          </cell>
          <cell r="O72">
            <v>72.409359893728194</v>
          </cell>
          <cell r="P72">
            <v>439.83831026213585</v>
          </cell>
        </row>
        <row r="73">
          <cell r="C73" t="str">
            <v>03Y</v>
          </cell>
          <cell r="D73">
            <v>442.75117780401882</v>
          </cell>
          <cell r="E73">
            <v>8.7903115688751043</v>
          </cell>
          <cell r="F73">
            <v>451.54148937289392</v>
          </cell>
          <cell r="K73" t="str">
            <v>03Y</v>
          </cell>
          <cell r="L73">
            <v>186.33384511431908</v>
          </cell>
          <cell r="M73">
            <v>69.554694022749857</v>
          </cell>
          <cell r="N73">
            <v>91.094720124406933</v>
          </cell>
          <cell r="O73">
            <v>86.846345227574631</v>
          </cell>
          <cell r="P73">
            <v>433.8296044890505</v>
          </cell>
        </row>
        <row r="74">
          <cell r="C74" t="str">
            <v>04C</v>
          </cell>
          <cell r="D74">
            <v>783.56457806917729</v>
          </cell>
          <cell r="E74">
            <v>703.27674778258393</v>
          </cell>
          <cell r="F74">
            <v>1486.8413258517612</v>
          </cell>
          <cell r="K74" t="str">
            <v>04C</v>
          </cell>
          <cell r="L74">
            <v>585.53360827792642</v>
          </cell>
          <cell r="M74">
            <v>209.8901860539948</v>
          </cell>
          <cell r="N74">
            <v>193.34679255274168</v>
          </cell>
          <cell r="O74">
            <v>451.95439183563104</v>
          </cell>
          <cell r="P74">
            <v>1440.7249787202941</v>
          </cell>
        </row>
        <row r="75">
          <cell r="C75" t="str">
            <v>04D</v>
          </cell>
          <cell r="D75">
            <v>971.05261474869508</v>
          </cell>
          <cell r="E75">
            <v>18.347705984806119</v>
          </cell>
          <cell r="F75">
            <v>989.40032073350119</v>
          </cell>
          <cell r="K75" t="str">
            <v>04D</v>
          </cell>
          <cell r="L75">
            <v>462.30873904708596</v>
          </cell>
          <cell r="M75">
            <v>140.64137081310918</v>
          </cell>
          <cell r="N75">
            <v>189.08884190884754</v>
          </cell>
          <cell r="O75">
            <v>176.99627794052904</v>
          </cell>
          <cell r="P75">
            <v>969.03522970957169</v>
          </cell>
        </row>
        <row r="76">
          <cell r="C76" t="str">
            <v>04E</v>
          </cell>
          <cell r="D76">
            <v>840.82033796410803</v>
          </cell>
          <cell r="E76">
            <v>28.761439509770678</v>
          </cell>
          <cell r="F76">
            <v>869.58177747387867</v>
          </cell>
          <cell r="K76" t="str">
            <v>04E</v>
          </cell>
          <cell r="L76">
            <v>381.74340149306988</v>
          </cell>
          <cell r="M76">
            <v>127.42844450845026</v>
          </cell>
          <cell r="N76">
            <v>176.66770485648055</v>
          </cell>
          <cell r="O76">
            <v>160.66539212813632</v>
          </cell>
          <cell r="P76">
            <v>846.50494298613705</v>
          </cell>
        </row>
        <row r="77">
          <cell r="C77" t="str">
            <v>04F</v>
          </cell>
          <cell r="D77">
            <v>819.75346436314055</v>
          </cell>
          <cell r="E77">
            <v>160.80744052802115</v>
          </cell>
          <cell r="F77">
            <v>980.56090489116173</v>
          </cell>
          <cell r="K77" t="str">
            <v>04F</v>
          </cell>
          <cell r="L77">
            <v>511.17193286117225</v>
          </cell>
          <cell r="M77">
            <v>141.60222752226738</v>
          </cell>
          <cell r="N77">
            <v>146.88309507188413</v>
          </cell>
          <cell r="O77">
            <v>168.03445987598906</v>
          </cell>
          <cell r="P77">
            <v>967.69171533131293</v>
          </cell>
        </row>
        <row r="78">
          <cell r="C78" t="str">
            <v>04G</v>
          </cell>
          <cell r="D78">
            <v>2635.3488088537952</v>
          </cell>
          <cell r="E78">
            <v>250.75129689527955</v>
          </cell>
          <cell r="F78">
            <v>2886.1001057490748</v>
          </cell>
          <cell r="K78" t="str">
            <v>04G</v>
          </cell>
          <cell r="L78">
            <v>1447.6363100808203</v>
          </cell>
          <cell r="M78">
            <v>414.02800321854386</v>
          </cell>
          <cell r="N78">
            <v>551.74345104146971</v>
          </cell>
          <cell r="O78">
            <v>407.56330765971444</v>
          </cell>
          <cell r="P78">
            <v>2820.9710720005482</v>
          </cell>
        </row>
        <row r="79">
          <cell r="C79" t="str">
            <v>04H</v>
          </cell>
          <cell r="D79">
            <v>556.45231701520231</v>
          </cell>
          <cell r="E79">
            <v>4.4686679449916884</v>
          </cell>
          <cell r="F79">
            <v>560.920984960194</v>
          </cell>
          <cell r="K79" t="str">
            <v>04H</v>
          </cell>
          <cell r="L79">
            <v>211.47576057539302</v>
          </cell>
          <cell r="M79">
            <v>102.10630289555711</v>
          </cell>
          <cell r="N79">
            <v>128.96773922655694</v>
          </cell>
          <cell r="O79">
            <v>105.24928729304365</v>
          </cell>
          <cell r="P79">
            <v>547.79908999055078</v>
          </cell>
        </row>
        <row r="80">
          <cell r="C80" t="str">
            <v>04J</v>
          </cell>
          <cell r="D80">
            <v>1264.0988954103645</v>
          </cell>
          <cell r="E80">
            <v>19.824338299671894</v>
          </cell>
          <cell r="F80">
            <v>1283.9232337100364</v>
          </cell>
          <cell r="K80" t="str">
            <v>04J</v>
          </cell>
          <cell r="L80">
            <v>528.68435439457596</v>
          </cell>
          <cell r="M80">
            <v>223.65494451429089</v>
          </cell>
          <cell r="N80">
            <v>283.23134203338515</v>
          </cell>
          <cell r="O80">
            <v>216.50898479533848</v>
          </cell>
          <cell r="P80">
            <v>1252.0796257375905</v>
          </cell>
        </row>
        <row r="81">
          <cell r="C81" t="str">
            <v>04K</v>
          </cell>
          <cell r="D81">
            <v>1184.0502281155082</v>
          </cell>
          <cell r="E81">
            <v>310.73250860149813</v>
          </cell>
          <cell r="F81">
            <v>1494.7827367170062</v>
          </cell>
          <cell r="K81" t="str">
            <v>04K</v>
          </cell>
          <cell r="L81">
            <v>596.81377259112639</v>
          </cell>
          <cell r="M81">
            <v>218.7288203449977</v>
          </cell>
          <cell r="N81">
            <v>176.19355227543525</v>
          </cell>
          <cell r="O81">
            <v>477.12901077792941</v>
          </cell>
          <cell r="P81">
            <v>1468.8651559894886</v>
          </cell>
        </row>
        <row r="82">
          <cell r="C82" t="str">
            <v>04L</v>
          </cell>
          <cell r="D82">
            <v>709.99213905115346</v>
          </cell>
          <cell r="E82">
            <v>31.455849561348252</v>
          </cell>
          <cell r="F82">
            <v>741.44798861250172</v>
          </cell>
          <cell r="K82" t="str">
            <v>04L</v>
          </cell>
          <cell r="L82">
            <v>321.54208050015012</v>
          </cell>
          <cell r="M82">
            <v>113.33778425126211</v>
          </cell>
          <cell r="N82">
            <v>160.40892067484415</v>
          </cell>
          <cell r="O82">
            <v>135.12523171848972</v>
          </cell>
          <cell r="P82">
            <v>730.41401714474614</v>
          </cell>
        </row>
        <row r="83">
          <cell r="C83" t="str">
            <v>04M</v>
          </cell>
          <cell r="D83">
            <v>440.88120916651224</v>
          </cell>
          <cell r="E83">
            <v>21.353084450402619</v>
          </cell>
          <cell r="F83">
            <v>462.23429361691484</v>
          </cell>
          <cell r="K83" t="str">
            <v>04M</v>
          </cell>
          <cell r="L83">
            <v>200.98182230962749</v>
          </cell>
          <cell r="M83">
            <v>75.692388796536122</v>
          </cell>
          <cell r="N83">
            <v>107.2856208614991</v>
          </cell>
          <cell r="O83">
            <v>69.407919848911362</v>
          </cell>
          <cell r="P83">
            <v>453.36775181657407</v>
          </cell>
        </row>
        <row r="84">
          <cell r="C84" t="str">
            <v>04N</v>
          </cell>
          <cell r="D84">
            <v>502.29003919532141</v>
          </cell>
          <cell r="E84">
            <v>27.147310987391801</v>
          </cell>
          <cell r="F84">
            <v>529.4373501827132</v>
          </cell>
          <cell r="K84" t="str">
            <v>04N</v>
          </cell>
          <cell r="L84">
            <v>260.58943607953296</v>
          </cell>
          <cell r="M84">
            <v>89.113016908537844</v>
          </cell>
          <cell r="N84">
            <v>111.71284787154548</v>
          </cell>
          <cell r="O84">
            <v>63.696675968410268</v>
          </cell>
          <cell r="P84">
            <v>525.11197682802663</v>
          </cell>
        </row>
        <row r="85">
          <cell r="C85" t="str">
            <v>04Q</v>
          </cell>
          <cell r="D85">
            <v>557.96446707569976</v>
          </cell>
          <cell r="E85">
            <v>9.402812104768115</v>
          </cell>
          <cell r="F85">
            <v>567.3672791804679</v>
          </cell>
          <cell r="K85" t="str">
            <v>04Q</v>
          </cell>
          <cell r="L85">
            <v>229.93018081059572</v>
          </cell>
          <cell r="M85">
            <v>79.373720686839135</v>
          </cell>
          <cell r="N85">
            <v>146.3696103642412</v>
          </cell>
          <cell r="O85">
            <v>98.381654714543771</v>
          </cell>
          <cell r="P85">
            <v>554.05516657621979</v>
          </cell>
        </row>
        <row r="86">
          <cell r="C86" t="str">
            <v>04R</v>
          </cell>
          <cell r="D86">
            <v>2079.7043512154873</v>
          </cell>
          <cell r="E86">
            <v>250.20483747779653</v>
          </cell>
          <cell r="F86">
            <v>2329.9091886932838</v>
          </cell>
          <cell r="K86" t="str">
            <v>04R</v>
          </cell>
          <cell r="L86">
            <v>1124.84055024284</v>
          </cell>
          <cell r="M86">
            <v>336.23346195424551</v>
          </cell>
          <cell r="N86">
            <v>444.03062577431302</v>
          </cell>
          <cell r="O86">
            <v>388.49176042711292</v>
          </cell>
          <cell r="P86">
            <v>2293.5963983985112</v>
          </cell>
        </row>
        <row r="87">
          <cell r="C87" t="str">
            <v>04V</v>
          </cell>
          <cell r="D87">
            <v>1598.3031828457858</v>
          </cell>
          <cell r="E87">
            <v>121.75220891351475</v>
          </cell>
          <cell r="F87">
            <v>1720.0553917593006</v>
          </cell>
          <cell r="K87" t="str">
            <v>04V</v>
          </cell>
          <cell r="L87">
            <v>816.96223663391004</v>
          </cell>
          <cell r="M87">
            <v>257.0775579805362</v>
          </cell>
          <cell r="N87">
            <v>314.40972682778454</v>
          </cell>
          <cell r="O87">
            <v>299.23740602424101</v>
          </cell>
          <cell r="P87">
            <v>1687.6869274664718</v>
          </cell>
        </row>
        <row r="88">
          <cell r="C88" t="str">
            <v>04X</v>
          </cell>
          <cell r="D88">
            <v>690.67599237918398</v>
          </cell>
          <cell r="E88">
            <v>442.48821025369051</v>
          </cell>
          <cell r="F88">
            <v>1133.1642026328745</v>
          </cell>
          <cell r="K88" t="str">
            <v>04X</v>
          </cell>
          <cell r="L88">
            <v>444.0974478658456</v>
          </cell>
          <cell r="M88">
            <v>151.96550755465267</v>
          </cell>
          <cell r="N88">
            <v>157.8256308383028</v>
          </cell>
          <cell r="O88">
            <v>356.05234255503956</v>
          </cell>
          <cell r="P88">
            <v>1109.9409288138406</v>
          </cell>
        </row>
        <row r="89">
          <cell r="C89" t="str">
            <v>04Y</v>
          </cell>
          <cell r="D89">
            <v>597.81953849269212</v>
          </cell>
          <cell r="E89">
            <v>9.7966155813076146</v>
          </cell>
          <cell r="F89">
            <v>607.61615407399972</v>
          </cell>
          <cell r="K89" t="str">
            <v>04Y</v>
          </cell>
          <cell r="L89">
            <v>272.9538762318096</v>
          </cell>
          <cell r="M89">
            <v>86.750646101918576</v>
          </cell>
          <cell r="N89">
            <v>126.81486907038224</v>
          </cell>
          <cell r="O89">
            <v>107.09205886827944</v>
          </cell>
          <cell r="P89">
            <v>593.6114502723899</v>
          </cell>
        </row>
        <row r="90">
          <cell r="C90" t="str">
            <v>05A</v>
          </cell>
          <cell r="D90">
            <v>1631.4747095209816</v>
          </cell>
          <cell r="E90">
            <v>366.01017333093091</v>
          </cell>
          <cell r="F90">
            <v>1997.4848828519125</v>
          </cell>
          <cell r="K90" t="str">
            <v>05A</v>
          </cell>
          <cell r="L90">
            <v>902.48438204892705</v>
          </cell>
          <cell r="M90">
            <v>274.21517329785121</v>
          </cell>
          <cell r="N90">
            <v>344.53202632514768</v>
          </cell>
          <cell r="O90">
            <v>442.61313286368255</v>
          </cell>
          <cell r="P90">
            <v>1963.8447145356085</v>
          </cell>
        </row>
        <row r="91">
          <cell r="C91" t="str">
            <v>05C</v>
          </cell>
          <cell r="D91">
            <v>1352.7700183465067</v>
          </cell>
          <cell r="E91">
            <v>130.14524417670725</v>
          </cell>
          <cell r="F91">
            <v>1482.9152625232141</v>
          </cell>
          <cell r="K91" t="str">
            <v>05C</v>
          </cell>
          <cell r="L91">
            <v>669.69977376392421</v>
          </cell>
          <cell r="M91">
            <v>195.46391461741896</v>
          </cell>
          <cell r="N91">
            <v>304.66074266548367</v>
          </cell>
          <cell r="O91">
            <v>284.13091144930826</v>
          </cell>
          <cell r="P91">
            <v>1453.9553424961352</v>
          </cell>
        </row>
        <row r="92">
          <cell r="C92" t="str">
            <v>05D</v>
          </cell>
          <cell r="D92">
            <v>483.78613135762788</v>
          </cell>
          <cell r="E92">
            <v>46.835080850831126</v>
          </cell>
          <cell r="F92">
            <v>530.62121220845904</v>
          </cell>
          <cell r="K92" t="str">
            <v>05D</v>
          </cell>
          <cell r="L92">
            <v>221.54444094815281</v>
          </cell>
          <cell r="M92">
            <v>81.938436694567784</v>
          </cell>
          <cell r="N92">
            <v>102.86312977377357</v>
          </cell>
          <cell r="O92">
            <v>116.95926588975333</v>
          </cell>
          <cell r="P92">
            <v>523.3052733062475</v>
          </cell>
        </row>
        <row r="93">
          <cell r="C93" t="str">
            <v>05F</v>
          </cell>
          <cell r="D93">
            <v>788.94988845890066</v>
          </cell>
          <cell r="E93">
            <v>11.154970231305004</v>
          </cell>
          <cell r="F93">
            <v>800.10485869020567</v>
          </cell>
          <cell r="K93" t="str">
            <v>05F</v>
          </cell>
          <cell r="L93">
            <v>361.72874471730449</v>
          </cell>
          <cell r="M93">
            <v>110.85596891217267</v>
          </cell>
          <cell r="N93">
            <v>165.21198595865039</v>
          </cell>
          <cell r="O93">
            <v>133.33628586349656</v>
          </cell>
          <cell r="P93">
            <v>771.13298545162411</v>
          </cell>
        </row>
        <row r="94">
          <cell r="C94" t="str">
            <v>05G</v>
          </cell>
          <cell r="D94">
            <v>1033.0968710957852</v>
          </cell>
          <cell r="E94">
            <v>15.636915323164176</v>
          </cell>
          <cell r="F94">
            <v>1048.7337864189494</v>
          </cell>
          <cell r="K94" t="str">
            <v>05G</v>
          </cell>
          <cell r="L94">
            <v>449.75233907151016</v>
          </cell>
          <cell r="M94">
            <v>154.47298829475213</v>
          </cell>
          <cell r="N94">
            <v>211.04549121560026</v>
          </cell>
          <cell r="O94">
            <v>198.03927331440372</v>
          </cell>
          <cell r="P94">
            <v>1013.3100918962662</v>
          </cell>
        </row>
        <row r="95">
          <cell r="C95" t="str">
            <v>05H</v>
          </cell>
          <cell r="D95">
            <v>827.14802921110663</v>
          </cell>
          <cell r="E95">
            <v>55.541192749231193</v>
          </cell>
          <cell r="F95">
            <v>882.68922196033782</v>
          </cell>
          <cell r="K95" t="str">
            <v>05H</v>
          </cell>
          <cell r="L95">
            <v>399.80579286516576</v>
          </cell>
          <cell r="M95">
            <v>124.11578524887092</v>
          </cell>
          <cell r="N95">
            <v>178.53478956896711</v>
          </cell>
          <cell r="O95">
            <v>171.27170756034693</v>
          </cell>
          <cell r="P95">
            <v>873.72807524335076</v>
          </cell>
        </row>
        <row r="96">
          <cell r="C96" t="str">
            <v>05J</v>
          </cell>
          <cell r="D96">
            <v>752.15818413315401</v>
          </cell>
          <cell r="E96">
            <v>38.521961930687098</v>
          </cell>
          <cell r="F96">
            <v>790.68014606384111</v>
          </cell>
          <cell r="K96" t="str">
            <v>05J</v>
          </cell>
          <cell r="L96">
            <v>383.57614084938291</v>
          </cell>
          <cell r="M96">
            <v>112.87351037358852</v>
          </cell>
          <cell r="N96">
            <v>171.79725645565563</v>
          </cell>
          <cell r="O96">
            <v>111.76828470875753</v>
          </cell>
          <cell r="P96">
            <v>780.01519238738456</v>
          </cell>
        </row>
        <row r="97">
          <cell r="C97" t="str">
            <v>05L</v>
          </cell>
          <cell r="D97">
            <v>1282.9413457394194</v>
          </cell>
          <cell r="E97">
            <v>911.32776667093185</v>
          </cell>
          <cell r="F97">
            <v>2194.2691124103512</v>
          </cell>
          <cell r="K97" t="str">
            <v>05L</v>
          </cell>
          <cell r="L97">
            <v>876.92342634456406</v>
          </cell>
          <cell r="M97">
            <v>292.82726197933044</v>
          </cell>
          <cell r="N97">
            <v>297.77393525507762</v>
          </cell>
          <cell r="O97">
            <v>683.42271539149363</v>
          </cell>
          <cell r="P97">
            <v>2150.9473389704658</v>
          </cell>
        </row>
        <row r="98">
          <cell r="C98" t="str">
            <v>05N</v>
          </cell>
          <cell r="D98">
            <v>1230.3554977279357</v>
          </cell>
          <cell r="E98">
            <v>24.840842705792991</v>
          </cell>
          <cell r="F98">
            <v>1255.1963404337287</v>
          </cell>
          <cell r="K98" t="str">
            <v>05N</v>
          </cell>
          <cell r="L98">
            <v>522.23419909744098</v>
          </cell>
          <cell r="M98">
            <v>201.8297990942057</v>
          </cell>
          <cell r="N98">
            <v>307.30908376180395</v>
          </cell>
          <cell r="O98">
            <v>202.91207724288583</v>
          </cell>
          <cell r="P98">
            <v>1234.2851591963365</v>
          </cell>
        </row>
        <row r="99">
          <cell r="C99" t="str">
            <v>05P</v>
          </cell>
          <cell r="D99">
            <v>936.63204919676627</v>
          </cell>
          <cell r="E99">
            <v>98.135302952357563</v>
          </cell>
          <cell r="F99">
            <v>1034.7673521491238</v>
          </cell>
          <cell r="K99" t="str">
            <v>05P</v>
          </cell>
          <cell r="L99">
            <v>436.60019208008725</v>
          </cell>
          <cell r="M99">
            <v>165.85165525169003</v>
          </cell>
          <cell r="N99">
            <v>216.75539540411481</v>
          </cell>
          <cell r="O99">
            <v>183.35902003730018</v>
          </cell>
          <cell r="P99">
            <v>1002.5662627731922</v>
          </cell>
        </row>
        <row r="100">
          <cell r="C100" t="str">
            <v>05Q</v>
          </cell>
          <cell r="D100">
            <v>975.74228124987508</v>
          </cell>
          <cell r="E100">
            <v>23.215367029349423</v>
          </cell>
          <cell r="F100">
            <v>998.95764827922449</v>
          </cell>
          <cell r="K100" t="str">
            <v>05Q</v>
          </cell>
          <cell r="L100">
            <v>457.51605886284125</v>
          </cell>
          <cell r="M100">
            <v>170.06409489273852</v>
          </cell>
          <cell r="N100">
            <v>200.34894838382652</v>
          </cell>
          <cell r="O100">
            <v>153.51250357852007</v>
          </cell>
          <cell r="P100">
            <v>981.44160571792634</v>
          </cell>
        </row>
        <row r="101">
          <cell r="C101" t="str">
            <v>05R</v>
          </cell>
          <cell r="D101">
            <v>1214.3645502401725</v>
          </cell>
          <cell r="E101">
            <v>49.836579957947343</v>
          </cell>
          <cell r="F101">
            <v>1264.2011301981199</v>
          </cell>
          <cell r="K101" t="str">
            <v>05R</v>
          </cell>
          <cell r="L101">
            <v>575.96922479649368</v>
          </cell>
          <cell r="M101">
            <v>208.71590297712268</v>
          </cell>
          <cell r="N101">
            <v>281.87127199653588</v>
          </cell>
          <cell r="O101">
            <v>176.7061070185934</v>
          </cell>
          <cell r="P101">
            <v>1243.2625067887457</v>
          </cell>
        </row>
        <row r="102">
          <cell r="C102" t="str">
            <v>05T</v>
          </cell>
          <cell r="D102">
            <v>1154.8264654689856</v>
          </cell>
          <cell r="E102">
            <v>37.724150974532392</v>
          </cell>
          <cell r="F102">
            <v>1192.550616443518</v>
          </cell>
          <cell r="K102" t="str">
            <v>05T</v>
          </cell>
          <cell r="L102">
            <v>530.04720767673223</v>
          </cell>
          <cell r="M102">
            <v>203.14537011333809</v>
          </cell>
          <cell r="N102">
            <v>242.37678646722088</v>
          </cell>
          <cell r="O102">
            <v>198.15667407902399</v>
          </cell>
          <cell r="P102">
            <v>1173.7260383363152</v>
          </cell>
        </row>
        <row r="103">
          <cell r="C103" t="str">
            <v>05V</v>
          </cell>
          <cell r="D103">
            <v>655.62578171082998</v>
          </cell>
          <cell r="E103">
            <v>24.412707038203965</v>
          </cell>
          <cell r="F103">
            <v>680.03848874903395</v>
          </cell>
          <cell r="K103" t="str">
            <v>05V</v>
          </cell>
          <cell r="L103">
            <v>332.54720876467519</v>
          </cell>
          <cell r="M103">
            <v>103.45457593112872</v>
          </cell>
          <cell r="N103">
            <v>139.67075293311063</v>
          </cell>
          <cell r="O103">
            <v>88.090304488224547</v>
          </cell>
          <cell r="P103">
            <v>663.76284211713914</v>
          </cell>
        </row>
        <row r="104">
          <cell r="C104" t="str">
            <v>05W</v>
          </cell>
          <cell r="D104">
            <v>1098.4398600271377</v>
          </cell>
          <cell r="E104">
            <v>144.38149366445495</v>
          </cell>
          <cell r="F104">
            <v>1242.8213536915925</v>
          </cell>
          <cell r="K104" t="str">
            <v>05W</v>
          </cell>
          <cell r="L104">
            <v>535.30923389452346</v>
          </cell>
          <cell r="M104">
            <v>180.20969454638706</v>
          </cell>
          <cell r="N104">
            <v>189.71829296085156</v>
          </cell>
          <cell r="O104">
            <v>287.91649431764785</v>
          </cell>
          <cell r="P104">
            <v>1193.15371571941</v>
          </cell>
        </row>
        <row r="105">
          <cell r="C105" t="str">
            <v>05X</v>
          </cell>
          <cell r="D105">
            <v>763.02752849064689</v>
          </cell>
          <cell r="E105">
            <v>39.130623000527692</v>
          </cell>
          <cell r="F105">
            <v>802.15815149117452</v>
          </cell>
          <cell r="K105" t="str">
            <v>05X</v>
          </cell>
          <cell r="L105">
            <v>343.88992398728499</v>
          </cell>
          <cell r="M105">
            <v>116.58455957129829</v>
          </cell>
          <cell r="N105">
            <v>139.7171106763272</v>
          </cell>
          <cell r="O105">
            <v>181.96898636541451</v>
          </cell>
          <cell r="P105">
            <v>782.16058060032492</v>
          </cell>
        </row>
        <row r="106">
          <cell r="C106" t="str">
            <v>05Y</v>
          </cell>
          <cell r="D106">
            <v>967.38115503725908</v>
          </cell>
          <cell r="E106">
            <v>184.09121267656695</v>
          </cell>
          <cell r="F106">
            <v>1151.4723677138261</v>
          </cell>
          <cell r="K106" t="str">
            <v>05Y</v>
          </cell>
          <cell r="L106">
            <v>473.59324269603735</v>
          </cell>
          <cell r="M106">
            <v>167.02000965500076</v>
          </cell>
          <cell r="N106">
            <v>195.72415528229138</v>
          </cell>
          <cell r="O106">
            <v>279.56507283041378</v>
          </cell>
          <cell r="P106">
            <v>1115.9024804637434</v>
          </cell>
        </row>
        <row r="107">
          <cell r="C107" t="str">
            <v>06A</v>
          </cell>
          <cell r="D107">
            <v>790.83455682346198</v>
          </cell>
          <cell r="E107">
            <v>337.98636028873591</v>
          </cell>
          <cell r="F107">
            <v>1128.820917112198</v>
          </cell>
          <cell r="K107" t="str">
            <v>06A</v>
          </cell>
          <cell r="L107">
            <v>444.58123078557031</v>
          </cell>
          <cell r="M107">
            <v>160.67901791203241</v>
          </cell>
          <cell r="N107">
            <v>190.97447499258914</v>
          </cell>
          <cell r="O107">
            <v>315.5581777891278</v>
          </cell>
          <cell r="P107">
            <v>1111.7929014793197</v>
          </cell>
        </row>
        <row r="108">
          <cell r="C108" t="str">
            <v>06D</v>
          </cell>
          <cell r="D108">
            <v>474.07150737221224</v>
          </cell>
          <cell r="E108">
            <v>9.7178993236645841</v>
          </cell>
          <cell r="F108">
            <v>483.78940669587683</v>
          </cell>
          <cell r="K108" t="str">
            <v>06D</v>
          </cell>
          <cell r="L108">
            <v>163.26242617433297</v>
          </cell>
          <cell r="M108">
            <v>92.872878019928322</v>
          </cell>
          <cell r="N108">
            <v>116.81068349281118</v>
          </cell>
          <cell r="O108">
            <v>103.54296571068154</v>
          </cell>
          <cell r="P108">
            <v>476.48895339775402</v>
          </cell>
        </row>
        <row r="109">
          <cell r="C109" t="str">
            <v>06F</v>
          </cell>
          <cell r="D109">
            <v>1779.7633237046093</v>
          </cell>
          <cell r="E109">
            <v>192.0233021684316</v>
          </cell>
          <cell r="F109">
            <v>1971.786625873041</v>
          </cell>
          <cell r="K109" t="str">
            <v>06F</v>
          </cell>
          <cell r="L109">
            <v>974.63450998597102</v>
          </cell>
          <cell r="M109">
            <v>296.30255061420121</v>
          </cell>
          <cell r="N109">
            <v>364.00506133074339</v>
          </cell>
          <cell r="O109">
            <v>292.52828624120883</v>
          </cell>
          <cell r="P109">
            <v>1927.4704081721245</v>
          </cell>
        </row>
        <row r="110">
          <cell r="C110" t="str">
            <v>06H</v>
          </cell>
          <cell r="D110">
            <v>3417.1720402163774</v>
          </cell>
          <cell r="E110">
            <v>329.46688709095429</v>
          </cell>
          <cell r="F110">
            <v>3746.6389273073319</v>
          </cell>
          <cell r="K110" t="str">
            <v>06H</v>
          </cell>
          <cell r="L110">
            <v>1742.4889144401029</v>
          </cell>
          <cell r="M110">
            <v>583.02793899060737</v>
          </cell>
          <cell r="N110">
            <v>636.73099676533332</v>
          </cell>
          <cell r="O110">
            <v>720.35797088592915</v>
          </cell>
          <cell r="P110">
            <v>3682.6058210819729</v>
          </cell>
        </row>
        <row r="111">
          <cell r="C111" t="str">
            <v>06K</v>
          </cell>
          <cell r="D111">
            <v>2349.4425921935258</v>
          </cell>
          <cell r="E111">
            <v>199.82351100967301</v>
          </cell>
          <cell r="F111">
            <v>2549.2661032031988</v>
          </cell>
          <cell r="K111" t="str">
            <v>06K</v>
          </cell>
          <cell r="L111">
            <v>1213.2802239289447</v>
          </cell>
          <cell r="M111">
            <v>394.90824083079724</v>
          </cell>
          <cell r="N111">
            <v>439.49286041412995</v>
          </cell>
          <cell r="O111">
            <v>447.21858528820167</v>
          </cell>
          <cell r="P111">
            <v>2494.8999104620734</v>
          </cell>
        </row>
        <row r="112">
          <cell r="C112" t="str">
            <v>06L</v>
          </cell>
          <cell r="D112">
            <v>1578.0882249559993</v>
          </cell>
          <cell r="E112">
            <v>74.101049054515926</v>
          </cell>
          <cell r="F112">
            <v>1652.1892740105152</v>
          </cell>
          <cell r="K112" t="str">
            <v>06L</v>
          </cell>
          <cell r="L112">
            <v>674.08011323840651</v>
          </cell>
          <cell r="M112">
            <v>314.41489760837544</v>
          </cell>
          <cell r="N112">
            <v>383.41683735161428</v>
          </cell>
          <cell r="O112">
            <v>249.43471046533304</v>
          </cell>
          <cell r="P112">
            <v>1621.3465586637292</v>
          </cell>
        </row>
        <row r="113">
          <cell r="C113" t="str">
            <v>06M</v>
          </cell>
          <cell r="D113">
            <v>1185.2750917717119</v>
          </cell>
          <cell r="E113">
            <v>29.711965178064496</v>
          </cell>
          <cell r="F113">
            <v>1214.9870569497764</v>
          </cell>
          <cell r="K113" t="str">
            <v>06M</v>
          </cell>
          <cell r="L113">
            <v>486.35721622147219</v>
          </cell>
          <cell r="M113">
            <v>165.162898115133</v>
          </cell>
          <cell r="N113">
            <v>314.22237478591262</v>
          </cell>
          <cell r="O113">
            <v>223.16355755775911</v>
          </cell>
          <cell r="P113">
            <v>1188.9060466802769</v>
          </cell>
        </row>
        <row r="114">
          <cell r="C114" t="str">
            <v>06N</v>
          </cell>
          <cell r="D114">
            <v>2112.6245419881247</v>
          </cell>
          <cell r="E114">
            <v>327.7547568063942</v>
          </cell>
          <cell r="F114">
            <v>2440.3792987945189</v>
          </cell>
          <cell r="K114" t="str">
            <v>06N</v>
          </cell>
          <cell r="L114">
            <v>1214.3059496514504</v>
          </cell>
          <cell r="M114">
            <v>369.21389507407645</v>
          </cell>
          <cell r="N114">
            <v>425.70791423634574</v>
          </cell>
          <cell r="O114">
            <v>406.62413639631643</v>
          </cell>
          <cell r="P114">
            <v>2415.8518953581888</v>
          </cell>
        </row>
        <row r="115">
          <cell r="C115" t="str">
            <v>06P</v>
          </cell>
          <cell r="D115">
            <v>564.54092822446103</v>
          </cell>
          <cell r="E115">
            <v>351.98207084019202</v>
          </cell>
          <cell r="F115">
            <v>916.52299906465305</v>
          </cell>
          <cell r="K115" t="str">
            <v>06P</v>
          </cell>
          <cell r="L115">
            <v>418.77952219581391</v>
          </cell>
          <cell r="M115">
            <v>141.92617372814868</v>
          </cell>
          <cell r="N115">
            <v>132.99429795457661</v>
          </cell>
          <cell r="O115">
            <v>195.54016953848424</v>
          </cell>
          <cell r="P115">
            <v>889.24016341702338</v>
          </cell>
        </row>
        <row r="116">
          <cell r="C116" t="str">
            <v>06Q</v>
          </cell>
          <cell r="D116">
            <v>1727.0711324588005</v>
          </cell>
          <cell r="E116">
            <v>67.021938876674838</v>
          </cell>
          <cell r="F116">
            <v>1794.0930713354753</v>
          </cell>
          <cell r="K116" t="str">
            <v>06Q</v>
          </cell>
          <cell r="L116">
            <v>823.56584732256704</v>
          </cell>
          <cell r="M116">
            <v>295.56575686388868</v>
          </cell>
          <cell r="N116">
            <v>390.19328107610875</v>
          </cell>
          <cell r="O116">
            <v>252.49047497545905</v>
          </cell>
          <cell r="P116">
            <v>1761.8153602380237</v>
          </cell>
        </row>
        <row r="117">
          <cell r="C117" t="str">
            <v>06T</v>
          </cell>
          <cell r="D117">
            <v>1446.1383693658358</v>
          </cell>
          <cell r="E117">
            <v>90.04112367351334</v>
          </cell>
          <cell r="F117">
            <v>1536.1794930393492</v>
          </cell>
          <cell r="K117" t="str">
            <v>06T</v>
          </cell>
          <cell r="L117">
            <v>596.68648403680425</v>
          </cell>
          <cell r="M117">
            <v>242.3817676431799</v>
          </cell>
          <cell r="N117">
            <v>359.17098324778885</v>
          </cell>
          <cell r="O117">
            <v>294.73170143989637</v>
          </cell>
          <cell r="P117">
            <v>1492.9709363676693</v>
          </cell>
        </row>
        <row r="118">
          <cell r="C118" t="str">
            <v>06V</v>
          </cell>
          <cell r="D118">
            <v>816.42166014914369</v>
          </cell>
          <cell r="E118">
            <v>12.950309676919568</v>
          </cell>
          <cell r="F118">
            <v>829.37196982606326</v>
          </cell>
          <cell r="K118" t="str">
            <v>06V</v>
          </cell>
          <cell r="L118">
            <v>321.0840517785071</v>
          </cell>
          <cell r="M118">
            <v>148.06651624463197</v>
          </cell>
          <cell r="N118">
            <v>220.54987261047853</v>
          </cell>
          <cell r="O118">
            <v>122.21557410636863</v>
          </cell>
          <cell r="P118">
            <v>811.91601473998617</v>
          </cell>
        </row>
        <row r="119">
          <cell r="C119" t="str">
            <v>06W</v>
          </cell>
          <cell r="D119">
            <v>995.23062638337308</v>
          </cell>
          <cell r="E119">
            <v>53.340085068766612</v>
          </cell>
          <cell r="F119">
            <v>1048.5707114521397</v>
          </cell>
          <cell r="K119" t="str">
            <v>06W</v>
          </cell>
          <cell r="L119">
            <v>446.99892108013518</v>
          </cell>
          <cell r="M119">
            <v>163.98694854373997</v>
          </cell>
          <cell r="N119">
            <v>157.22822744453643</v>
          </cell>
          <cell r="O119">
            <v>242.89988531438121</v>
          </cell>
          <cell r="P119">
            <v>1011.1139823827928</v>
          </cell>
        </row>
        <row r="120">
          <cell r="C120" t="str">
            <v>06Y</v>
          </cell>
          <cell r="D120">
            <v>1119.0685425835561</v>
          </cell>
          <cell r="E120">
            <v>20.150058375028969</v>
          </cell>
          <cell r="F120">
            <v>1139.2186009585851</v>
          </cell>
          <cell r="K120" t="str">
            <v>06Y</v>
          </cell>
          <cell r="L120">
            <v>519.11049046929213</v>
          </cell>
          <cell r="M120">
            <v>196.10433306870277</v>
          </cell>
          <cell r="N120">
            <v>254.18678476766416</v>
          </cell>
          <cell r="O120">
            <v>142.69329146652504</v>
          </cell>
          <cell r="P120">
            <v>1112.0948997721841</v>
          </cell>
        </row>
        <row r="121">
          <cell r="C121" t="str">
            <v>07G</v>
          </cell>
          <cell r="D121">
            <v>595.96169078366324</v>
          </cell>
          <cell r="E121">
            <v>57.683332040582357</v>
          </cell>
          <cell r="F121">
            <v>653.64502282424564</v>
          </cell>
          <cell r="K121" t="str">
            <v>07G</v>
          </cell>
          <cell r="L121">
            <v>311.76038812797583</v>
          </cell>
          <cell r="M121">
            <v>94.107424546155571</v>
          </cell>
          <cell r="N121">
            <v>112.83286176215614</v>
          </cell>
          <cell r="O121">
            <v>123.83586017518186</v>
          </cell>
          <cell r="P121">
            <v>642.53653461146939</v>
          </cell>
        </row>
        <row r="122">
          <cell r="C122" t="str">
            <v>07H</v>
          </cell>
          <cell r="D122">
            <v>1137.0585673912112</v>
          </cell>
          <cell r="E122">
            <v>91.668755325741714</v>
          </cell>
          <cell r="F122">
            <v>1228.727322716953</v>
          </cell>
          <cell r="K122" t="str">
            <v>07H</v>
          </cell>
          <cell r="L122">
            <v>569.37421504371218</v>
          </cell>
          <cell r="M122">
            <v>205.87882974750269</v>
          </cell>
          <cell r="N122">
            <v>231.03323200484155</v>
          </cell>
          <cell r="O122">
            <v>209.89387718609967</v>
          </cell>
          <cell r="P122">
            <v>1216.1801539821561</v>
          </cell>
        </row>
        <row r="123">
          <cell r="C123" t="str">
            <v>07J</v>
          </cell>
          <cell r="D123">
            <v>707.69545224624426</v>
          </cell>
          <cell r="E123">
            <v>3.7757561183887782</v>
          </cell>
          <cell r="F123">
            <v>711.47120836463307</v>
          </cell>
          <cell r="K123" t="str">
            <v>07J</v>
          </cell>
          <cell r="L123">
            <v>252.34918404048508</v>
          </cell>
          <cell r="M123">
            <v>146.75692215321047</v>
          </cell>
          <cell r="N123">
            <v>204.04005805155052</v>
          </cell>
          <cell r="O123">
            <v>96.138505578646132</v>
          </cell>
          <cell r="P123">
            <v>699.28466982389216</v>
          </cell>
        </row>
        <row r="124">
          <cell r="C124" t="str">
            <v>07K</v>
          </cell>
          <cell r="D124">
            <v>979.52807137854359</v>
          </cell>
          <cell r="E124">
            <v>26.428135894169742</v>
          </cell>
          <cell r="F124">
            <v>1005.9562072727133</v>
          </cell>
          <cell r="K124" t="str">
            <v>07K</v>
          </cell>
          <cell r="L124">
            <v>462.87405079281007</v>
          </cell>
          <cell r="M124">
            <v>161.51241428621756</v>
          </cell>
          <cell r="N124">
            <v>224.3517522991215</v>
          </cell>
          <cell r="O124">
            <v>149.00895162313967</v>
          </cell>
          <cell r="P124">
            <v>997.74716900128874</v>
          </cell>
        </row>
        <row r="125">
          <cell r="C125" t="str">
            <v>07L</v>
          </cell>
          <cell r="D125">
            <v>401.74241948635751</v>
          </cell>
          <cell r="E125">
            <v>290.91426925211852</v>
          </cell>
          <cell r="F125">
            <v>692.65668873847608</v>
          </cell>
          <cell r="K125" t="str">
            <v>07L</v>
          </cell>
          <cell r="L125">
            <v>266.08367102140181</v>
          </cell>
          <cell r="M125">
            <v>115.35115689684376</v>
          </cell>
          <cell r="N125">
            <v>79.43683194947269</v>
          </cell>
          <cell r="O125">
            <v>222.69946824368722</v>
          </cell>
          <cell r="P125">
            <v>683.57112811140541</v>
          </cell>
        </row>
        <row r="126">
          <cell r="C126" t="str">
            <v>07M</v>
          </cell>
          <cell r="D126">
            <v>870.38718887609707</v>
          </cell>
          <cell r="E126">
            <v>449.87110092763271</v>
          </cell>
          <cell r="F126">
            <v>1320.2582898037299</v>
          </cell>
          <cell r="K126" t="str">
            <v>07M</v>
          </cell>
          <cell r="L126">
            <v>536.51937611385949</v>
          </cell>
          <cell r="M126">
            <v>241.29439365376484</v>
          </cell>
          <cell r="N126">
            <v>190.60428224540277</v>
          </cell>
          <cell r="O126">
            <v>325.07017756579313</v>
          </cell>
          <cell r="P126">
            <v>1293.4882295788202</v>
          </cell>
        </row>
        <row r="127">
          <cell r="C127" t="str">
            <v>07N</v>
          </cell>
          <cell r="D127">
            <v>772.93163567918259</v>
          </cell>
          <cell r="E127">
            <v>141.12232537741289</v>
          </cell>
          <cell r="F127">
            <v>914.05396105659543</v>
          </cell>
          <cell r="K127" t="str">
            <v>07N</v>
          </cell>
          <cell r="L127">
            <v>397.99805968136866</v>
          </cell>
          <cell r="M127">
            <v>128.93197983128582</v>
          </cell>
          <cell r="N127">
            <v>171.08722152058536</v>
          </cell>
          <cell r="O127">
            <v>197.21612266093928</v>
          </cell>
          <cell r="P127">
            <v>895.23338369417911</v>
          </cell>
        </row>
        <row r="128">
          <cell r="C128" t="str">
            <v>07P</v>
          </cell>
          <cell r="D128">
            <v>475.01752284343462</v>
          </cell>
          <cell r="E128">
            <v>749.09658260879974</v>
          </cell>
          <cell r="F128">
            <v>1224.1141054522343</v>
          </cell>
          <cell r="K128" t="str">
            <v>07P</v>
          </cell>
          <cell r="L128">
            <v>524.39733641712098</v>
          </cell>
          <cell r="M128">
            <v>192.1750187102551</v>
          </cell>
          <cell r="N128">
            <v>142.88156871592412</v>
          </cell>
          <cell r="O128">
            <v>364.13321369150538</v>
          </cell>
          <cell r="P128">
            <v>1223.5871375348054</v>
          </cell>
        </row>
        <row r="129">
          <cell r="C129" t="str">
            <v>07Q</v>
          </cell>
          <cell r="D129">
            <v>935.890150675011</v>
          </cell>
          <cell r="E129">
            <v>162.61081289860934</v>
          </cell>
          <cell r="F129">
            <v>1098.5009635736203</v>
          </cell>
          <cell r="K129" t="str">
            <v>07Q</v>
          </cell>
          <cell r="L129">
            <v>503.79377715276951</v>
          </cell>
          <cell r="M129">
            <v>172.6391877212362</v>
          </cell>
          <cell r="N129">
            <v>192.38160701096299</v>
          </cell>
          <cell r="O129">
            <v>218.62242283344398</v>
          </cell>
          <cell r="P129">
            <v>1087.4369947184127</v>
          </cell>
        </row>
        <row r="130">
          <cell r="C130" t="str">
            <v>07R</v>
          </cell>
          <cell r="D130">
            <v>567.64265488823855</v>
          </cell>
          <cell r="E130">
            <v>268.2055260870581</v>
          </cell>
          <cell r="F130">
            <v>835.8481809752966</v>
          </cell>
          <cell r="K130" t="str">
            <v>07R</v>
          </cell>
          <cell r="L130">
            <v>389.85220682376502</v>
          </cell>
          <cell r="M130">
            <v>121.90659885868223</v>
          </cell>
          <cell r="N130">
            <v>69.097241308635034</v>
          </cell>
          <cell r="O130">
            <v>248.44693862382687</v>
          </cell>
          <cell r="P130">
            <v>829.30298561490918</v>
          </cell>
        </row>
        <row r="131">
          <cell r="C131" t="str">
            <v>07T</v>
          </cell>
          <cell r="D131">
            <v>671.61125726315424</v>
          </cell>
          <cell r="E131">
            <v>382.17422165953246</v>
          </cell>
          <cell r="F131">
            <v>1053.7854789226867</v>
          </cell>
          <cell r="K131" t="str">
            <v>07T</v>
          </cell>
          <cell r="L131">
            <v>449.88446845092693</v>
          </cell>
          <cell r="M131">
            <v>196.1049164924554</v>
          </cell>
          <cell r="N131">
            <v>79.075822254304512</v>
          </cell>
          <cell r="O131">
            <v>318.19684735382162</v>
          </cell>
          <cell r="P131">
            <v>1043.2620545515085</v>
          </cell>
        </row>
        <row r="132">
          <cell r="C132" t="str">
            <v>07V</v>
          </cell>
          <cell r="D132">
            <v>911.9026280269992</v>
          </cell>
          <cell r="E132">
            <v>622.70184415163078</v>
          </cell>
          <cell r="F132">
            <v>1534.60447217863</v>
          </cell>
          <cell r="K132" t="str">
            <v>07V</v>
          </cell>
          <cell r="L132">
            <v>725.99604395041717</v>
          </cell>
          <cell r="M132">
            <v>220.58207576099235</v>
          </cell>
          <cell r="N132">
            <v>228.17133406499642</v>
          </cell>
          <cell r="O132">
            <v>352.08948311721934</v>
          </cell>
          <cell r="P132">
            <v>1526.8389368936253</v>
          </cell>
        </row>
        <row r="133">
          <cell r="C133" t="str">
            <v>07W</v>
          </cell>
          <cell r="D133">
            <v>730.87003634997518</v>
          </cell>
          <cell r="E133">
            <v>821.04619260967922</v>
          </cell>
          <cell r="F133">
            <v>1551.9162289596543</v>
          </cell>
          <cell r="K133" t="str">
            <v>07W</v>
          </cell>
          <cell r="L133">
            <v>663.01918527536418</v>
          </cell>
          <cell r="M133">
            <v>226.08873142391448</v>
          </cell>
          <cell r="N133">
            <v>175.79117698059588</v>
          </cell>
          <cell r="O133">
            <v>449.24594115426032</v>
          </cell>
          <cell r="P133">
            <v>1514.145034834135</v>
          </cell>
        </row>
        <row r="134">
          <cell r="C134" t="str">
            <v>07X</v>
          </cell>
          <cell r="D134">
            <v>780.5867989348958</v>
          </cell>
          <cell r="E134">
            <v>388.46393075289205</v>
          </cell>
          <cell r="F134">
            <v>1169.0507296877879</v>
          </cell>
          <cell r="K134" t="str">
            <v>07X</v>
          </cell>
          <cell r="L134">
            <v>506.80260321758038</v>
          </cell>
          <cell r="M134">
            <v>205.4697854544504</v>
          </cell>
          <cell r="N134">
            <v>175.03626201451573</v>
          </cell>
          <cell r="O134">
            <v>277.07934053156413</v>
          </cell>
          <cell r="P134">
            <v>1164.3879912181105</v>
          </cell>
        </row>
        <row r="135">
          <cell r="C135" t="str">
            <v>07Y</v>
          </cell>
          <cell r="D135">
            <v>580.7700375479053</v>
          </cell>
          <cell r="E135">
            <v>464.39285940010086</v>
          </cell>
          <cell r="F135">
            <v>1045.1628969480062</v>
          </cell>
          <cell r="K135" t="str">
            <v>07Y</v>
          </cell>
          <cell r="L135">
            <v>489.56424305478822</v>
          </cell>
          <cell r="M135">
            <v>148.05256364643114</v>
          </cell>
          <cell r="N135">
            <v>133.38222652082905</v>
          </cell>
          <cell r="O135">
            <v>250.94065099155571</v>
          </cell>
          <cell r="P135">
            <v>1021.9396842136041</v>
          </cell>
        </row>
        <row r="136">
          <cell r="C136" t="str">
            <v>08A</v>
          </cell>
          <cell r="D136">
            <v>609.80341945334067</v>
          </cell>
          <cell r="E136">
            <v>358.67732041495339</v>
          </cell>
          <cell r="F136">
            <v>968.48073986829399</v>
          </cell>
          <cell r="K136" t="str">
            <v>08A</v>
          </cell>
          <cell r="L136">
            <v>452.57246904219284</v>
          </cell>
          <cell r="M136">
            <v>131.69751485148817</v>
          </cell>
          <cell r="N136">
            <v>131.60012783102621</v>
          </cell>
          <cell r="O136">
            <v>234.48096435314412</v>
          </cell>
          <cell r="P136">
            <v>950.3510760778513</v>
          </cell>
        </row>
        <row r="137">
          <cell r="C137" t="str">
            <v>08C</v>
          </cell>
          <cell r="D137">
            <v>485.86471598261005</v>
          </cell>
          <cell r="E137">
            <v>241.32603286917123</v>
          </cell>
          <cell r="F137">
            <v>727.19074885178134</v>
          </cell>
          <cell r="K137" t="str">
            <v>08C</v>
          </cell>
          <cell r="L137">
            <v>383.83102194656317</v>
          </cell>
          <cell r="M137">
            <v>76.790460403524406</v>
          </cell>
          <cell r="N137">
            <v>90.148512098910402</v>
          </cell>
          <cell r="O137">
            <v>186.50570048648964</v>
          </cell>
          <cell r="P137">
            <v>737.27569493548765</v>
          </cell>
        </row>
        <row r="138">
          <cell r="C138" t="str">
            <v>08D</v>
          </cell>
          <cell r="D138">
            <v>692.27484467763929</v>
          </cell>
          <cell r="E138">
            <v>406.09620664806351</v>
          </cell>
          <cell r="F138">
            <v>1098.3710513257029</v>
          </cell>
          <cell r="K138" t="str">
            <v>08D</v>
          </cell>
          <cell r="L138">
            <v>456.9768822544408</v>
          </cell>
          <cell r="M138">
            <v>178.73805156982797</v>
          </cell>
          <cell r="N138">
            <v>101.89013200907772</v>
          </cell>
          <cell r="O138">
            <v>328.25611566566118</v>
          </cell>
          <cell r="P138">
            <v>1065.8611814990077</v>
          </cell>
        </row>
        <row r="139">
          <cell r="C139" t="str">
            <v>08E</v>
          </cell>
          <cell r="D139">
            <v>459.88000266562335</v>
          </cell>
          <cell r="E139">
            <v>511.42164406484363</v>
          </cell>
          <cell r="F139">
            <v>971.30164673046693</v>
          </cell>
          <cell r="K139" t="str">
            <v>08E</v>
          </cell>
          <cell r="L139">
            <v>436.99297619160745</v>
          </cell>
          <cell r="M139">
            <v>131.59502485694401</v>
          </cell>
          <cell r="N139">
            <v>157.45688082772881</v>
          </cell>
          <cell r="O139">
            <v>228.22824223798978</v>
          </cell>
          <cell r="P139">
            <v>954.2731241142701</v>
          </cell>
        </row>
        <row r="140">
          <cell r="C140" t="str">
            <v>08F</v>
          </cell>
          <cell r="D140">
            <v>936.15563091802255</v>
          </cell>
          <cell r="E140">
            <v>112.41410602975103</v>
          </cell>
          <cell r="F140">
            <v>1048.5697369477737</v>
          </cell>
          <cell r="K140" t="str">
            <v>08F</v>
          </cell>
          <cell r="L140">
            <v>457.08734324212332</v>
          </cell>
          <cell r="M140">
            <v>149.71623872500473</v>
          </cell>
          <cell r="N140">
            <v>224.18956091666726</v>
          </cell>
          <cell r="O140">
            <v>202.1604848082487</v>
          </cell>
          <cell r="P140">
            <v>1033.153627692044</v>
          </cell>
        </row>
        <row r="141">
          <cell r="C141" t="str">
            <v>08G</v>
          </cell>
          <cell r="D141">
            <v>736.07948711261918</v>
          </cell>
          <cell r="E141">
            <v>407.58032158388738</v>
          </cell>
          <cell r="F141">
            <v>1143.6598086965066</v>
          </cell>
          <cell r="K141" t="str">
            <v>08G</v>
          </cell>
          <cell r="L141">
            <v>533.87567267111285</v>
          </cell>
          <cell r="M141">
            <v>155.00887172129305</v>
          </cell>
          <cell r="N141">
            <v>154.87774661732061</v>
          </cell>
          <cell r="O141">
            <v>283.86604685960862</v>
          </cell>
          <cell r="P141">
            <v>1127.6283378693352</v>
          </cell>
        </row>
        <row r="142">
          <cell r="C142" t="str">
            <v>08H</v>
          </cell>
          <cell r="D142">
            <v>589.26858035116481</v>
          </cell>
          <cell r="E142">
            <v>226.78611518934963</v>
          </cell>
          <cell r="F142">
            <v>816.05469554051444</v>
          </cell>
          <cell r="K142" t="str">
            <v>08H</v>
          </cell>
          <cell r="L142">
            <v>393.84515335755862</v>
          </cell>
          <cell r="M142">
            <v>121.50291073303532</v>
          </cell>
          <cell r="N142">
            <v>71.269596389497892</v>
          </cell>
          <cell r="O142">
            <v>215.55258162366584</v>
          </cell>
          <cell r="P142">
            <v>802.1702421037578</v>
          </cell>
        </row>
        <row r="143">
          <cell r="C143" t="str">
            <v>08J</v>
          </cell>
          <cell r="D143">
            <v>535.90839152689034</v>
          </cell>
          <cell r="E143">
            <v>182.3086668988015</v>
          </cell>
          <cell r="F143">
            <v>718.2170584256919</v>
          </cell>
          <cell r="K143" t="str">
            <v>08J</v>
          </cell>
          <cell r="L143">
            <v>344.26829562041371</v>
          </cell>
          <cell r="M143">
            <v>104.99632235146194</v>
          </cell>
          <cell r="N143">
            <v>103.93395982361992</v>
          </cell>
          <cell r="O143">
            <v>160.6799793029636</v>
          </cell>
          <cell r="P143">
            <v>713.87855709845917</v>
          </cell>
        </row>
        <row r="144">
          <cell r="C144" t="str">
            <v>08K</v>
          </cell>
          <cell r="D144">
            <v>850.1417289878051</v>
          </cell>
          <cell r="E144">
            <v>471.99658225945643</v>
          </cell>
          <cell r="F144">
            <v>1322.1383112472615</v>
          </cell>
          <cell r="K144" t="str">
            <v>08K</v>
          </cell>
          <cell r="L144">
            <v>743.36462997111983</v>
          </cell>
          <cell r="M144">
            <v>150.62092915405779</v>
          </cell>
          <cell r="N144">
            <v>116.35213402299976</v>
          </cell>
          <cell r="O144">
            <v>320.02273160300922</v>
          </cell>
          <cell r="P144">
            <v>1330.3604247511867</v>
          </cell>
        </row>
        <row r="145">
          <cell r="C145" t="str">
            <v>08L</v>
          </cell>
          <cell r="D145">
            <v>780.93698300100493</v>
          </cell>
          <cell r="E145">
            <v>408.59487941424754</v>
          </cell>
          <cell r="F145">
            <v>1189.5318624152524</v>
          </cell>
          <cell r="K145" t="str">
            <v>08L</v>
          </cell>
          <cell r="L145">
            <v>578.35323559577773</v>
          </cell>
          <cell r="M145">
            <v>190.34019298820547</v>
          </cell>
          <cell r="N145">
            <v>122.07965942339628</v>
          </cell>
          <cell r="O145">
            <v>264.00115391200762</v>
          </cell>
          <cell r="P145">
            <v>1154.7742419193871</v>
          </cell>
        </row>
        <row r="146">
          <cell r="C146" t="str">
            <v>08M</v>
          </cell>
          <cell r="D146">
            <v>398.62913380618573</v>
          </cell>
          <cell r="E146">
            <v>812.34043564573972</v>
          </cell>
          <cell r="F146">
            <v>1210.9695694519255</v>
          </cell>
          <cell r="K146" t="str">
            <v>08M</v>
          </cell>
          <cell r="L146">
            <v>472.43870308708534</v>
          </cell>
          <cell r="M146">
            <v>197.79779377335075</v>
          </cell>
          <cell r="N146">
            <v>104.72638531045206</v>
          </cell>
          <cell r="O146">
            <v>400.22937964796512</v>
          </cell>
          <cell r="P146">
            <v>1175.1922618188532</v>
          </cell>
        </row>
        <row r="147">
          <cell r="C147" t="str">
            <v>08N</v>
          </cell>
          <cell r="D147">
            <v>528.91075014074897</v>
          </cell>
          <cell r="E147">
            <v>556.27693120553351</v>
          </cell>
          <cell r="F147">
            <v>1085.1876813462825</v>
          </cell>
          <cell r="K147" t="str">
            <v>08N</v>
          </cell>
          <cell r="L147">
            <v>453.90011652285256</v>
          </cell>
          <cell r="M147">
            <v>172.84528281105017</v>
          </cell>
          <cell r="N147">
            <v>157.03770028878458</v>
          </cell>
          <cell r="O147">
            <v>282.07032221824187</v>
          </cell>
          <cell r="P147">
            <v>1065.8534218409291</v>
          </cell>
        </row>
        <row r="148">
          <cell r="C148" t="str">
            <v>08P</v>
          </cell>
          <cell r="D148">
            <v>527.82469868609087</v>
          </cell>
          <cell r="E148">
            <v>85.379386497456636</v>
          </cell>
          <cell r="F148">
            <v>613.20408518354748</v>
          </cell>
          <cell r="K148" t="str">
            <v>08P</v>
          </cell>
          <cell r="L148">
            <v>293.6723316357423</v>
          </cell>
          <cell r="M148">
            <v>97.927216456291063</v>
          </cell>
          <cell r="N148">
            <v>78.378821127461762</v>
          </cell>
          <cell r="O148">
            <v>134.63450950578562</v>
          </cell>
          <cell r="P148">
            <v>604.61287872528078</v>
          </cell>
        </row>
        <row r="149">
          <cell r="C149" t="str">
            <v>08Q</v>
          </cell>
          <cell r="D149">
            <v>643.04358134258189</v>
          </cell>
          <cell r="E149">
            <v>454.35372081085757</v>
          </cell>
          <cell r="F149">
            <v>1097.3973021534393</v>
          </cell>
          <cell r="K149" t="str">
            <v>08Q</v>
          </cell>
          <cell r="L149">
            <v>568.92654371945014</v>
          </cell>
          <cell r="M149">
            <v>168.87558602573213</v>
          </cell>
          <cell r="N149">
            <v>108.48819738919838</v>
          </cell>
          <cell r="O149">
            <v>263.80610334388786</v>
          </cell>
          <cell r="P149">
            <v>1110.0964304782685</v>
          </cell>
        </row>
        <row r="150">
          <cell r="C150" t="str">
            <v>08R</v>
          </cell>
          <cell r="D150">
            <v>461.26282327621175</v>
          </cell>
          <cell r="E150">
            <v>244.53564571039544</v>
          </cell>
          <cell r="F150">
            <v>705.79846898660719</v>
          </cell>
          <cell r="K150" t="str">
            <v>08R</v>
          </cell>
          <cell r="L150">
            <v>328.7117786048795</v>
          </cell>
          <cell r="M150">
            <v>100.67518270401369</v>
          </cell>
          <cell r="N150">
            <v>97.338533921948866</v>
          </cell>
          <cell r="O150">
            <v>171.94765605002294</v>
          </cell>
          <cell r="P150">
            <v>698.673151280865</v>
          </cell>
        </row>
        <row r="151">
          <cell r="C151" t="str">
            <v>08T</v>
          </cell>
          <cell r="D151">
            <v>586.53256063953461</v>
          </cell>
          <cell r="E151">
            <v>149.68770557880862</v>
          </cell>
          <cell r="F151">
            <v>736.22026621834323</v>
          </cell>
          <cell r="K151" t="str">
            <v>08T</v>
          </cell>
          <cell r="L151">
            <v>337.83229517640666</v>
          </cell>
          <cell r="M151">
            <v>123.53335309729385</v>
          </cell>
          <cell r="N151">
            <v>122.67842321880698</v>
          </cell>
          <cell r="O151">
            <v>137.81724254021444</v>
          </cell>
          <cell r="P151">
            <v>721.86131403272202</v>
          </cell>
        </row>
        <row r="152">
          <cell r="C152" t="str">
            <v>08V</v>
          </cell>
          <cell r="D152">
            <v>456.45563154790642</v>
          </cell>
          <cell r="E152">
            <v>494.45985196342946</v>
          </cell>
          <cell r="F152">
            <v>950.91548351133588</v>
          </cell>
          <cell r="K152" t="str">
            <v>08V</v>
          </cell>
          <cell r="L152">
            <v>388.3639882461851</v>
          </cell>
          <cell r="M152">
            <v>153.28941912424469</v>
          </cell>
          <cell r="N152">
            <v>64.394824694911833</v>
          </cell>
          <cell r="O152">
            <v>316.98709919674491</v>
          </cell>
          <cell r="P152">
            <v>923.03533126208652</v>
          </cell>
        </row>
        <row r="153">
          <cell r="C153" t="str">
            <v>08W</v>
          </cell>
          <cell r="D153">
            <v>655.38153078203391</v>
          </cell>
          <cell r="E153">
            <v>410.36570234127799</v>
          </cell>
          <cell r="F153">
            <v>1065.7472331233118</v>
          </cell>
          <cell r="K153" t="str">
            <v>08W</v>
          </cell>
          <cell r="L153">
            <v>472.05599631342932</v>
          </cell>
          <cell r="M153">
            <v>161.52301017498135</v>
          </cell>
          <cell r="N153">
            <v>109.94329383820173</v>
          </cell>
          <cell r="O153">
            <v>291.96897308416118</v>
          </cell>
          <cell r="P153">
            <v>1035.4912734107736</v>
          </cell>
        </row>
        <row r="154">
          <cell r="C154" t="str">
            <v>08X</v>
          </cell>
          <cell r="D154">
            <v>888.30792093655759</v>
          </cell>
          <cell r="E154">
            <v>368.63541855105319</v>
          </cell>
          <cell r="F154">
            <v>1256.9433394876107</v>
          </cell>
          <cell r="K154" t="str">
            <v>08X</v>
          </cell>
          <cell r="L154">
            <v>714.50483131518445</v>
          </cell>
          <cell r="M154">
            <v>133.81258402869256</v>
          </cell>
          <cell r="N154">
            <v>99.375726149175094</v>
          </cell>
          <cell r="O154">
            <v>303.78340764749692</v>
          </cell>
          <cell r="P154">
            <v>1251.476549140549</v>
          </cell>
        </row>
        <row r="155">
          <cell r="C155" t="str">
            <v>08Y</v>
          </cell>
          <cell r="D155">
            <v>470.53670558168187</v>
          </cell>
          <cell r="E155">
            <v>300.78567848728676</v>
          </cell>
          <cell r="F155">
            <v>771.32238406896863</v>
          </cell>
          <cell r="K155" t="str">
            <v>08Y</v>
          </cell>
          <cell r="L155">
            <v>353.99237934844075</v>
          </cell>
          <cell r="M155">
            <v>79.903066910741884</v>
          </cell>
          <cell r="N155">
            <v>74.561817984372595</v>
          </cell>
          <cell r="O155">
            <v>239.71743368290566</v>
          </cell>
          <cell r="P155">
            <v>748.17469792646091</v>
          </cell>
        </row>
        <row r="156">
          <cell r="C156" t="str">
            <v>09A</v>
          </cell>
          <cell r="D156">
            <v>443.24944451263701</v>
          </cell>
          <cell r="E156">
            <v>254.10661206221863</v>
          </cell>
          <cell r="F156">
            <v>697.35605657485564</v>
          </cell>
          <cell r="K156" t="str">
            <v>09A</v>
          </cell>
          <cell r="L156">
            <v>320.26499505108256</v>
          </cell>
          <cell r="M156">
            <v>112.51323016098347</v>
          </cell>
          <cell r="N156">
            <v>48.447771686260189</v>
          </cell>
          <cell r="O156">
            <v>229.94850571039586</v>
          </cell>
          <cell r="P156">
            <v>711.17450260872215</v>
          </cell>
        </row>
        <row r="157">
          <cell r="C157" t="str">
            <v>09C</v>
          </cell>
          <cell r="D157">
            <v>506.55168802890012</v>
          </cell>
          <cell r="E157">
            <v>18.484515264463571</v>
          </cell>
          <cell r="F157">
            <v>525.03620329336366</v>
          </cell>
          <cell r="K157" t="str">
            <v>09C</v>
          </cell>
          <cell r="L157">
            <v>220.5524664451203</v>
          </cell>
          <cell r="M157">
            <v>105.19239507851859</v>
          </cell>
          <cell r="N157">
            <v>94.132721729049479</v>
          </cell>
          <cell r="O157">
            <v>92.199615580556184</v>
          </cell>
          <cell r="P157">
            <v>512.07719883324455</v>
          </cell>
        </row>
        <row r="158">
          <cell r="C158" t="str">
            <v>09D</v>
          </cell>
          <cell r="D158">
            <v>1119.2828341371885</v>
          </cell>
          <cell r="E158">
            <v>92.345119912147325</v>
          </cell>
          <cell r="F158">
            <v>1211.6279540493358</v>
          </cell>
          <cell r="K158" t="str">
            <v>09D</v>
          </cell>
          <cell r="L158">
            <v>559.47163030798595</v>
          </cell>
          <cell r="M158">
            <v>191.51634178147856</v>
          </cell>
          <cell r="N158">
            <v>146.46492928485748</v>
          </cell>
          <cell r="O158">
            <v>292.21198050162207</v>
          </cell>
          <cell r="P158">
            <v>1189.664881875944</v>
          </cell>
        </row>
        <row r="159">
          <cell r="C159" t="str">
            <v>09E</v>
          </cell>
          <cell r="D159">
            <v>734.38963800212775</v>
          </cell>
          <cell r="E159">
            <v>37.76988973692621</v>
          </cell>
          <cell r="F159">
            <v>772.15952773905394</v>
          </cell>
          <cell r="K159" t="str">
            <v>09E</v>
          </cell>
          <cell r="L159">
            <v>283.20010570841509</v>
          </cell>
          <cell r="M159">
            <v>116.71688434492471</v>
          </cell>
          <cell r="N159">
            <v>159.72391624572009</v>
          </cell>
          <cell r="O159">
            <v>184.30552484685541</v>
          </cell>
          <cell r="P159">
            <v>743.94643114591531</v>
          </cell>
        </row>
        <row r="160">
          <cell r="C160" t="str">
            <v>09F</v>
          </cell>
          <cell r="D160">
            <v>763.25892391747209</v>
          </cell>
          <cell r="E160">
            <v>57.400617702972042</v>
          </cell>
          <cell r="F160">
            <v>820.65954162044409</v>
          </cell>
          <cell r="K160" t="str">
            <v>09F</v>
          </cell>
          <cell r="L160">
            <v>309.45818764914924</v>
          </cell>
          <cell r="M160">
            <v>132.1636870910454</v>
          </cell>
          <cell r="N160">
            <v>208.55344147091361</v>
          </cell>
          <cell r="O160">
            <v>152.61558455277432</v>
          </cell>
          <cell r="P160">
            <v>802.79090076388252</v>
          </cell>
        </row>
        <row r="161">
          <cell r="C161" t="str">
            <v>09G</v>
          </cell>
          <cell r="D161">
            <v>1914.2421218494414</v>
          </cell>
          <cell r="E161">
            <v>64.536313386296342</v>
          </cell>
          <cell r="F161">
            <v>1978.7784352357378</v>
          </cell>
          <cell r="K161" t="str">
            <v>09G</v>
          </cell>
          <cell r="L161">
            <v>752.8804035483106</v>
          </cell>
          <cell r="M161">
            <v>359.59292459596548</v>
          </cell>
          <cell r="N161">
            <v>473.17871592508664</v>
          </cell>
          <cell r="O161">
            <v>354.6989544637612</v>
          </cell>
          <cell r="P161">
            <v>1940.3509985331239</v>
          </cell>
        </row>
        <row r="162">
          <cell r="C162" t="str">
            <v>09H</v>
          </cell>
          <cell r="D162">
            <v>443.30154304343057</v>
          </cell>
          <cell r="E162">
            <v>75.909564673795458</v>
          </cell>
          <cell r="F162">
            <v>519.21110771722601</v>
          </cell>
          <cell r="K162" t="str">
            <v>09H</v>
          </cell>
          <cell r="L162">
            <v>277.49525551397505</v>
          </cell>
          <cell r="M162">
            <v>76.243371593712794</v>
          </cell>
          <cell r="N162">
            <v>76.763215534053373</v>
          </cell>
          <cell r="O162">
            <v>87.970950235145338</v>
          </cell>
          <cell r="P162">
            <v>518.4727928768865</v>
          </cell>
        </row>
        <row r="163">
          <cell r="C163" t="str">
            <v>09J</v>
          </cell>
          <cell r="D163">
            <v>885.51671930485657</v>
          </cell>
          <cell r="E163">
            <v>117.54055335736255</v>
          </cell>
          <cell r="F163">
            <v>1003.0572726622191</v>
          </cell>
          <cell r="K163" t="str">
            <v>09J</v>
          </cell>
          <cell r="L163">
            <v>447.66648373805015</v>
          </cell>
          <cell r="M163">
            <v>160.35162514946532</v>
          </cell>
          <cell r="N163">
            <v>190.71268268632915</v>
          </cell>
          <cell r="O163">
            <v>187.91080340261507</v>
          </cell>
          <cell r="P163">
            <v>986.64159497645971</v>
          </cell>
        </row>
        <row r="164">
          <cell r="C164" t="str">
            <v>09L</v>
          </cell>
          <cell r="D164">
            <v>596.32582087047342</v>
          </cell>
          <cell r="E164">
            <v>58.434950677221366</v>
          </cell>
          <cell r="F164">
            <v>654.76077154769473</v>
          </cell>
          <cell r="K164" t="str">
            <v>09L</v>
          </cell>
          <cell r="L164">
            <v>284.22159714498531</v>
          </cell>
          <cell r="M164">
            <v>106.55190622072924</v>
          </cell>
          <cell r="N164">
            <v>121.04728025808454</v>
          </cell>
          <cell r="O164">
            <v>123.15120984268727</v>
          </cell>
          <cell r="P164">
            <v>634.97199346648642</v>
          </cell>
        </row>
        <row r="165">
          <cell r="C165" t="str">
            <v>09N</v>
          </cell>
          <cell r="D165">
            <v>753.01765163543087</v>
          </cell>
          <cell r="E165">
            <v>31.284906417833941</v>
          </cell>
          <cell r="F165">
            <v>784.30255805326476</v>
          </cell>
          <cell r="K165" t="str">
            <v>09N</v>
          </cell>
          <cell r="L165">
            <v>381.48538023090202</v>
          </cell>
          <cell r="M165">
            <v>143.23818926314939</v>
          </cell>
          <cell r="N165">
            <v>113.08691459695335</v>
          </cell>
          <cell r="O165">
            <v>137.02754359692958</v>
          </cell>
          <cell r="P165">
            <v>774.8380276879343</v>
          </cell>
        </row>
        <row r="166">
          <cell r="C166" t="str">
            <v>09P</v>
          </cell>
          <cell r="D166">
            <v>825.5758402847589</v>
          </cell>
          <cell r="E166">
            <v>39.707218552646921</v>
          </cell>
          <cell r="F166">
            <v>865.28305883740586</v>
          </cell>
          <cell r="K166" t="str">
            <v>09P</v>
          </cell>
          <cell r="L166">
            <v>320.77876642529412</v>
          </cell>
          <cell r="M166">
            <v>143.66371126728072</v>
          </cell>
          <cell r="N166">
            <v>218.01770775864446</v>
          </cell>
          <cell r="O166">
            <v>168.82518294299874</v>
          </cell>
          <cell r="P166">
            <v>851.28536839421804</v>
          </cell>
        </row>
        <row r="167">
          <cell r="C167" t="str">
            <v>09W</v>
          </cell>
          <cell r="D167">
            <v>1066.4610614480698</v>
          </cell>
          <cell r="E167">
            <v>112.16292874279993</v>
          </cell>
          <cell r="F167">
            <v>1178.6239901908698</v>
          </cell>
          <cell r="K167" t="str">
            <v>09W</v>
          </cell>
          <cell r="L167">
            <v>519.28583977229346</v>
          </cell>
          <cell r="M167">
            <v>186.54039799336354</v>
          </cell>
          <cell r="N167">
            <v>186.53952403346403</v>
          </cell>
          <cell r="O167">
            <v>269.29959191907227</v>
          </cell>
          <cell r="P167">
            <v>1161.6653537181933</v>
          </cell>
        </row>
        <row r="168">
          <cell r="C168" t="str">
            <v>09X</v>
          </cell>
          <cell r="D168">
            <v>903.40658502284259</v>
          </cell>
          <cell r="E168">
            <v>40.893624951244973</v>
          </cell>
          <cell r="F168">
            <v>944.30020997408758</v>
          </cell>
          <cell r="K168" t="str">
            <v>09X</v>
          </cell>
          <cell r="L168">
            <v>435.95851851103282</v>
          </cell>
          <cell r="M168">
            <v>152.84968952966008</v>
          </cell>
          <cell r="N168">
            <v>182.31678364047409</v>
          </cell>
          <cell r="O168">
            <v>144.54279948663071</v>
          </cell>
          <cell r="P168">
            <v>915.66779116779776</v>
          </cell>
        </row>
        <row r="169">
          <cell r="C169" t="str">
            <v>09Y</v>
          </cell>
          <cell r="D169">
            <v>963.03802046284136</v>
          </cell>
          <cell r="E169">
            <v>152.77675624184533</v>
          </cell>
          <cell r="F169">
            <v>1115.8147767046867</v>
          </cell>
          <cell r="K169" t="str">
            <v>09Y</v>
          </cell>
          <cell r="L169">
            <v>523.94901534126268</v>
          </cell>
          <cell r="M169">
            <v>181.93766824547328</v>
          </cell>
          <cell r="N169">
            <v>186.95878222070306</v>
          </cell>
          <cell r="O169">
            <v>203.62291145189798</v>
          </cell>
          <cell r="P169">
            <v>1096.4683772593369</v>
          </cell>
        </row>
        <row r="170">
          <cell r="C170" t="str">
            <v>10A</v>
          </cell>
          <cell r="D170">
            <v>822.15761039298161</v>
          </cell>
          <cell r="E170">
            <v>34.623141993194707</v>
          </cell>
          <cell r="F170">
            <v>856.78075238617635</v>
          </cell>
          <cell r="K170" t="str">
            <v>10A</v>
          </cell>
          <cell r="L170">
            <v>353.6053987650576</v>
          </cell>
          <cell r="M170">
            <v>125.41055453762253</v>
          </cell>
          <cell r="N170">
            <v>199.7986236496441</v>
          </cell>
          <cell r="O170">
            <v>158.24958164129015</v>
          </cell>
          <cell r="P170">
            <v>837.06415859361437</v>
          </cell>
        </row>
        <row r="171">
          <cell r="C171" t="str">
            <v>10C</v>
          </cell>
          <cell r="D171">
            <v>311.20056273865777</v>
          </cell>
          <cell r="E171">
            <v>42.060159722456547</v>
          </cell>
          <cell r="F171">
            <v>353.26072246111431</v>
          </cell>
          <cell r="K171" t="str">
            <v>10C</v>
          </cell>
          <cell r="L171">
            <v>172.18461644085701</v>
          </cell>
          <cell r="M171">
            <v>50.517227217312673</v>
          </cell>
          <cell r="N171">
            <v>60.442350209642143</v>
          </cell>
          <cell r="O171">
            <v>62.707152725016208</v>
          </cell>
          <cell r="P171">
            <v>345.85134659282807</v>
          </cell>
        </row>
        <row r="172">
          <cell r="C172" t="str">
            <v>10D</v>
          </cell>
          <cell r="D172">
            <v>423.43053732879525</v>
          </cell>
          <cell r="E172">
            <v>12.623708735553352</v>
          </cell>
          <cell r="F172">
            <v>436.0542460643486</v>
          </cell>
          <cell r="K172" t="str">
            <v>10D</v>
          </cell>
          <cell r="L172">
            <v>191.92493444306501</v>
          </cell>
          <cell r="M172">
            <v>59.586866707260064</v>
          </cell>
          <cell r="N172">
            <v>81.493529837871321</v>
          </cell>
          <cell r="O172">
            <v>93.899646919226356</v>
          </cell>
          <cell r="P172">
            <v>426.90497790742279</v>
          </cell>
        </row>
        <row r="173">
          <cell r="C173" t="str">
            <v>10E</v>
          </cell>
          <cell r="D173">
            <v>561.74527329204159</v>
          </cell>
          <cell r="E173">
            <v>20.166017484881682</v>
          </cell>
          <cell r="F173">
            <v>581.91129077692324</v>
          </cell>
          <cell r="K173" t="str">
            <v>10E</v>
          </cell>
          <cell r="L173">
            <v>219.41697910397443</v>
          </cell>
          <cell r="M173">
            <v>99.545786366942139</v>
          </cell>
          <cell r="N173">
            <v>126.99930653350502</v>
          </cell>
          <cell r="O173">
            <v>122.30364569748681</v>
          </cell>
          <cell r="P173">
            <v>568.26571770190844</v>
          </cell>
        </row>
        <row r="174">
          <cell r="C174" t="str">
            <v>10G</v>
          </cell>
          <cell r="D174">
            <v>465.64017348873546</v>
          </cell>
          <cell r="E174">
            <v>50.934158356221054</v>
          </cell>
          <cell r="F174">
            <v>516.57433184495653</v>
          </cell>
          <cell r="K174" t="str">
            <v>10G</v>
          </cell>
          <cell r="L174">
            <v>283.18127652632461</v>
          </cell>
          <cell r="M174">
            <v>74.653449623710799</v>
          </cell>
          <cell r="N174">
            <v>83.78996817474642</v>
          </cell>
          <cell r="O174">
            <v>69.823248266888484</v>
          </cell>
          <cell r="P174">
            <v>511.44794259167031</v>
          </cell>
        </row>
        <row r="175">
          <cell r="C175" t="str">
            <v>10H</v>
          </cell>
          <cell r="D175">
            <v>959.28130660119791</v>
          </cell>
          <cell r="E175">
            <v>196.30996674419285</v>
          </cell>
          <cell r="F175">
            <v>1155.5912733453908</v>
          </cell>
          <cell r="K175" t="str">
            <v>10H</v>
          </cell>
          <cell r="L175">
            <v>553.26365028068017</v>
          </cell>
          <cell r="M175">
            <v>161.76173557504981</v>
          </cell>
          <cell r="N175">
            <v>194.59944374058517</v>
          </cell>
          <cell r="O175">
            <v>213.85718890250845</v>
          </cell>
          <cell r="P175">
            <v>1123.4820184988237</v>
          </cell>
        </row>
        <row r="176">
          <cell r="C176" t="str">
            <v>10J</v>
          </cell>
          <cell r="D176">
            <v>807.10198134876964</v>
          </cell>
          <cell r="E176">
            <v>48.063092198382542</v>
          </cell>
          <cell r="F176">
            <v>855.16507354715213</v>
          </cell>
          <cell r="K176" t="str">
            <v>10J</v>
          </cell>
          <cell r="L176">
            <v>463.98537014950028</v>
          </cell>
          <cell r="M176">
            <v>133.31068061175819</v>
          </cell>
          <cell r="N176">
            <v>156.18309221036438</v>
          </cell>
          <cell r="O176">
            <v>92.575963546255963</v>
          </cell>
          <cell r="P176">
            <v>846.05510651787881</v>
          </cell>
        </row>
        <row r="177">
          <cell r="C177" t="str">
            <v>10K</v>
          </cell>
          <cell r="D177">
            <v>761.54534215525973</v>
          </cell>
          <cell r="E177">
            <v>18.259698437435805</v>
          </cell>
          <cell r="F177">
            <v>779.80504059269549</v>
          </cell>
          <cell r="K177" t="str">
            <v>10K</v>
          </cell>
          <cell r="L177">
            <v>365.6980610893649</v>
          </cell>
          <cell r="M177">
            <v>118.54109495114947</v>
          </cell>
          <cell r="N177">
            <v>181.31225542731963</v>
          </cell>
          <cell r="O177">
            <v>89.345691637301158</v>
          </cell>
          <cell r="P177">
            <v>754.8971031051351</v>
          </cell>
        </row>
        <row r="178">
          <cell r="C178" t="str">
            <v>10L</v>
          </cell>
          <cell r="D178">
            <v>591.6503587739943</v>
          </cell>
          <cell r="E178">
            <v>16.191874071265694</v>
          </cell>
          <cell r="F178">
            <v>607.84223284526001</v>
          </cell>
          <cell r="K178" t="str">
            <v>10L</v>
          </cell>
          <cell r="L178">
            <v>241.29767166588528</v>
          </cell>
          <cell r="M178">
            <v>78.996386581000053</v>
          </cell>
          <cell r="N178">
            <v>170.97897822174082</v>
          </cell>
          <cell r="O178">
            <v>99.680637620142406</v>
          </cell>
          <cell r="P178">
            <v>590.95367408876859</v>
          </cell>
        </row>
        <row r="179">
          <cell r="C179" t="str">
            <v>10M</v>
          </cell>
          <cell r="D179">
            <v>434.08766427874059</v>
          </cell>
          <cell r="E179">
            <v>8.0538410999936154</v>
          </cell>
          <cell r="F179">
            <v>442.14150537873422</v>
          </cell>
          <cell r="K179" t="str">
            <v>10M</v>
          </cell>
          <cell r="L179">
            <v>237.07422356214522</v>
          </cell>
          <cell r="M179">
            <v>57.314540710948101</v>
          </cell>
          <cell r="N179">
            <v>64.913278829458307</v>
          </cell>
          <cell r="O179">
            <v>66.674035612182195</v>
          </cell>
          <cell r="P179">
            <v>425.97607871473383</v>
          </cell>
        </row>
        <row r="180">
          <cell r="C180" t="str">
            <v>10N</v>
          </cell>
          <cell r="D180">
            <v>323.2956264024009</v>
          </cell>
          <cell r="E180">
            <v>40.41903463308963</v>
          </cell>
          <cell r="F180">
            <v>363.71466103549051</v>
          </cell>
          <cell r="K180" t="str">
            <v>10N</v>
          </cell>
          <cell r="L180">
            <v>195.32697917867461</v>
          </cell>
          <cell r="M180">
            <v>54.659658294076777</v>
          </cell>
          <cell r="N180">
            <v>57.777538286608255</v>
          </cell>
          <cell r="O180">
            <v>53.491186309151942</v>
          </cell>
          <cell r="P180">
            <v>361.2553620685116</v>
          </cell>
        </row>
        <row r="181">
          <cell r="C181" t="str">
            <v>10Q</v>
          </cell>
          <cell r="D181">
            <v>2413.8788876432368</v>
          </cell>
          <cell r="E181">
            <v>228.30725699397209</v>
          </cell>
          <cell r="F181">
            <v>2642.1861446372091</v>
          </cell>
          <cell r="K181" t="str">
            <v>10Q</v>
          </cell>
          <cell r="L181">
            <v>1323.9943675501293</v>
          </cell>
          <cell r="M181">
            <v>415.79006987463356</v>
          </cell>
          <cell r="N181">
            <v>415.44474369561038</v>
          </cell>
          <cell r="O181">
            <v>431.86363620622882</v>
          </cell>
          <cell r="P181">
            <v>2587.092817326602</v>
          </cell>
        </row>
        <row r="182">
          <cell r="C182" t="str">
            <v>10R</v>
          </cell>
          <cell r="D182">
            <v>765.61626121917948</v>
          </cell>
          <cell r="E182">
            <v>97.013840714782361</v>
          </cell>
          <cell r="F182">
            <v>862.6301019339619</v>
          </cell>
          <cell r="K182" t="str">
            <v>10R</v>
          </cell>
          <cell r="L182">
            <v>390.32534836970518</v>
          </cell>
          <cell r="M182">
            <v>132.71530577849455</v>
          </cell>
          <cell r="N182">
            <v>132.07018634244861</v>
          </cell>
          <cell r="O182">
            <v>180.20934172304678</v>
          </cell>
          <cell r="P182">
            <v>835.32018221369526</v>
          </cell>
        </row>
        <row r="183">
          <cell r="C183" t="str">
            <v>10T</v>
          </cell>
          <cell r="D183">
            <v>210.2418894738953</v>
          </cell>
          <cell r="E183">
            <v>278.26217235020505</v>
          </cell>
          <cell r="F183">
            <v>488.50406182410035</v>
          </cell>
          <cell r="K183" t="str">
            <v>10T</v>
          </cell>
          <cell r="L183">
            <v>225.66414600037797</v>
          </cell>
          <cell r="M183">
            <v>53.063219588842593</v>
          </cell>
          <cell r="N183">
            <v>62.507587968855596</v>
          </cell>
          <cell r="O183">
            <v>144.38123354695344</v>
          </cell>
          <cell r="P183">
            <v>485.61618710502961</v>
          </cell>
        </row>
        <row r="184">
          <cell r="C184" t="str">
            <v>10V</v>
          </cell>
          <cell r="D184">
            <v>729.14685780241291</v>
          </cell>
          <cell r="E184">
            <v>21.286496654111446</v>
          </cell>
          <cell r="F184">
            <v>750.4333544565244</v>
          </cell>
          <cell r="K184" t="str">
            <v>10V</v>
          </cell>
          <cell r="L184">
            <v>319.75583863798795</v>
          </cell>
          <cell r="M184">
            <v>126.55109767077987</v>
          </cell>
          <cell r="N184">
            <v>153.11766035175964</v>
          </cell>
          <cell r="O184">
            <v>129.96689129715992</v>
          </cell>
          <cell r="P184">
            <v>729.39148795768733</v>
          </cell>
        </row>
        <row r="185">
          <cell r="C185" t="str">
            <v>10W</v>
          </cell>
          <cell r="D185">
            <v>343.24612172529118</v>
          </cell>
          <cell r="E185">
            <v>133.56570640610647</v>
          </cell>
          <cell r="F185">
            <v>476.81182813139765</v>
          </cell>
          <cell r="K185" t="str">
            <v>10W</v>
          </cell>
          <cell r="L185">
            <v>274.33818556045122</v>
          </cell>
          <cell r="M185">
            <v>63.454790309858019</v>
          </cell>
          <cell r="N185">
            <v>41.993250960334038</v>
          </cell>
          <cell r="O185">
            <v>95.113589035675645</v>
          </cell>
          <cell r="P185">
            <v>474.89981586631893</v>
          </cell>
        </row>
        <row r="186">
          <cell r="C186" t="str">
            <v>10X</v>
          </cell>
          <cell r="D186">
            <v>892.53701501003195</v>
          </cell>
          <cell r="E186">
            <v>169.74742924567764</v>
          </cell>
          <cell r="F186">
            <v>1062.2844442557096</v>
          </cell>
          <cell r="K186" t="str">
            <v>10X</v>
          </cell>
          <cell r="L186">
            <v>504.04265184802205</v>
          </cell>
          <cell r="M186">
            <v>151.82826969888939</v>
          </cell>
          <cell r="N186">
            <v>144.77177889841133</v>
          </cell>
          <cell r="O186">
            <v>233.68317249541914</v>
          </cell>
          <cell r="P186">
            <v>1034.3258729407419</v>
          </cell>
        </row>
        <row r="187">
          <cell r="C187" t="str">
            <v>10Y</v>
          </cell>
          <cell r="D187">
            <v>637.97865899273472</v>
          </cell>
          <cell r="E187">
            <v>43.053040586706359</v>
          </cell>
          <cell r="F187">
            <v>681.03169957944112</v>
          </cell>
          <cell r="K187" t="str">
            <v>10Y</v>
          </cell>
          <cell r="L187">
            <v>337.16127712236101</v>
          </cell>
          <cell r="M187">
            <v>114.83885758301871</v>
          </cell>
          <cell r="N187">
            <v>121.29906271223041</v>
          </cell>
          <cell r="O187">
            <v>100.34205400410508</v>
          </cell>
          <cell r="P187">
            <v>673.6412514217152</v>
          </cell>
        </row>
        <row r="188">
          <cell r="C188" t="str">
            <v>11A</v>
          </cell>
          <cell r="D188">
            <v>2158.6484145102086</v>
          </cell>
          <cell r="E188">
            <v>92.369714418334084</v>
          </cell>
          <cell r="F188">
            <v>2251.0181289285429</v>
          </cell>
          <cell r="K188" t="str">
            <v>11A</v>
          </cell>
          <cell r="L188">
            <v>1017.7089938653974</v>
          </cell>
          <cell r="M188">
            <v>358.11852734168775</v>
          </cell>
          <cell r="N188">
            <v>496.26511066783542</v>
          </cell>
          <cell r="O188">
            <v>345.83005775113412</v>
          </cell>
          <cell r="P188">
            <v>2217.9226896260543</v>
          </cell>
        </row>
        <row r="189">
          <cell r="C189" t="str">
            <v>11C</v>
          </cell>
          <cell r="D189">
            <v>509.2975484114055</v>
          </cell>
          <cell r="E189">
            <v>71.22371046212298</v>
          </cell>
          <cell r="F189">
            <v>580.5212588735285</v>
          </cell>
          <cell r="K189" t="str">
            <v>11C</v>
          </cell>
          <cell r="L189">
            <v>301.81177213629235</v>
          </cell>
          <cell r="M189">
            <v>86.206332718045644</v>
          </cell>
          <cell r="N189">
            <v>96.365897062015847</v>
          </cell>
          <cell r="O189">
            <v>79.972259524572493</v>
          </cell>
          <cell r="P189">
            <v>564.35626144092635</v>
          </cell>
        </row>
        <row r="190">
          <cell r="C190" t="str">
            <v>11D</v>
          </cell>
          <cell r="D190">
            <v>519.0796411589771</v>
          </cell>
          <cell r="E190">
            <v>51.79258120530892</v>
          </cell>
          <cell r="F190">
            <v>570.87222236428602</v>
          </cell>
          <cell r="K190" t="str">
            <v>11D</v>
          </cell>
          <cell r="L190">
            <v>308.88033489583057</v>
          </cell>
          <cell r="M190">
            <v>99.68112968220062</v>
          </cell>
          <cell r="N190">
            <v>86.559521237113657</v>
          </cell>
          <cell r="O190">
            <v>82.064482994655009</v>
          </cell>
          <cell r="P190">
            <v>577.18546880979989</v>
          </cell>
        </row>
        <row r="191">
          <cell r="C191" t="str">
            <v>11E</v>
          </cell>
          <cell r="D191">
            <v>824.97493153401035</v>
          </cell>
          <cell r="E191">
            <v>30.77764642121566</v>
          </cell>
          <cell r="F191">
            <v>855.752577955226</v>
          </cell>
          <cell r="K191" t="str">
            <v>11E</v>
          </cell>
          <cell r="L191">
            <v>430.23777646442346</v>
          </cell>
          <cell r="M191">
            <v>118.6358512052502</v>
          </cell>
          <cell r="N191">
            <v>133.05687335678161</v>
          </cell>
          <cell r="O191">
            <v>160.13783861990058</v>
          </cell>
          <cell r="P191">
            <v>842.06833964635587</v>
          </cell>
        </row>
        <row r="192">
          <cell r="C192" t="str">
            <v>11H</v>
          </cell>
          <cell r="D192">
            <v>1711.0611426631169</v>
          </cell>
          <cell r="E192">
            <v>224.71569988119671</v>
          </cell>
          <cell r="F192">
            <v>1935.7768425443137</v>
          </cell>
          <cell r="K192" t="str">
            <v>11H</v>
          </cell>
          <cell r="L192">
            <v>932.61965182812435</v>
          </cell>
          <cell r="M192">
            <v>309.045050665612</v>
          </cell>
          <cell r="N192">
            <v>276.94332507881222</v>
          </cell>
          <cell r="O192">
            <v>400.11354569403477</v>
          </cell>
          <cell r="P192">
            <v>1918.7215732665834</v>
          </cell>
        </row>
        <row r="193">
          <cell r="C193" t="str">
            <v>11J</v>
          </cell>
          <cell r="D193">
            <v>3396.6375636196744</v>
          </cell>
          <cell r="E193">
            <v>106.13964920312878</v>
          </cell>
          <cell r="F193">
            <v>3502.7772128228034</v>
          </cell>
          <cell r="K193" t="str">
            <v>11J</v>
          </cell>
          <cell r="L193">
            <v>1439.4281680854801</v>
          </cell>
          <cell r="M193">
            <v>611.83955211768023</v>
          </cell>
          <cell r="N193">
            <v>808.33615509999959</v>
          </cell>
          <cell r="O193">
            <v>562.23806218113577</v>
          </cell>
          <cell r="P193">
            <v>3421.8419374842956</v>
          </cell>
        </row>
        <row r="194">
          <cell r="C194" t="str">
            <v>11M</v>
          </cell>
          <cell r="D194">
            <v>2221.2999644794618</v>
          </cell>
          <cell r="E194">
            <v>133.04921751939133</v>
          </cell>
          <cell r="F194">
            <v>2354.3491819988531</v>
          </cell>
          <cell r="K194" t="str">
            <v>11M</v>
          </cell>
          <cell r="L194">
            <v>1089.6528113125846</v>
          </cell>
          <cell r="M194">
            <v>403.46251615586226</v>
          </cell>
          <cell r="N194">
            <v>425.94063352306335</v>
          </cell>
          <cell r="O194">
            <v>353.12991960563249</v>
          </cell>
          <cell r="P194">
            <v>2272.1858805971424</v>
          </cell>
        </row>
        <row r="195">
          <cell r="C195" t="str">
            <v>11N</v>
          </cell>
          <cell r="D195">
            <v>2277.8239675003329</v>
          </cell>
          <cell r="E195">
            <v>35.394673539401055</v>
          </cell>
          <cell r="F195">
            <v>2313.2186410397339</v>
          </cell>
          <cell r="K195" t="str">
            <v>11N</v>
          </cell>
          <cell r="L195">
            <v>863.0041771322949</v>
          </cell>
          <cell r="M195">
            <v>386.37721862279494</v>
          </cell>
          <cell r="N195">
            <v>547.20771162481151</v>
          </cell>
          <cell r="O195">
            <v>457.88940512468207</v>
          </cell>
          <cell r="P195">
            <v>2254.4785125045833</v>
          </cell>
        </row>
        <row r="196">
          <cell r="C196" t="str">
            <v>11T</v>
          </cell>
          <cell r="D196">
            <v>869.22877580117449</v>
          </cell>
          <cell r="E196">
            <v>28.078838970270777</v>
          </cell>
          <cell r="F196">
            <v>897.30761477144529</v>
          </cell>
          <cell r="K196" t="str">
            <v>11T</v>
          </cell>
          <cell r="L196">
            <v>352.85375993694959</v>
          </cell>
          <cell r="M196">
            <v>127.90785086065742</v>
          </cell>
          <cell r="N196">
            <v>201.98503011275844</v>
          </cell>
          <cell r="O196">
            <v>185.11022901677435</v>
          </cell>
          <cell r="P196">
            <v>867.85686992713977</v>
          </cell>
        </row>
        <row r="197">
          <cell r="C197" t="str">
            <v>11X</v>
          </cell>
          <cell r="D197">
            <v>2472.9556147352146</v>
          </cell>
          <cell r="E197">
            <v>46.804439382875913</v>
          </cell>
          <cell r="F197">
            <v>2519.7600541180905</v>
          </cell>
          <cell r="K197" t="str">
            <v>11X</v>
          </cell>
          <cell r="L197">
            <v>1090.2537334163721</v>
          </cell>
          <cell r="M197">
            <v>418.37479815289089</v>
          </cell>
          <cell r="N197">
            <v>579.69230425521914</v>
          </cell>
          <cell r="O197">
            <v>375.63450042239026</v>
          </cell>
          <cell r="P197">
            <v>2463.9553362468723</v>
          </cell>
        </row>
        <row r="198">
          <cell r="C198" t="str">
            <v>12A</v>
          </cell>
          <cell r="D198">
            <v>1184.7694059817602</v>
          </cell>
          <cell r="E198">
            <v>53.441109812247795</v>
          </cell>
          <cell r="F198">
            <v>1238.210515794008</v>
          </cell>
          <cell r="K198" t="str">
            <v>12A</v>
          </cell>
          <cell r="L198">
            <v>585.55096613402191</v>
          </cell>
          <cell r="M198">
            <v>208.24157735481654</v>
          </cell>
          <cell r="N198">
            <v>239.2492939168925</v>
          </cell>
          <cell r="O198">
            <v>181.38247933365213</v>
          </cell>
          <cell r="P198">
            <v>1214.4243167393829</v>
          </cell>
        </row>
        <row r="199">
          <cell r="C199" t="str">
            <v>12D</v>
          </cell>
          <cell r="D199">
            <v>768.3731764673297</v>
          </cell>
          <cell r="E199">
            <v>73.84268979543539</v>
          </cell>
          <cell r="F199">
            <v>842.21586626276508</v>
          </cell>
          <cell r="K199" t="str">
            <v>12D</v>
          </cell>
          <cell r="L199">
            <v>381.94919844167015</v>
          </cell>
          <cell r="M199">
            <v>146.45390355263524</v>
          </cell>
          <cell r="N199">
            <v>141.38932386768238</v>
          </cell>
          <cell r="O199">
            <v>168.99210564029366</v>
          </cell>
          <cell r="P199">
            <v>838.78453150228142</v>
          </cell>
        </row>
        <row r="200">
          <cell r="C200" t="str">
            <v>12F</v>
          </cell>
          <cell r="D200">
            <v>1593.2288168189118</v>
          </cell>
          <cell r="E200">
            <v>47.383172797437346</v>
          </cell>
          <cell r="F200">
            <v>1640.6119896163491</v>
          </cell>
          <cell r="K200" t="str">
            <v>12F</v>
          </cell>
          <cell r="L200">
            <v>667.28387705617399</v>
          </cell>
          <cell r="M200">
            <v>226.94715294862968</v>
          </cell>
          <cell r="N200">
            <v>341.31497042650261</v>
          </cell>
          <cell r="O200">
            <v>373.75556577760568</v>
          </cell>
          <cell r="P200">
            <v>1609.3015662089122</v>
          </cell>
        </row>
        <row r="201">
          <cell r="C201" t="str">
            <v>13P</v>
          </cell>
          <cell r="D201">
            <v>2023.3236090840148</v>
          </cell>
          <cell r="E201">
            <v>852.28267261414805</v>
          </cell>
          <cell r="F201">
            <v>2875.606281698163</v>
          </cell>
          <cell r="K201" t="str">
            <v>13P</v>
          </cell>
          <cell r="L201">
            <v>1104.6856118832291</v>
          </cell>
          <cell r="M201">
            <v>379.04652052925456</v>
          </cell>
          <cell r="N201">
            <v>469.04222430142448</v>
          </cell>
          <cell r="O201">
            <v>877.25848175672093</v>
          </cell>
          <cell r="P201">
            <v>2830.032838470629</v>
          </cell>
        </row>
        <row r="202">
          <cell r="C202" t="str">
            <v>13T</v>
          </cell>
          <cell r="D202">
            <v>2122.477727081091</v>
          </cell>
          <cell r="E202">
            <v>239.96079004870907</v>
          </cell>
          <cell r="F202">
            <v>2362.4385171297999</v>
          </cell>
          <cell r="K202" t="str">
            <v>13T</v>
          </cell>
          <cell r="L202">
            <v>957.81685870739352</v>
          </cell>
          <cell r="M202">
            <v>315.84297364281895</v>
          </cell>
          <cell r="N202">
            <v>403.87137920636906</v>
          </cell>
          <cell r="O202">
            <v>627.50473963180775</v>
          </cell>
          <cell r="P202">
            <v>2305.0359511883894</v>
          </cell>
        </row>
        <row r="203">
          <cell r="C203" t="str">
            <v>99A</v>
          </cell>
          <cell r="D203">
            <v>1904.0745877648626</v>
          </cell>
          <cell r="E203">
            <v>254.25369415746275</v>
          </cell>
          <cell r="F203">
            <v>2158.3282819223255</v>
          </cell>
          <cell r="K203" t="str">
            <v>99A</v>
          </cell>
          <cell r="L203">
            <v>918.62671682277232</v>
          </cell>
          <cell r="M203">
            <v>235.93350345988515</v>
          </cell>
          <cell r="N203">
            <v>312.06388450949476</v>
          </cell>
          <cell r="O203">
            <v>620.3741196378661</v>
          </cell>
          <cell r="P203">
            <v>2086.9982244300186</v>
          </cell>
        </row>
        <row r="204">
          <cell r="C204" t="str">
            <v>99C</v>
          </cell>
          <cell r="D204">
            <v>990.20828925130945</v>
          </cell>
          <cell r="E204">
            <v>30.152876378712868</v>
          </cell>
          <cell r="F204">
            <v>1020.3611656300224</v>
          </cell>
          <cell r="K204" t="str">
            <v>99C</v>
          </cell>
          <cell r="L204">
            <v>456.52184523556883</v>
          </cell>
          <cell r="M204">
            <v>131.38538684719273</v>
          </cell>
          <cell r="N204">
            <v>211.39453272393723</v>
          </cell>
          <cell r="O204">
            <v>199.2904749159878</v>
          </cell>
          <cell r="P204">
            <v>998.59223972268671</v>
          </cell>
        </row>
        <row r="205">
          <cell r="C205" t="str">
            <v>99D</v>
          </cell>
          <cell r="D205">
            <v>619.42647556880445</v>
          </cell>
          <cell r="E205">
            <v>12.140705414642063</v>
          </cell>
          <cell r="F205">
            <v>631.56718098344652</v>
          </cell>
          <cell r="K205" t="str">
            <v>99D</v>
          </cell>
          <cell r="L205">
            <v>289.86960147720708</v>
          </cell>
          <cell r="M205">
            <v>71.328815919589786</v>
          </cell>
          <cell r="N205">
            <v>159.09290511270697</v>
          </cell>
          <cell r="O205">
            <v>93.335370087692851</v>
          </cell>
          <cell r="P205">
            <v>613.62669259719667</v>
          </cell>
        </row>
        <row r="206">
          <cell r="C206" t="str">
            <v>99E</v>
          </cell>
          <cell r="D206">
            <v>1117.6309948125026</v>
          </cell>
          <cell r="E206">
            <v>72.27573021337264</v>
          </cell>
          <cell r="F206">
            <v>1189.9067250258754</v>
          </cell>
          <cell r="K206" t="str">
            <v>99E</v>
          </cell>
          <cell r="L206">
            <v>551.039307374293</v>
          </cell>
          <cell r="M206">
            <v>183.23563322265784</v>
          </cell>
          <cell r="N206">
            <v>229.66032337294567</v>
          </cell>
          <cell r="O206">
            <v>204.53145212259608</v>
          </cell>
          <cell r="P206">
            <v>1168.4667160924926</v>
          </cell>
        </row>
        <row r="207">
          <cell r="C207" t="str">
            <v>99F</v>
          </cell>
          <cell r="D207">
            <v>809.6097016131564</v>
          </cell>
          <cell r="E207">
            <v>19.020934954349649</v>
          </cell>
          <cell r="F207">
            <v>828.63063656750603</v>
          </cell>
          <cell r="K207" t="str">
            <v>99F</v>
          </cell>
          <cell r="L207">
            <v>350.16681854173476</v>
          </cell>
          <cell r="M207">
            <v>132.0396819293241</v>
          </cell>
          <cell r="N207">
            <v>213.51805416085395</v>
          </cell>
          <cell r="O207">
            <v>111.13068179323149</v>
          </cell>
          <cell r="P207">
            <v>806.85523642514431</v>
          </cell>
        </row>
        <row r="208">
          <cell r="C208" t="str">
            <v>99G</v>
          </cell>
          <cell r="D208">
            <v>752.94277091478307</v>
          </cell>
          <cell r="E208">
            <v>60.083665864591474</v>
          </cell>
          <cell r="F208">
            <v>813.02643677937454</v>
          </cell>
          <cell r="K208" t="str">
            <v>99G</v>
          </cell>
          <cell r="L208">
            <v>364.14067692402836</v>
          </cell>
          <cell r="M208">
            <v>104.39679480640851</v>
          </cell>
          <cell r="N208">
            <v>161.09022763351516</v>
          </cell>
          <cell r="O208">
            <v>162.25337816908254</v>
          </cell>
          <cell r="P208">
            <v>791.88107753303461</v>
          </cell>
        </row>
        <row r="209">
          <cell r="C209" t="str">
            <v>99H</v>
          </cell>
          <cell r="D209">
            <v>978.91135490580416</v>
          </cell>
          <cell r="E209">
            <v>87.059588220164471</v>
          </cell>
          <cell r="F209">
            <v>1065.9709431259687</v>
          </cell>
          <cell r="K209" t="str">
            <v>99H</v>
          </cell>
          <cell r="L209">
            <v>450.19656391765079</v>
          </cell>
          <cell r="M209">
            <v>181.29978764626773</v>
          </cell>
          <cell r="N209">
            <v>207.28355182894049</v>
          </cell>
          <cell r="O209">
            <v>201.21764552994424</v>
          </cell>
          <cell r="P209">
            <v>1039.9975489228034</v>
          </cell>
        </row>
        <row r="210">
          <cell r="C210" t="str">
            <v>99J</v>
          </cell>
          <cell r="D210">
            <v>1489.9070336369118</v>
          </cell>
          <cell r="E210">
            <v>63.105821249378693</v>
          </cell>
          <cell r="F210">
            <v>1553.0128548862906</v>
          </cell>
          <cell r="K210" t="str">
            <v>99J</v>
          </cell>
          <cell r="L210">
            <v>690.53472869669076</v>
          </cell>
          <cell r="M210">
            <v>254.48926619681066</v>
          </cell>
          <cell r="N210">
            <v>281.17201857865962</v>
          </cell>
          <cell r="O210">
            <v>291.70091156429345</v>
          </cell>
          <cell r="P210">
            <v>1517.8969250364546</v>
          </cell>
        </row>
        <row r="211">
          <cell r="C211" t="str">
            <v>99K</v>
          </cell>
          <cell r="D211">
            <v>662.7653538188415</v>
          </cell>
          <cell r="E211">
            <v>14.135938085017946</v>
          </cell>
          <cell r="F211">
            <v>676.90129190385949</v>
          </cell>
          <cell r="K211" t="str">
            <v>99K</v>
          </cell>
          <cell r="L211">
            <v>298.29609336620848</v>
          </cell>
          <cell r="M211">
            <v>109.27972878664724</v>
          </cell>
          <cell r="N211">
            <v>153.19823497368711</v>
          </cell>
          <cell r="O211">
            <v>104.30225760600423</v>
          </cell>
          <cell r="P211">
            <v>665.07631473254708</v>
          </cell>
        </row>
        <row r="212">
          <cell r="C212" t="str">
            <v>99M</v>
          </cell>
          <cell r="D212">
            <v>818.13461474569647</v>
          </cell>
          <cell r="E212">
            <v>68.194956668293344</v>
          </cell>
          <cell r="F212">
            <v>886.32957141398981</v>
          </cell>
          <cell r="K212" t="str">
            <v>99M</v>
          </cell>
          <cell r="L212">
            <v>427.47380038251822</v>
          </cell>
          <cell r="M212">
            <v>150.54984448323216</v>
          </cell>
          <cell r="N212">
            <v>169.56687467686052</v>
          </cell>
          <cell r="O212">
            <v>129.39910937432492</v>
          </cell>
          <cell r="P212">
            <v>876.98962891693577</v>
          </cell>
        </row>
        <row r="213">
          <cell r="C213" t="str">
            <v>99N</v>
          </cell>
          <cell r="D213">
            <v>1941.4345837468672</v>
          </cell>
          <cell r="E213">
            <v>45.152606820739571</v>
          </cell>
          <cell r="F213">
            <v>1986.5871905676067</v>
          </cell>
          <cell r="K213" t="str">
            <v>99N</v>
          </cell>
          <cell r="L213">
            <v>951.09460143863453</v>
          </cell>
          <cell r="M213">
            <v>306.77401506619668</v>
          </cell>
          <cell r="N213">
            <v>403.95103966365434</v>
          </cell>
          <cell r="O213">
            <v>275.58746111280726</v>
          </cell>
          <cell r="P213">
            <v>1937.4071172812928</v>
          </cell>
        </row>
        <row r="214">
          <cell r="C214" t="str">
            <v>99P</v>
          </cell>
          <cell r="D214">
            <v>3916.647277465308</v>
          </cell>
          <cell r="E214">
            <v>81.909145497464436</v>
          </cell>
          <cell r="F214">
            <v>3998.5564229627726</v>
          </cell>
          <cell r="K214" t="str">
            <v>99P</v>
          </cell>
          <cell r="L214">
            <v>1713.3472471320961</v>
          </cell>
          <cell r="M214">
            <v>647.60984032899921</v>
          </cell>
          <cell r="N214">
            <v>827.14535426601253</v>
          </cell>
          <cell r="O214">
            <v>742.90075786044895</v>
          </cell>
          <cell r="P214">
            <v>3931.003199587557</v>
          </cell>
        </row>
        <row r="215">
          <cell r="C215" t="str">
            <v>99Q</v>
          </cell>
          <cell r="D215">
            <v>1327.4188331050261</v>
          </cell>
          <cell r="E215">
            <v>21.331820655523838</v>
          </cell>
          <cell r="F215">
            <v>1348.75065376055</v>
          </cell>
          <cell r="K215" t="str">
            <v>99Q</v>
          </cell>
          <cell r="L215">
            <v>524.86749101438909</v>
          </cell>
          <cell r="M215">
            <v>202.07582858181607</v>
          </cell>
          <cell r="N215">
            <v>362.48644290266645</v>
          </cell>
          <cell r="O215">
            <v>228.96190894318295</v>
          </cell>
          <cell r="P215">
            <v>1318.3916714420548</v>
          </cell>
        </row>
        <row r="216">
          <cell r="D216">
            <v>206509.92406998872</v>
          </cell>
          <cell r="E216">
            <v>30025.089517054526</v>
          </cell>
          <cell r="F216">
            <v>236535.01358704327</v>
          </cell>
          <cell r="L216">
            <v>104631.75368606305</v>
          </cell>
          <cell r="M216">
            <v>35587.412161902786</v>
          </cell>
          <cell r="N216">
            <v>43150.649696331173</v>
          </cell>
          <cell r="O216">
            <v>48305.864369271701</v>
          </cell>
          <cell r="P216">
            <v>231675.67991356863</v>
          </cell>
        </row>
      </sheetData>
      <sheetData sheetId="1">
        <row r="8">
          <cell r="C8" t="str">
            <v>00C</v>
          </cell>
          <cell r="D8">
            <v>437.06424048269957</v>
          </cell>
          <cell r="E8">
            <v>9.1403767469645754</v>
          </cell>
          <cell r="F8">
            <v>446.20461722966417</v>
          </cell>
          <cell r="K8" t="str">
            <v>00C</v>
          </cell>
          <cell r="L8">
            <v>195.07622695836409</v>
          </cell>
          <cell r="M8">
            <v>63.191588205642397</v>
          </cell>
          <cell r="N8">
            <v>93.096071435954116</v>
          </cell>
          <cell r="O8">
            <v>90.166711698995627</v>
          </cell>
          <cell r="P8">
            <v>441.53059829895625</v>
          </cell>
        </row>
        <row r="9">
          <cell r="C9" t="str">
            <v>00D</v>
          </cell>
          <cell r="D9">
            <v>1257.8096446035831</v>
          </cell>
          <cell r="E9">
            <v>24.700578043797812</v>
          </cell>
          <cell r="F9">
            <v>1282.5102226473809</v>
          </cell>
          <cell r="K9" t="str">
            <v>00D</v>
          </cell>
          <cell r="L9">
            <v>532.91712460753615</v>
          </cell>
          <cell r="M9">
            <v>168.55538512549103</v>
          </cell>
          <cell r="N9">
            <v>275.59813839960765</v>
          </cell>
          <cell r="O9">
            <v>273.62338061602918</v>
          </cell>
          <cell r="P9">
            <v>1250.6940287486641</v>
          </cell>
        </row>
        <row r="10">
          <cell r="C10" t="str">
            <v>00J</v>
          </cell>
          <cell r="D10">
            <v>1119.5931528761153</v>
          </cell>
          <cell r="E10">
            <v>18.677824424118981</v>
          </cell>
          <cell r="F10">
            <v>1138.2709773002343</v>
          </cell>
          <cell r="K10" t="str">
            <v>00J</v>
          </cell>
          <cell r="L10">
            <v>489.87127334444477</v>
          </cell>
          <cell r="M10">
            <v>145.76049775819018</v>
          </cell>
          <cell r="N10">
            <v>233.35958883424448</v>
          </cell>
          <cell r="O10">
            <v>244.3676978407043</v>
          </cell>
          <cell r="P10">
            <v>1113.3590577775838</v>
          </cell>
        </row>
        <row r="11">
          <cell r="C11" t="str">
            <v>00K</v>
          </cell>
          <cell r="D11">
            <v>1301.7621543037585</v>
          </cell>
          <cell r="E11">
            <v>56.170946915716492</v>
          </cell>
          <cell r="F11">
            <v>1357.933101219475</v>
          </cell>
          <cell r="K11" t="str">
            <v>00K</v>
          </cell>
          <cell r="L11">
            <v>557.95362296813551</v>
          </cell>
          <cell r="M11">
            <v>206.05326733969412</v>
          </cell>
          <cell r="N11">
            <v>243.30874162800427</v>
          </cell>
          <cell r="O11">
            <v>329.28241550418693</v>
          </cell>
          <cell r="P11">
            <v>1336.598047440021</v>
          </cell>
        </row>
        <row r="12">
          <cell r="C12" t="str">
            <v>00L</v>
          </cell>
          <cell r="D12">
            <v>1448.1699564654107</v>
          </cell>
          <cell r="E12">
            <v>12.048030658672117</v>
          </cell>
          <cell r="F12">
            <v>1460.2179871240828</v>
          </cell>
          <cell r="K12" t="str">
            <v>00L</v>
          </cell>
          <cell r="L12">
            <v>573.64498390252095</v>
          </cell>
          <cell r="M12">
            <v>211.44511973689615</v>
          </cell>
          <cell r="N12">
            <v>393.51483695564224</v>
          </cell>
          <cell r="O12">
            <v>248.53592385250278</v>
          </cell>
          <cell r="P12">
            <v>1427.1408644475621</v>
          </cell>
        </row>
        <row r="13">
          <cell r="C13" t="str">
            <v>00M</v>
          </cell>
          <cell r="D13">
            <v>1226.1826814327928</v>
          </cell>
          <cell r="E13">
            <v>99.626125017417976</v>
          </cell>
          <cell r="F13">
            <v>1325.8088064502108</v>
          </cell>
          <cell r="K13" t="str">
            <v>00M</v>
          </cell>
          <cell r="L13">
            <v>520.92426265444135</v>
          </cell>
          <cell r="M13">
            <v>185.69024377470825</v>
          </cell>
          <cell r="N13">
            <v>248.21331995031264</v>
          </cell>
          <cell r="O13">
            <v>344.30606025860845</v>
          </cell>
          <cell r="P13">
            <v>1299.1338866380709</v>
          </cell>
        </row>
        <row r="14">
          <cell r="C14" t="str">
            <v>00N</v>
          </cell>
          <cell r="D14">
            <v>756.32862241352007</v>
          </cell>
          <cell r="E14">
            <v>23.588198611312489</v>
          </cell>
          <cell r="F14">
            <v>779.91682102483253</v>
          </cell>
          <cell r="K14" t="str">
            <v>00N</v>
          </cell>
          <cell r="L14">
            <v>302.43893742498034</v>
          </cell>
          <cell r="M14">
            <v>86.647242347221052</v>
          </cell>
          <cell r="N14">
            <v>157.09289722712327</v>
          </cell>
          <cell r="O14">
            <v>210.26776666384984</v>
          </cell>
          <cell r="P14">
            <v>756.44684366317449</v>
          </cell>
        </row>
        <row r="15">
          <cell r="C15" t="str">
            <v>00P</v>
          </cell>
          <cell r="D15">
            <v>1186.4421460177907</v>
          </cell>
          <cell r="E15">
            <v>37.711199825360112</v>
          </cell>
          <cell r="F15">
            <v>1224.1533458431509</v>
          </cell>
          <cell r="K15" t="str">
            <v>00P</v>
          </cell>
          <cell r="L15">
            <v>467.74455508958698</v>
          </cell>
          <cell r="M15">
            <v>177.78644329564656</v>
          </cell>
          <cell r="N15">
            <v>278.67403585666176</v>
          </cell>
          <cell r="O15">
            <v>280.52517333078117</v>
          </cell>
          <cell r="P15">
            <v>1204.7302075726766</v>
          </cell>
        </row>
        <row r="16">
          <cell r="C16" t="str">
            <v>00Q</v>
          </cell>
          <cell r="D16">
            <v>424.31248181450741</v>
          </cell>
          <cell r="E16">
            <v>178.42111229657925</v>
          </cell>
          <cell r="F16">
            <v>602.73359411108663</v>
          </cell>
          <cell r="K16" t="str">
            <v>00Q</v>
          </cell>
          <cell r="L16">
            <v>229.16894431387985</v>
          </cell>
          <cell r="M16">
            <v>80.35257897446877</v>
          </cell>
          <cell r="N16">
            <v>95.17551673920822</v>
          </cell>
          <cell r="O16">
            <v>184.47314095381739</v>
          </cell>
          <cell r="P16">
            <v>589.17018098137419</v>
          </cell>
        </row>
        <row r="17">
          <cell r="C17" t="str">
            <v>00R</v>
          </cell>
          <cell r="D17">
            <v>687.24908072577841</v>
          </cell>
          <cell r="E17">
            <v>25.163828948405214</v>
          </cell>
          <cell r="F17">
            <v>712.41290967418365</v>
          </cell>
          <cell r="K17" t="str">
            <v>00R</v>
          </cell>
          <cell r="L17">
            <v>309.05489336539068</v>
          </cell>
          <cell r="M17">
            <v>88.924211420632659</v>
          </cell>
          <cell r="N17">
            <v>140.64448838054855</v>
          </cell>
          <cell r="O17">
            <v>149.74023409704856</v>
          </cell>
          <cell r="P17">
            <v>688.36382726362046</v>
          </cell>
        </row>
        <row r="18">
          <cell r="C18" t="str">
            <v>00T</v>
          </cell>
          <cell r="D18">
            <v>954.53728189496269</v>
          </cell>
          <cell r="E18">
            <v>199.48430571101608</v>
          </cell>
          <cell r="F18">
            <v>1154.0215876059788</v>
          </cell>
          <cell r="K18" t="str">
            <v>00T</v>
          </cell>
          <cell r="L18">
            <v>512.58649428213585</v>
          </cell>
          <cell r="M18">
            <v>158.57576476230284</v>
          </cell>
          <cell r="N18">
            <v>221.4228633786586</v>
          </cell>
          <cell r="O18">
            <v>233.76208291082997</v>
          </cell>
          <cell r="P18">
            <v>1126.3472053339274</v>
          </cell>
        </row>
        <row r="19">
          <cell r="C19" t="str">
            <v>00V</v>
          </cell>
          <cell r="D19">
            <v>659.68565309493601</v>
          </cell>
          <cell r="E19">
            <v>78.21833095914387</v>
          </cell>
          <cell r="F19">
            <v>737.90398405407984</v>
          </cell>
          <cell r="K19" t="str">
            <v>00V</v>
          </cell>
          <cell r="L19">
            <v>315.43072052278745</v>
          </cell>
          <cell r="M19">
            <v>117.18355699594993</v>
          </cell>
          <cell r="N19">
            <v>145.50599585435964</v>
          </cell>
          <cell r="O19">
            <v>143.75047755605129</v>
          </cell>
          <cell r="P19">
            <v>721.87075092914824</v>
          </cell>
        </row>
        <row r="20">
          <cell r="C20" t="str">
            <v>00W</v>
          </cell>
          <cell r="D20">
            <v>422.14882621250644</v>
          </cell>
          <cell r="E20">
            <v>372.35819414836016</v>
          </cell>
          <cell r="F20">
            <v>794.50702036086659</v>
          </cell>
          <cell r="K20" t="str">
            <v>00W</v>
          </cell>
          <cell r="L20">
            <v>321.55296285921219</v>
          </cell>
          <cell r="M20">
            <v>119.57431316214476</v>
          </cell>
          <cell r="N20">
            <v>68.762396485108027</v>
          </cell>
          <cell r="O20">
            <v>260.60023804008904</v>
          </cell>
          <cell r="P20">
            <v>770.48991054655414</v>
          </cell>
        </row>
        <row r="21">
          <cell r="C21" t="str">
            <v>00X</v>
          </cell>
          <cell r="D21">
            <v>713.50623180081402</v>
          </cell>
          <cell r="E21">
            <v>16.473352776042493</v>
          </cell>
          <cell r="F21">
            <v>729.9795845768565</v>
          </cell>
          <cell r="K21" t="str">
            <v>00X</v>
          </cell>
          <cell r="L21">
            <v>330.483923990135</v>
          </cell>
          <cell r="M21">
            <v>96.652527873032454</v>
          </cell>
          <cell r="N21">
            <v>149.17553934233234</v>
          </cell>
          <cell r="O21">
            <v>132.58501165999351</v>
          </cell>
          <cell r="P21">
            <v>708.89700286549328</v>
          </cell>
        </row>
        <row r="22">
          <cell r="C22" t="str">
            <v>00Y</v>
          </cell>
          <cell r="D22">
            <v>788.04754172562855</v>
          </cell>
          <cell r="E22">
            <v>154.38120711721891</v>
          </cell>
          <cell r="F22">
            <v>942.42874884284743</v>
          </cell>
          <cell r="K22" t="str">
            <v>00Y</v>
          </cell>
          <cell r="L22">
            <v>386.37343887214206</v>
          </cell>
          <cell r="M22">
            <v>151.23583705154789</v>
          </cell>
          <cell r="N22">
            <v>165.85982455853087</v>
          </cell>
          <cell r="O22">
            <v>212.30907450838697</v>
          </cell>
          <cell r="P22">
            <v>915.77817499060779</v>
          </cell>
        </row>
        <row r="23">
          <cell r="C23" t="str">
            <v>01A</v>
          </cell>
          <cell r="D23">
            <v>1258.4109201981344</v>
          </cell>
          <cell r="E23">
            <v>166.55954426785914</v>
          </cell>
          <cell r="F23">
            <v>1424.9704644659935</v>
          </cell>
          <cell r="K23" t="str">
            <v>01A</v>
          </cell>
          <cell r="L23">
            <v>609.74256093935423</v>
          </cell>
          <cell r="M23">
            <v>188.44345853257684</v>
          </cell>
          <cell r="N23">
            <v>278.91233243490541</v>
          </cell>
          <cell r="O23">
            <v>318.40212116915887</v>
          </cell>
          <cell r="P23">
            <v>1395.5004730759954</v>
          </cell>
        </row>
        <row r="24">
          <cell r="C24" t="str">
            <v>01C</v>
          </cell>
          <cell r="D24">
            <v>868.75505772350346</v>
          </cell>
          <cell r="E24">
            <v>17.45790810370336</v>
          </cell>
          <cell r="F24">
            <v>886.21296582720686</v>
          </cell>
          <cell r="K24" t="str">
            <v>01C</v>
          </cell>
          <cell r="L24">
            <v>383.49626381392625</v>
          </cell>
          <cell r="M24">
            <v>137.5350663258273</v>
          </cell>
          <cell r="N24">
            <v>207.02999110127763</v>
          </cell>
          <cell r="O24">
            <v>131.99613560824363</v>
          </cell>
          <cell r="P24">
            <v>860.05745684927479</v>
          </cell>
        </row>
        <row r="25">
          <cell r="C25" t="str">
            <v>01D</v>
          </cell>
          <cell r="D25">
            <v>757.74763815975609</v>
          </cell>
          <cell r="E25">
            <v>137.91142079582892</v>
          </cell>
          <cell r="F25">
            <v>895.65905895558501</v>
          </cell>
          <cell r="K25" t="str">
            <v>01D</v>
          </cell>
          <cell r="L25">
            <v>364.66576644981041</v>
          </cell>
          <cell r="M25">
            <v>126.87959562842821</v>
          </cell>
          <cell r="N25">
            <v>173.83870444760092</v>
          </cell>
          <cell r="O25">
            <v>202.95272298318076</v>
          </cell>
          <cell r="P25">
            <v>868.33678950902026</v>
          </cell>
        </row>
        <row r="26">
          <cell r="C26" t="str">
            <v>01E</v>
          </cell>
          <cell r="D26">
            <v>774.43113589870688</v>
          </cell>
          <cell r="E26">
            <v>102.4330547220994</v>
          </cell>
          <cell r="F26">
            <v>876.86419062080631</v>
          </cell>
          <cell r="K26" t="str">
            <v>01E</v>
          </cell>
          <cell r="L26">
            <v>403.8442824760931</v>
          </cell>
          <cell r="M26">
            <v>115.01992181351862</v>
          </cell>
          <cell r="N26">
            <v>160.14610957358519</v>
          </cell>
          <cell r="O26">
            <v>149.55231601294625</v>
          </cell>
          <cell r="P26">
            <v>828.56262987614309</v>
          </cell>
        </row>
        <row r="27">
          <cell r="C27" t="str">
            <v>01F</v>
          </cell>
          <cell r="D27">
            <v>548.77018909326205</v>
          </cell>
          <cell r="E27">
            <v>8.2231746310898224</v>
          </cell>
          <cell r="F27">
            <v>556.99336372435187</v>
          </cell>
          <cell r="K27" t="str">
            <v>01F</v>
          </cell>
          <cell r="L27">
            <v>244.59371209315802</v>
          </cell>
          <cell r="M27">
            <v>87.887765037686336</v>
          </cell>
          <cell r="N27">
            <v>92.71118539174816</v>
          </cell>
          <cell r="O27">
            <v>115.58784339461515</v>
          </cell>
          <cell r="P27">
            <v>540.78050591720762</v>
          </cell>
        </row>
        <row r="28">
          <cell r="C28" t="str">
            <v>01G</v>
          </cell>
          <cell r="D28">
            <v>845.25312281271613</v>
          </cell>
          <cell r="E28">
            <v>97.303884882896796</v>
          </cell>
          <cell r="F28">
            <v>942.55700769561292</v>
          </cell>
          <cell r="K28" t="str">
            <v>01G</v>
          </cell>
          <cell r="L28">
            <v>441.9906039186381</v>
          </cell>
          <cell r="M28">
            <v>120.2396354357118</v>
          </cell>
          <cell r="N28">
            <v>155.20546547341917</v>
          </cell>
          <cell r="O28">
            <v>202.69682057362343</v>
          </cell>
          <cell r="P28">
            <v>920.13252540139251</v>
          </cell>
        </row>
        <row r="29">
          <cell r="C29" t="str">
            <v>01H</v>
          </cell>
          <cell r="D29">
            <v>1979.1408400715457</v>
          </cell>
          <cell r="E29">
            <v>20.394033558854801</v>
          </cell>
          <cell r="F29">
            <v>1999.5348736304004</v>
          </cell>
          <cell r="K29" t="str">
            <v>01H</v>
          </cell>
          <cell r="L29">
            <v>895.10242077714042</v>
          </cell>
          <cell r="M29">
            <v>333.48335021383366</v>
          </cell>
          <cell r="N29">
            <v>427.74645685634903</v>
          </cell>
          <cell r="O29">
            <v>285.24582322285357</v>
          </cell>
          <cell r="P29">
            <v>1941.5780510701766</v>
          </cell>
        </row>
        <row r="30">
          <cell r="C30" t="str">
            <v>01J</v>
          </cell>
          <cell r="D30">
            <v>709.7091766346465</v>
          </cell>
          <cell r="E30">
            <v>7.0315977824530798</v>
          </cell>
          <cell r="F30">
            <v>716.7407744170996</v>
          </cell>
          <cell r="K30" t="str">
            <v>01J</v>
          </cell>
          <cell r="L30">
            <v>304.04829383632921</v>
          </cell>
          <cell r="M30">
            <v>118.45035787425387</v>
          </cell>
          <cell r="N30">
            <v>113.99011197479</v>
          </cell>
          <cell r="O30">
            <v>165.18515860988271</v>
          </cell>
          <cell r="P30">
            <v>701.67392229525581</v>
          </cell>
        </row>
        <row r="31">
          <cell r="C31" t="str">
            <v>01K</v>
          </cell>
          <cell r="D31">
            <v>594.98948606423301</v>
          </cell>
          <cell r="E31">
            <v>12.772919369330843</v>
          </cell>
          <cell r="F31">
            <v>607.7624054335638</v>
          </cell>
          <cell r="K31" t="str">
            <v>01K</v>
          </cell>
          <cell r="L31">
            <v>241.40299103639248</v>
          </cell>
          <cell r="M31">
            <v>82.876784860651895</v>
          </cell>
          <cell r="N31">
            <v>133.97062070082578</v>
          </cell>
          <cell r="O31">
            <v>144.37103153881262</v>
          </cell>
          <cell r="P31">
            <v>602.62142813668277</v>
          </cell>
        </row>
        <row r="32">
          <cell r="C32" t="str">
            <v>01M</v>
          </cell>
          <cell r="D32">
            <v>522.95310317847486</v>
          </cell>
          <cell r="E32">
            <v>169.85347390579045</v>
          </cell>
          <cell r="F32">
            <v>692.80657708426531</v>
          </cell>
          <cell r="K32" t="str">
            <v>01M</v>
          </cell>
          <cell r="L32">
            <v>325.51785668713978</v>
          </cell>
          <cell r="M32">
            <v>91.936325638964348</v>
          </cell>
          <cell r="N32">
            <v>92.902424854435736</v>
          </cell>
          <cell r="O32">
            <v>171.01507244087662</v>
          </cell>
          <cell r="P32">
            <v>681.37167962141655</v>
          </cell>
        </row>
        <row r="33">
          <cell r="C33" t="str">
            <v>01N</v>
          </cell>
          <cell r="D33">
            <v>501.45332852406807</v>
          </cell>
          <cell r="E33">
            <v>93.635848389656786</v>
          </cell>
          <cell r="F33">
            <v>595.08917691372483</v>
          </cell>
          <cell r="K33" t="str">
            <v>01N</v>
          </cell>
          <cell r="L33">
            <v>258.53750762302963</v>
          </cell>
          <cell r="M33">
            <v>73.1208424167896</v>
          </cell>
          <cell r="N33">
            <v>77.359469570818106</v>
          </cell>
          <cell r="O33">
            <v>170.38008397795619</v>
          </cell>
          <cell r="P33">
            <v>579.39790358859341</v>
          </cell>
        </row>
        <row r="34">
          <cell r="C34" t="str">
            <v>01R</v>
          </cell>
          <cell r="D34">
            <v>690.19935337983884</v>
          </cell>
          <cell r="E34">
            <v>25.675136789095347</v>
          </cell>
          <cell r="F34">
            <v>715.87449016893424</v>
          </cell>
          <cell r="K34" t="str">
            <v>01R</v>
          </cell>
          <cell r="L34">
            <v>344.23251071499169</v>
          </cell>
          <cell r="M34">
            <v>87.459443739939218</v>
          </cell>
          <cell r="N34">
            <v>171.45889001938113</v>
          </cell>
          <cell r="O34">
            <v>102.30458870775767</v>
          </cell>
          <cell r="P34">
            <v>705.45543318206967</v>
          </cell>
        </row>
        <row r="35">
          <cell r="C35" t="str">
            <v>01T</v>
          </cell>
          <cell r="D35">
            <v>715.31456702489447</v>
          </cell>
          <cell r="E35">
            <v>9.5341002556131809</v>
          </cell>
          <cell r="F35">
            <v>724.8486672805077</v>
          </cell>
          <cell r="K35" t="str">
            <v>01T</v>
          </cell>
          <cell r="L35">
            <v>303.99825568866947</v>
          </cell>
          <cell r="M35">
            <v>104.74814258631039</v>
          </cell>
          <cell r="N35">
            <v>140.57178342675186</v>
          </cell>
          <cell r="O35">
            <v>154.25633648636793</v>
          </cell>
          <cell r="P35">
            <v>703.57451818809955</v>
          </cell>
        </row>
        <row r="36">
          <cell r="C36" t="str">
            <v>01V</v>
          </cell>
          <cell r="D36">
            <v>610.89795093946611</v>
          </cell>
          <cell r="E36">
            <v>8.7891482727155825</v>
          </cell>
          <cell r="F36">
            <v>619.68709921218169</v>
          </cell>
          <cell r="K36" t="str">
            <v>01V</v>
          </cell>
          <cell r="L36">
            <v>264.52395414116069</v>
          </cell>
          <cell r="M36">
            <v>70.132316995164373</v>
          </cell>
          <cell r="N36">
            <v>157.92947092029019</v>
          </cell>
          <cell r="O36">
            <v>117.05515781625233</v>
          </cell>
          <cell r="P36">
            <v>609.64089987286764</v>
          </cell>
        </row>
        <row r="37">
          <cell r="C37" t="str">
            <v>01W</v>
          </cell>
          <cell r="D37">
            <v>1286.3949849958328</v>
          </cell>
          <cell r="E37">
            <v>89.016526770641903</v>
          </cell>
          <cell r="F37">
            <v>1375.4115117664746</v>
          </cell>
          <cell r="K37" t="str">
            <v>01W</v>
          </cell>
          <cell r="L37">
            <v>618.49993243546044</v>
          </cell>
          <cell r="M37">
            <v>215.94478294931341</v>
          </cell>
          <cell r="N37">
            <v>280.8172383224574</v>
          </cell>
          <cell r="O37">
            <v>238.74988759650404</v>
          </cell>
          <cell r="P37">
            <v>1354.0118413037353</v>
          </cell>
        </row>
        <row r="38">
          <cell r="C38" t="str">
            <v>01X</v>
          </cell>
          <cell r="D38">
            <v>889.8153688127652</v>
          </cell>
          <cell r="E38">
            <v>20.055169893237718</v>
          </cell>
          <cell r="F38">
            <v>909.87053870600289</v>
          </cell>
          <cell r="K38" t="str">
            <v>01X</v>
          </cell>
          <cell r="L38">
            <v>394.55524299276999</v>
          </cell>
          <cell r="M38">
            <v>104.82851891771078</v>
          </cell>
          <cell r="N38">
            <v>194.89832267361683</v>
          </cell>
          <cell r="O38">
            <v>189.02071831574534</v>
          </cell>
          <cell r="P38">
            <v>883.30280289984296</v>
          </cell>
        </row>
        <row r="39">
          <cell r="C39" t="str">
            <v>01Y</v>
          </cell>
          <cell r="D39">
            <v>990.95789769881094</v>
          </cell>
          <cell r="E39">
            <v>84.256377353285501</v>
          </cell>
          <cell r="F39">
            <v>1075.2142750520964</v>
          </cell>
          <cell r="K39" t="str">
            <v>01Y</v>
          </cell>
          <cell r="L39">
            <v>485.24609176129684</v>
          </cell>
          <cell r="M39">
            <v>138.51353227714478</v>
          </cell>
          <cell r="N39">
            <v>213.28345786230955</v>
          </cell>
          <cell r="O39">
            <v>215.6221499546287</v>
          </cell>
          <cell r="P39">
            <v>1052.6652318553799</v>
          </cell>
        </row>
        <row r="40">
          <cell r="C40" t="str">
            <v>02A</v>
          </cell>
          <cell r="D40">
            <v>877.88025847385086</v>
          </cell>
          <cell r="E40">
            <v>109.59192327761446</v>
          </cell>
          <cell r="F40">
            <v>987.47218175146531</v>
          </cell>
          <cell r="K40" t="str">
            <v>02A</v>
          </cell>
          <cell r="L40">
            <v>433.48164541020208</v>
          </cell>
          <cell r="M40">
            <v>167.45792351075775</v>
          </cell>
          <cell r="N40">
            <v>197.26165760322081</v>
          </cell>
          <cell r="O40">
            <v>159.52496564913011</v>
          </cell>
          <cell r="P40">
            <v>957.72619217331078</v>
          </cell>
        </row>
        <row r="41">
          <cell r="C41" t="str">
            <v>02D</v>
          </cell>
          <cell r="D41">
            <v>444.55535409421702</v>
          </cell>
          <cell r="E41">
            <v>2.0927665010080503</v>
          </cell>
          <cell r="F41">
            <v>446.64812059522507</v>
          </cell>
          <cell r="K41" t="str">
            <v>02D</v>
          </cell>
          <cell r="L41">
            <v>229.70149756617877</v>
          </cell>
          <cell r="M41">
            <v>36.044099978020604</v>
          </cell>
          <cell r="N41">
            <v>94.68246490641728</v>
          </cell>
          <cell r="O41">
            <v>76.991676481782648</v>
          </cell>
          <cell r="P41">
            <v>437.4197389323993</v>
          </cell>
        </row>
        <row r="42">
          <cell r="C42" t="str">
            <v>02E</v>
          </cell>
          <cell r="D42">
            <v>926.81586090743622</v>
          </cell>
          <cell r="E42">
            <v>33.747739132675278</v>
          </cell>
          <cell r="F42">
            <v>960.56360004011151</v>
          </cell>
          <cell r="K42" t="str">
            <v>02E</v>
          </cell>
          <cell r="L42">
            <v>425.77842301075049</v>
          </cell>
          <cell r="M42">
            <v>175.12656616288416</v>
          </cell>
          <cell r="N42">
            <v>178.64019952455334</v>
          </cell>
          <cell r="O42">
            <v>163.26095141463111</v>
          </cell>
          <cell r="P42">
            <v>942.80614011281909</v>
          </cell>
        </row>
        <row r="43">
          <cell r="C43" t="str">
            <v>02F</v>
          </cell>
          <cell r="D43">
            <v>1144.2008887556099</v>
          </cell>
          <cell r="E43">
            <v>27.784708793642601</v>
          </cell>
          <cell r="F43">
            <v>1171.9855975492524</v>
          </cell>
          <cell r="K43" t="str">
            <v>02F</v>
          </cell>
          <cell r="L43">
            <v>478.91957879303573</v>
          </cell>
          <cell r="M43">
            <v>165.64668383331235</v>
          </cell>
          <cell r="N43">
            <v>257.42291524750345</v>
          </cell>
          <cell r="O43">
            <v>228.86937241297412</v>
          </cell>
          <cell r="P43">
            <v>1130.8585502868257</v>
          </cell>
        </row>
        <row r="44">
          <cell r="C44" t="str">
            <v>02G</v>
          </cell>
          <cell r="D44">
            <v>435.01083842169658</v>
          </cell>
          <cell r="E44">
            <v>7.6867122798636993</v>
          </cell>
          <cell r="F44">
            <v>442.69755070156026</v>
          </cell>
          <cell r="K44" t="str">
            <v>02G</v>
          </cell>
          <cell r="L44">
            <v>173.05634527596604</v>
          </cell>
          <cell r="M44">
            <v>63.293658844717122</v>
          </cell>
          <cell r="N44">
            <v>115.13966114185361</v>
          </cell>
          <cell r="O44">
            <v>83.471289449294147</v>
          </cell>
          <cell r="P44">
            <v>434.96095471183088</v>
          </cell>
        </row>
        <row r="45">
          <cell r="C45" t="str">
            <v>02H</v>
          </cell>
          <cell r="D45">
            <v>1413.6355871160251</v>
          </cell>
          <cell r="E45">
            <v>43.839825614007744</v>
          </cell>
          <cell r="F45">
            <v>1457.475412730033</v>
          </cell>
          <cell r="K45" t="str">
            <v>02H</v>
          </cell>
          <cell r="L45">
            <v>676.3521828083401</v>
          </cell>
          <cell r="M45">
            <v>191.69871570465088</v>
          </cell>
          <cell r="N45">
            <v>294.27967185410239</v>
          </cell>
          <cell r="O45">
            <v>261.52195852317146</v>
          </cell>
          <cell r="P45">
            <v>1423.8525288902647</v>
          </cell>
        </row>
        <row r="46">
          <cell r="C46" t="str">
            <v>02M</v>
          </cell>
          <cell r="D46">
            <v>691.68148294946377</v>
          </cell>
          <cell r="E46">
            <v>15.084441549373519</v>
          </cell>
          <cell r="F46">
            <v>706.76592449883731</v>
          </cell>
          <cell r="K46" t="str">
            <v>02M</v>
          </cell>
          <cell r="L46">
            <v>291.9268600380488</v>
          </cell>
          <cell r="M46">
            <v>98.47267564946435</v>
          </cell>
          <cell r="N46">
            <v>184.65134152309355</v>
          </cell>
          <cell r="O46">
            <v>120.57359659116565</v>
          </cell>
          <cell r="P46">
            <v>695.6244738017723</v>
          </cell>
        </row>
        <row r="47">
          <cell r="C47" t="str">
            <v>02N</v>
          </cell>
          <cell r="D47">
            <v>586.27250086028369</v>
          </cell>
          <cell r="E47">
            <v>49.931964072144972</v>
          </cell>
          <cell r="F47">
            <v>636.20446493242866</v>
          </cell>
          <cell r="K47" t="str">
            <v>02N</v>
          </cell>
          <cell r="L47">
            <v>264.0420790084367</v>
          </cell>
          <cell r="M47">
            <v>98.54936666102617</v>
          </cell>
          <cell r="N47">
            <v>131.77354542427972</v>
          </cell>
          <cell r="O47">
            <v>121.5419527019347</v>
          </cell>
          <cell r="P47">
            <v>615.90694379567731</v>
          </cell>
        </row>
        <row r="48">
          <cell r="C48" t="str">
            <v>02P</v>
          </cell>
          <cell r="D48">
            <v>1154.5219448246855</v>
          </cell>
          <cell r="E48">
            <v>25.318574762734471</v>
          </cell>
          <cell r="F48">
            <v>1179.84051958742</v>
          </cell>
          <cell r="K48" t="str">
            <v>02P</v>
          </cell>
          <cell r="L48">
            <v>556.88327893268809</v>
          </cell>
          <cell r="M48">
            <v>185.05946016751739</v>
          </cell>
          <cell r="N48">
            <v>216.61950110860496</v>
          </cell>
          <cell r="O48">
            <v>193.90528493934659</v>
          </cell>
          <cell r="P48">
            <v>1152.4675251481569</v>
          </cell>
        </row>
        <row r="49">
          <cell r="C49" t="str">
            <v>02Q</v>
          </cell>
          <cell r="D49">
            <v>533.80811748389453</v>
          </cell>
          <cell r="E49">
            <v>11.639173711795928</v>
          </cell>
          <cell r="F49">
            <v>545.44729119569047</v>
          </cell>
          <cell r="K49" t="str">
            <v>02Q</v>
          </cell>
          <cell r="L49">
            <v>241.08673721829246</v>
          </cell>
          <cell r="M49">
            <v>67.799809476821338</v>
          </cell>
          <cell r="N49">
            <v>111.73297524346916</v>
          </cell>
          <cell r="O49">
            <v>121.37246380163072</v>
          </cell>
          <cell r="P49">
            <v>541.99198574021364</v>
          </cell>
        </row>
        <row r="50">
          <cell r="C50" t="str">
            <v>02R</v>
          </cell>
          <cell r="D50">
            <v>1033.6756833800375</v>
          </cell>
          <cell r="E50">
            <v>211.76520233369291</v>
          </cell>
          <cell r="F50">
            <v>1245.4408857137305</v>
          </cell>
          <cell r="K50" t="str">
            <v>02R</v>
          </cell>
          <cell r="L50">
            <v>521.70170259590384</v>
          </cell>
          <cell r="M50">
            <v>181.38129253923577</v>
          </cell>
          <cell r="N50">
            <v>243.22456949277677</v>
          </cell>
          <cell r="O50">
            <v>281.62145667623747</v>
          </cell>
          <cell r="P50">
            <v>1227.9290213041538</v>
          </cell>
        </row>
        <row r="51">
          <cell r="C51" t="str">
            <v>02T</v>
          </cell>
          <cell r="D51">
            <v>812.62038249068974</v>
          </cell>
          <cell r="E51">
            <v>65.182043305655824</v>
          </cell>
          <cell r="F51">
            <v>877.80242579634557</v>
          </cell>
          <cell r="K51" t="str">
            <v>02T</v>
          </cell>
          <cell r="L51">
            <v>390.47321183430438</v>
          </cell>
          <cell r="M51">
            <v>129.06818663932637</v>
          </cell>
          <cell r="N51">
            <v>191.30514198495172</v>
          </cell>
          <cell r="O51">
            <v>153.16601525105204</v>
          </cell>
          <cell r="P51">
            <v>864.01255570963463</v>
          </cell>
        </row>
        <row r="52">
          <cell r="C52" t="str">
            <v>02V</v>
          </cell>
          <cell r="D52">
            <v>635.53446266413164</v>
          </cell>
          <cell r="E52">
            <v>161.86633144606034</v>
          </cell>
          <cell r="F52">
            <v>797.40079411019201</v>
          </cell>
          <cell r="K52" t="str">
            <v>02V</v>
          </cell>
          <cell r="L52">
            <v>391.36340252611518</v>
          </cell>
          <cell r="M52">
            <v>106.59725085729326</v>
          </cell>
          <cell r="N52">
            <v>150.774026774775</v>
          </cell>
          <cell r="O52">
            <v>135.15708388068253</v>
          </cell>
          <cell r="P52">
            <v>783.89176403886597</v>
          </cell>
        </row>
        <row r="53">
          <cell r="C53" t="str">
            <v>02W</v>
          </cell>
          <cell r="D53">
            <v>93.947502993115265</v>
          </cell>
          <cell r="E53">
            <v>214.0326856418823</v>
          </cell>
          <cell r="F53">
            <v>307.98018863499755</v>
          </cell>
          <cell r="K53" t="str">
            <v>02W</v>
          </cell>
          <cell r="L53">
            <v>90.188815229681509</v>
          </cell>
          <cell r="M53">
            <v>38.608773286411434</v>
          </cell>
          <cell r="N53">
            <v>24.845077762435928</v>
          </cell>
          <cell r="O53">
            <v>144.04321728082604</v>
          </cell>
          <cell r="P53">
            <v>297.68588355935492</v>
          </cell>
        </row>
        <row r="54">
          <cell r="C54" t="str">
            <v>02X</v>
          </cell>
          <cell r="D54">
            <v>1410.2855272281881</v>
          </cell>
          <cell r="E54">
            <v>72.143503398467033</v>
          </cell>
          <cell r="F54">
            <v>1482.4290306266553</v>
          </cell>
          <cell r="K54" t="str">
            <v>02X</v>
          </cell>
          <cell r="L54">
            <v>617.47935831126915</v>
          </cell>
          <cell r="M54">
            <v>210.24812167048032</v>
          </cell>
          <cell r="N54">
            <v>302.59341581376862</v>
          </cell>
          <cell r="O54">
            <v>321.24805465931047</v>
          </cell>
          <cell r="P54">
            <v>1451.5689504548284</v>
          </cell>
        </row>
        <row r="55">
          <cell r="C55" t="str">
            <v>02Y</v>
          </cell>
          <cell r="D55">
            <v>1287.0413842318926</v>
          </cell>
          <cell r="E55">
            <v>21.350963172650424</v>
          </cell>
          <cell r="F55">
            <v>1308.392347404543</v>
          </cell>
          <cell r="K55" t="str">
            <v>02Y</v>
          </cell>
          <cell r="L55">
            <v>537.18419572867583</v>
          </cell>
          <cell r="M55">
            <v>195.52807228726491</v>
          </cell>
          <cell r="N55">
            <v>316.44433112411565</v>
          </cell>
          <cell r="O55">
            <v>227.0828696107362</v>
          </cell>
          <cell r="P55">
            <v>1276.2394687507926</v>
          </cell>
        </row>
        <row r="56">
          <cell r="C56" t="str">
            <v>03A</v>
          </cell>
          <cell r="D56">
            <v>874.91506254330193</v>
          </cell>
          <cell r="E56">
            <v>141.49154422870319</v>
          </cell>
          <cell r="F56">
            <v>1016.4066067720051</v>
          </cell>
          <cell r="K56" t="str">
            <v>03A</v>
          </cell>
          <cell r="L56">
            <v>440.14856668337808</v>
          </cell>
          <cell r="M56">
            <v>156.54525531902831</v>
          </cell>
          <cell r="N56">
            <v>204.81261629143225</v>
          </cell>
          <cell r="O56">
            <v>203.90521710814008</v>
          </cell>
          <cell r="P56">
            <v>1005.4116554019787</v>
          </cell>
        </row>
        <row r="57">
          <cell r="C57" t="str">
            <v>03C</v>
          </cell>
          <cell r="D57">
            <v>1366.8672693610145</v>
          </cell>
          <cell r="E57">
            <v>110.43104621532487</v>
          </cell>
          <cell r="F57">
            <v>1477.2983155763393</v>
          </cell>
          <cell r="K57" t="str">
            <v>03C</v>
          </cell>
          <cell r="L57">
            <v>718.64858203424376</v>
          </cell>
          <cell r="M57">
            <v>186.27919806276961</v>
          </cell>
          <cell r="N57">
            <v>207.3331216993291</v>
          </cell>
          <cell r="O57">
            <v>339.452716633541</v>
          </cell>
          <cell r="P57">
            <v>1451.7136184298834</v>
          </cell>
        </row>
        <row r="58">
          <cell r="C58" t="str">
            <v>03D</v>
          </cell>
          <cell r="D58">
            <v>575.53353949537211</v>
          </cell>
          <cell r="E58">
            <v>2.4896515774941657</v>
          </cell>
          <cell r="F58">
            <v>578.02319107286633</v>
          </cell>
          <cell r="K58" t="str">
            <v>03D</v>
          </cell>
          <cell r="L58">
            <v>257.97358745494307</v>
          </cell>
          <cell r="M58">
            <v>78.768539414051119</v>
          </cell>
          <cell r="N58">
            <v>147.29092736055028</v>
          </cell>
          <cell r="O58">
            <v>77.100398725867024</v>
          </cell>
          <cell r="P58">
            <v>561.13345295541149</v>
          </cell>
        </row>
        <row r="59">
          <cell r="C59" t="str">
            <v>03E</v>
          </cell>
          <cell r="D59">
            <v>552.01023282311962</v>
          </cell>
          <cell r="E59">
            <v>19.145462632269659</v>
          </cell>
          <cell r="F59">
            <v>571.15569545538926</v>
          </cell>
          <cell r="K59" t="str">
            <v>03E</v>
          </cell>
          <cell r="L59">
            <v>270.08432853562209</v>
          </cell>
          <cell r="M59">
            <v>73.87216293062535</v>
          </cell>
          <cell r="N59">
            <v>134.49724250139857</v>
          </cell>
          <cell r="O59">
            <v>86.633577532333675</v>
          </cell>
          <cell r="P59">
            <v>565.08731149997971</v>
          </cell>
        </row>
        <row r="60">
          <cell r="C60" t="str">
            <v>03F</v>
          </cell>
          <cell r="D60">
            <v>1222.4585733801646</v>
          </cell>
          <cell r="E60">
            <v>63.840029529548545</v>
          </cell>
          <cell r="F60">
            <v>1286.2986029097131</v>
          </cell>
          <cell r="K60" t="str">
            <v>03F</v>
          </cell>
          <cell r="L60">
            <v>535.55724307902051</v>
          </cell>
          <cell r="M60">
            <v>226.10885456236912</v>
          </cell>
          <cell r="N60">
            <v>188.72619992721954</v>
          </cell>
          <cell r="O60">
            <v>296.34115900014245</v>
          </cell>
          <cell r="P60">
            <v>1246.7334565687515</v>
          </cell>
        </row>
        <row r="61">
          <cell r="C61" t="str">
            <v>03G</v>
          </cell>
          <cell r="D61">
            <v>903.12188417965137</v>
          </cell>
          <cell r="E61">
            <v>145.29734959330392</v>
          </cell>
          <cell r="F61">
            <v>1048.4192337729553</v>
          </cell>
          <cell r="K61" t="str">
            <v>03G</v>
          </cell>
          <cell r="L61">
            <v>438.86626429768546</v>
          </cell>
          <cell r="M61">
            <v>165.72373847255309</v>
          </cell>
          <cell r="N61">
            <v>193.61533741102357</v>
          </cell>
          <cell r="O61">
            <v>212.46297010221906</v>
          </cell>
          <cell r="P61">
            <v>1010.6683102834812</v>
          </cell>
        </row>
        <row r="62">
          <cell r="C62" t="str">
            <v>03H</v>
          </cell>
          <cell r="D62">
            <v>684.44830022121778</v>
          </cell>
          <cell r="E62">
            <v>8.5849824389262963</v>
          </cell>
          <cell r="F62">
            <v>693.0332826601441</v>
          </cell>
          <cell r="K62" t="str">
            <v>03H</v>
          </cell>
          <cell r="L62">
            <v>248.00521340558149</v>
          </cell>
          <cell r="M62">
            <v>139.14518458190139</v>
          </cell>
          <cell r="N62">
            <v>146.68967056049112</v>
          </cell>
          <cell r="O62">
            <v>152.44739667190217</v>
          </cell>
          <cell r="P62">
            <v>686.28746521987614</v>
          </cell>
        </row>
        <row r="63">
          <cell r="C63" t="str">
            <v>03J</v>
          </cell>
          <cell r="D63">
            <v>599.81376201642104</v>
          </cell>
          <cell r="E63">
            <v>157.12393804825848</v>
          </cell>
          <cell r="F63">
            <v>756.93770006467958</v>
          </cell>
          <cell r="K63" t="str">
            <v>03J</v>
          </cell>
          <cell r="L63">
            <v>312.88941528604948</v>
          </cell>
          <cell r="M63">
            <v>117.88133341671376</v>
          </cell>
          <cell r="N63">
            <v>126.20780041860108</v>
          </cell>
          <cell r="O63">
            <v>174.26320893975881</v>
          </cell>
          <cell r="P63">
            <v>731.24175806112316</v>
          </cell>
        </row>
        <row r="64">
          <cell r="C64" t="str">
            <v>03K</v>
          </cell>
          <cell r="D64">
            <v>648.02863588942159</v>
          </cell>
          <cell r="E64">
            <v>15.273678622290351</v>
          </cell>
          <cell r="F64">
            <v>663.30231451171198</v>
          </cell>
          <cell r="K64" t="str">
            <v>03K</v>
          </cell>
          <cell r="L64">
            <v>295.44951309680658</v>
          </cell>
          <cell r="M64">
            <v>121.46319852523429</v>
          </cell>
          <cell r="N64">
            <v>137.68470352580911</v>
          </cell>
          <cell r="O64">
            <v>93.926210978495959</v>
          </cell>
          <cell r="P64">
            <v>648.5236261263459</v>
          </cell>
        </row>
        <row r="65">
          <cell r="C65" t="str">
            <v>03L</v>
          </cell>
          <cell r="D65">
            <v>1158.4586064411726</v>
          </cell>
          <cell r="E65">
            <v>69.305833865834586</v>
          </cell>
          <cell r="F65">
            <v>1227.7644403070071</v>
          </cell>
          <cell r="K65" t="str">
            <v>03L</v>
          </cell>
          <cell r="L65">
            <v>548.81600558073455</v>
          </cell>
          <cell r="M65">
            <v>195.17471913396648</v>
          </cell>
          <cell r="N65">
            <v>239.88124469641977</v>
          </cell>
          <cell r="O65">
            <v>217.9267372924316</v>
          </cell>
          <cell r="P65">
            <v>1201.7987067035524</v>
          </cell>
        </row>
        <row r="66">
          <cell r="C66" t="str">
            <v>03M</v>
          </cell>
          <cell r="D66">
            <v>460.07264388632996</v>
          </cell>
          <cell r="E66">
            <v>6.5888399847379215</v>
          </cell>
          <cell r="F66">
            <v>466.6614838710679</v>
          </cell>
          <cell r="K66" t="str">
            <v>03M</v>
          </cell>
          <cell r="L66">
            <v>201.40770091467712</v>
          </cell>
          <cell r="M66">
            <v>63.540993477385122</v>
          </cell>
          <cell r="N66">
            <v>100.10522304124967</v>
          </cell>
          <cell r="O66">
            <v>93.554890458830769</v>
          </cell>
          <cell r="P66">
            <v>458.60880789214264</v>
          </cell>
        </row>
        <row r="67">
          <cell r="C67" t="str">
            <v>03N</v>
          </cell>
          <cell r="D67">
            <v>2286.8580283514257</v>
          </cell>
          <cell r="E67">
            <v>300.02292188656827</v>
          </cell>
          <cell r="F67">
            <v>2586.8809502379941</v>
          </cell>
          <cell r="K67" t="str">
            <v>03N</v>
          </cell>
          <cell r="L67">
            <v>1170.2583185969866</v>
          </cell>
          <cell r="M67">
            <v>362.71415175444537</v>
          </cell>
          <cell r="N67">
            <v>470.58323821054586</v>
          </cell>
          <cell r="O67">
            <v>542.89801431505953</v>
          </cell>
          <cell r="P67">
            <v>2546.4537228770373</v>
          </cell>
        </row>
        <row r="68">
          <cell r="C68" t="str">
            <v>03Q</v>
          </cell>
          <cell r="D68">
            <v>1371.1953458937978</v>
          </cell>
          <cell r="E68">
            <v>23.060608578415156</v>
          </cell>
          <cell r="F68">
            <v>1394.255954472213</v>
          </cell>
          <cell r="K68" t="str">
            <v>03Q</v>
          </cell>
          <cell r="L68">
            <v>650.28196867073677</v>
          </cell>
          <cell r="M68">
            <v>255.27146272845567</v>
          </cell>
          <cell r="N68">
            <v>252.34535482721625</v>
          </cell>
          <cell r="O68">
            <v>211.93644376555176</v>
          </cell>
          <cell r="P68">
            <v>1369.8352299919604</v>
          </cell>
        </row>
        <row r="69">
          <cell r="C69" t="str">
            <v>03R</v>
          </cell>
          <cell r="D69">
            <v>1527.3322720519652</v>
          </cell>
          <cell r="E69">
            <v>61.199448693354313</v>
          </cell>
          <cell r="F69">
            <v>1588.5317207453195</v>
          </cell>
          <cell r="K69" t="str">
            <v>03R</v>
          </cell>
          <cell r="L69">
            <v>667.78031886922327</v>
          </cell>
          <cell r="M69">
            <v>246.21210011335745</v>
          </cell>
          <cell r="N69">
            <v>335.40680700734708</v>
          </cell>
          <cell r="O69">
            <v>315.77052403818186</v>
          </cell>
          <cell r="P69">
            <v>1565.1697500281098</v>
          </cell>
        </row>
        <row r="70">
          <cell r="C70" t="str">
            <v>03T</v>
          </cell>
          <cell r="D70">
            <v>1079.1970096203079</v>
          </cell>
          <cell r="E70">
            <v>12.458878907233649</v>
          </cell>
          <cell r="F70">
            <v>1091.6558885275415</v>
          </cell>
          <cell r="K70" t="str">
            <v>03T</v>
          </cell>
          <cell r="L70">
            <v>396.44650337762567</v>
          </cell>
          <cell r="M70">
            <v>145.37901379528452</v>
          </cell>
          <cell r="N70">
            <v>285.93403144549666</v>
          </cell>
          <cell r="O70">
            <v>204.23396939884569</v>
          </cell>
          <cell r="P70">
            <v>1031.9935180172524</v>
          </cell>
        </row>
        <row r="71">
          <cell r="C71" t="str">
            <v>03V</v>
          </cell>
          <cell r="D71">
            <v>239.06807610340661</v>
          </cell>
          <cell r="E71">
            <v>22.609603376857315</v>
          </cell>
          <cell r="F71">
            <v>261.67767948026392</v>
          </cell>
          <cell r="K71" t="str">
            <v>03V</v>
          </cell>
          <cell r="L71">
            <v>126.33306875377748</v>
          </cell>
          <cell r="M71">
            <v>35.320264784872791</v>
          </cell>
          <cell r="N71">
            <v>56.649395446096079</v>
          </cell>
          <cell r="O71">
            <v>44.399115157876118</v>
          </cell>
          <cell r="P71">
            <v>262.70184414262246</v>
          </cell>
        </row>
        <row r="72">
          <cell r="C72" t="str">
            <v>03W</v>
          </cell>
          <cell r="D72">
            <v>1211.4976974008366</v>
          </cell>
          <cell r="E72">
            <v>93.902835451706849</v>
          </cell>
          <cell r="F72">
            <v>1305.4005328525434</v>
          </cell>
          <cell r="K72" t="str">
            <v>03W</v>
          </cell>
          <cell r="L72">
            <v>585.57519496663997</v>
          </cell>
          <cell r="M72">
            <v>217.37127952815152</v>
          </cell>
          <cell r="N72">
            <v>292.08371729663634</v>
          </cell>
          <cell r="O72">
            <v>204.3407282751846</v>
          </cell>
          <cell r="P72">
            <v>1299.3709200666124</v>
          </cell>
        </row>
        <row r="73">
          <cell r="C73" t="str">
            <v>03X</v>
          </cell>
          <cell r="D73">
            <v>418.70481576791457</v>
          </cell>
          <cell r="E73">
            <v>7.3066908794345711</v>
          </cell>
          <cell r="F73">
            <v>426.01150664734917</v>
          </cell>
          <cell r="K73" t="str">
            <v>03X</v>
          </cell>
          <cell r="L73">
            <v>192.99334921438165</v>
          </cell>
          <cell r="M73">
            <v>67.223184825203447</v>
          </cell>
          <cell r="N73">
            <v>95.004411879630823</v>
          </cell>
          <cell r="O73">
            <v>61.047173167478775</v>
          </cell>
          <cell r="P73">
            <v>416.2681190866947</v>
          </cell>
        </row>
        <row r="74">
          <cell r="C74" t="str">
            <v>03Y</v>
          </cell>
          <cell r="D74">
            <v>405.47077581309452</v>
          </cell>
          <cell r="E74">
            <v>8.7903115688751043</v>
          </cell>
          <cell r="F74">
            <v>414.26108738196962</v>
          </cell>
          <cell r="K74" t="str">
            <v>03Y</v>
          </cell>
          <cell r="L74">
            <v>170.18076967389206</v>
          </cell>
          <cell r="M74">
            <v>67.525195779273005</v>
          </cell>
          <cell r="N74">
            <v>84.243830930346434</v>
          </cell>
          <cell r="O74">
            <v>77.595480878264937</v>
          </cell>
          <cell r="P74">
            <v>399.54527726177645</v>
          </cell>
        </row>
        <row r="75">
          <cell r="C75" t="str">
            <v>04C</v>
          </cell>
          <cell r="D75">
            <v>724.35329006319591</v>
          </cell>
          <cell r="E75">
            <v>597.47189643136619</v>
          </cell>
          <cell r="F75">
            <v>1321.8251864945621</v>
          </cell>
          <cell r="K75" t="str">
            <v>04C</v>
          </cell>
          <cell r="L75">
            <v>517.07515780253516</v>
          </cell>
          <cell r="M75">
            <v>189.32581593300182</v>
          </cell>
          <cell r="N75">
            <v>179.32583470658358</v>
          </cell>
          <cell r="O75">
            <v>400.38918828341031</v>
          </cell>
          <cell r="P75">
            <v>1286.115996725531</v>
          </cell>
        </row>
        <row r="76">
          <cell r="C76" t="str">
            <v>04D</v>
          </cell>
          <cell r="D76">
            <v>919.18580456679706</v>
          </cell>
          <cell r="E76">
            <v>17.441869966078798</v>
          </cell>
          <cell r="F76">
            <v>936.62767453287586</v>
          </cell>
          <cell r="K76" t="str">
            <v>04D</v>
          </cell>
          <cell r="L76">
            <v>441.11965590924655</v>
          </cell>
          <cell r="M76">
            <v>133.19767819909578</v>
          </cell>
          <cell r="N76">
            <v>184.79082100945479</v>
          </cell>
          <cell r="O76">
            <v>159.8176086097572</v>
          </cell>
          <cell r="P76">
            <v>918.92576372755434</v>
          </cell>
        </row>
        <row r="77">
          <cell r="C77" t="str">
            <v>04E</v>
          </cell>
          <cell r="D77">
            <v>810.91973482695914</v>
          </cell>
          <cell r="E77">
            <v>22.064394647461434</v>
          </cell>
          <cell r="F77">
            <v>832.98412947442057</v>
          </cell>
          <cell r="K77" t="str">
            <v>04E</v>
          </cell>
          <cell r="L77">
            <v>362.3342166659753</v>
          </cell>
          <cell r="M77">
            <v>122.5945979645945</v>
          </cell>
          <cell r="N77">
            <v>172.67993070187785</v>
          </cell>
          <cell r="O77">
            <v>156.36435644306928</v>
          </cell>
          <cell r="P77">
            <v>813.97310177551697</v>
          </cell>
        </row>
        <row r="78">
          <cell r="C78" t="str">
            <v>04F</v>
          </cell>
          <cell r="D78">
            <v>733.44796467867695</v>
          </cell>
          <cell r="E78">
            <v>135.89885876821501</v>
          </cell>
          <cell r="F78">
            <v>869.3468234468919</v>
          </cell>
          <cell r="K78" t="str">
            <v>04F</v>
          </cell>
          <cell r="L78">
            <v>440.424891944347</v>
          </cell>
          <cell r="M78">
            <v>128.5278186937627</v>
          </cell>
          <cell r="N78">
            <v>138.77152252693185</v>
          </cell>
          <cell r="O78">
            <v>147.32613738130593</v>
          </cell>
          <cell r="P78">
            <v>855.05037054634749</v>
          </cell>
        </row>
        <row r="79">
          <cell r="C79" t="str">
            <v>04G</v>
          </cell>
          <cell r="D79">
            <v>2485.9373152369967</v>
          </cell>
          <cell r="E79">
            <v>212.89857517974943</v>
          </cell>
          <cell r="F79">
            <v>2698.8358904167462</v>
          </cell>
          <cell r="K79" t="str">
            <v>04G</v>
          </cell>
          <cell r="L79">
            <v>1329.3489913964859</v>
          </cell>
          <cell r="M79">
            <v>397.45107506599783</v>
          </cell>
          <cell r="N79">
            <v>536.22822460094596</v>
          </cell>
          <cell r="O79">
            <v>374.07965998405672</v>
          </cell>
          <cell r="P79">
            <v>2637.1079510474865</v>
          </cell>
        </row>
        <row r="80">
          <cell r="C80" t="str">
            <v>04H</v>
          </cell>
          <cell r="D80">
            <v>533.59183690007023</v>
          </cell>
          <cell r="E80">
            <v>3.2694762566032018</v>
          </cell>
          <cell r="F80">
            <v>536.86131315667342</v>
          </cell>
          <cell r="K80" t="str">
            <v>04H</v>
          </cell>
          <cell r="L80">
            <v>204.63598816865118</v>
          </cell>
          <cell r="M80">
            <v>100.30603297833514</v>
          </cell>
          <cell r="N80">
            <v>125.55065285450111</v>
          </cell>
          <cell r="O80">
            <v>101.28090940475433</v>
          </cell>
          <cell r="P80">
            <v>531.77358340624176</v>
          </cell>
        </row>
        <row r="81">
          <cell r="C81" t="str">
            <v>04J</v>
          </cell>
          <cell r="D81">
            <v>1170.4503460811393</v>
          </cell>
          <cell r="E81">
            <v>17.386051632892759</v>
          </cell>
          <cell r="F81">
            <v>1187.836397714032</v>
          </cell>
          <cell r="K81" t="str">
            <v>04J</v>
          </cell>
          <cell r="L81">
            <v>472.03533026742173</v>
          </cell>
          <cell r="M81">
            <v>206.49347353912606</v>
          </cell>
          <cell r="N81">
            <v>271.52432339783303</v>
          </cell>
          <cell r="O81">
            <v>204.46515335331043</v>
          </cell>
          <cell r="P81">
            <v>1154.5182805576912</v>
          </cell>
        </row>
        <row r="82">
          <cell r="C82" t="str">
            <v>04K</v>
          </cell>
          <cell r="D82">
            <v>1114.3320768485719</v>
          </cell>
          <cell r="E82">
            <v>273.28279961704936</v>
          </cell>
          <cell r="F82">
            <v>1387.6148764656214</v>
          </cell>
          <cell r="K82" t="str">
            <v>04K</v>
          </cell>
          <cell r="L82">
            <v>555.56419999496393</v>
          </cell>
          <cell r="M82">
            <v>199.7626855701632</v>
          </cell>
          <cell r="N82">
            <v>171.34156119731387</v>
          </cell>
          <cell r="O82">
            <v>442.99942974608604</v>
          </cell>
          <cell r="P82">
            <v>1369.6678765085271</v>
          </cell>
        </row>
        <row r="83">
          <cell r="C83" t="str">
            <v>04L</v>
          </cell>
          <cell r="D83">
            <v>668.06517556756046</v>
          </cell>
          <cell r="E83">
            <v>29.651432001296577</v>
          </cell>
          <cell r="F83">
            <v>697.71660756885706</v>
          </cell>
          <cell r="K83" t="str">
            <v>04L</v>
          </cell>
          <cell r="L83">
            <v>303.81584695885954</v>
          </cell>
          <cell r="M83">
            <v>107.47375221346228</v>
          </cell>
          <cell r="N83">
            <v>156.13662348066714</v>
          </cell>
          <cell r="O83">
            <v>119.25641344811223</v>
          </cell>
          <cell r="P83">
            <v>686.68263610110114</v>
          </cell>
        </row>
        <row r="84">
          <cell r="C84" t="str">
            <v>04M</v>
          </cell>
          <cell r="D84">
            <v>411.96681092216659</v>
          </cell>
          <cell r="E84">
            <v>19.337090447102771</v>
          </cell>
          <cell r="F84">
            <v>431.30390136926934</v>
          </cell>
          <cell r="K84" t="str">
            <v>04M</v>
          </cell>
          <cell r="L84">
            <v>180.84706013997268</v>
          </cell>
          <cell r="M84">
            <v>73.948653521181882</v>
          </cell>
          <cell r="N84">
            <v>102.49916830242294</v>
          </cell>
          <cell r="O84">
            <v>65.142477605351175</v>
          </cell>
          <cell r="P84">
            <v>422.43735956892868</v>
          </cell>
        </row>
        <row r="85">
          <cell r="C85" t="str">
            <v>04N</v>
          </cell>
          <cell r="D85">
            <v>483.55347663307424</v>
          </cell>
          <cell r="E85">
            <v>26.775406711918368</v>
          </cell>
          <cell r="F85">
            <v>510.32888334499262</v>
          </cell>
          <cell r="K85" t="str">
            <v>04N</v>
          </cell>
          <cell r="L85">
            <v>248.57347763287515</v>
          </cell>
          <cell r="M85">
            <v>88.619934412250132</v>
          </cell>
          <cell r="N85">
            <v>111.46058533242052</v>
          </cell>
          <cell r="O85">
            <v>57.349512612760137</v>
          </cell>
          <cell r="P85">
            <v>506.00350999030593</v>
          </cell>
        </row>
        <row r="86">
          <cell r="C86" t="str">
            <v>04Q</v>
          </cell>
          <cell r="D86">
            <v>515.3041797220809</v>
          </cell>
          <cell r="E86">
            <v>8.0117174667798672</v>
          </cell>
          <cell r="F86">
            <v>523.31589718886073</v>
          </cell>
          <cell r="K86" t="str">
            <v>04Q</v>
          </cell>
          <cell r="L86">
            <v>212.54911334356231</v>
          </cell>
          <cell r="M86">
            <v>74.195427864701458</v>
          </cell>
          <cell r="N86">
            <v>134.69366491351315</v>
          </cell>
          <cell r="O86">
            <v>87.304623213619351</v>
          </cell>
          <cell r="P86">
            <v>508.74282933539627</v>
          </cell>
        </row>
        <row r="87">
          <cell r="C87" t="str">
            <v>04R</v>
          </cell>
          <cell r="D87">
            <v>1892.4719317163147</v>
          </cell>
          <cell r="E87">
            <v>217.54449088245494</v>
          </cell>
          <cell r="F87">
            <v>2110.0164225987696</v>
          </cell>
          <cell r="K87" t="str">
            <v>04R</v>
          </cell>
          <cell r="L87">
            <v>996.87151303763073</v>
          </cell>
          <cell r="M87">
            <v>309.31347819059442</v>
          </cell>
          <cell r="N87">
            <v>429.59314809782802</v>
          </cell>
          <cell r="O87">
            <v>336.58740273036466</v>
          </cell>
          <cell r="P87">
            <v>2072.3655420564178</v>
          </cell>
        </row>
        <row r="88">
          <cell r="C88" t="str">
            <v>04V</v>
          </cell>
          <cell r="D88">
            <v>1529.5911785022611</v>
          </cell>
          <cell r="E88">
            <v>109.46814153145343</v>
          </cell>
          <cell r="F88">
            <v>1639.0593200337146</v>
          </cell>
          <cell r="K88" t="str">
            <v>04V</v>
          </cell>
          <cell r="L88">
            <v>774.39761535606135</v>
          </cell>
          <cell r="M88">
            <v>239.38897767331241</v>
          </cell>
          <cell r="N88">
            <v>309.33273196800167</v>
          </cell>
          <cell r="O88">
            <v>284.05385055381635</v>
          </cell>
          <cell r="P88">
            <v>1607.1731755511919</v>
          </cell>
        </row>
        <row r="89">
          <cell r="C89" t="str">
            <v>04X</v>
          </cell>
          <cell r="D89">
            <v>643.7120465524257</v>
          </cell>
          <cell r="E89">
            <v>356.15131517008155</v>
          </cell>
          <cell r="F89">
            <v>999.86336172250731</v>
          </cell>
          <cell r="K89" t="str">
            <v>04X</v>
          </cell>
          <cell r="L89">
            <v>391.92698743323939</v>
          </cell>
          <cell r="M89">
            <v>137.44900164342039</v>
          </cell>
          <cell r="N89">
            <v>147.52548727267686</v>
          </cell>
          <cell r="O89">
            <v>300.8621798518484</v>
          </cell>
          <cell r="P89">
            <v>977.76365620118509</v>
          </cell>
        </row>
        <row r="90">
          <cell r="C90" t="str">
            <v>04Y</v>
          </cell>
          <cell r="D90">
            <v>573.86916700303561</v>
          </cell>
          <cell r="E90">
            <v>6.6493505408466103</v>
          </cell>
          <cell r="F90">
            <v>580.51851754388224</v>
          </cell>
          <cell r="K90" t="str">
            <v>04Y</v>
          </cell>
          <cell r="L90">
            <v>255.51089642599041</v>
          </cell>
          <cell r="M90">
            <v>81.377142284570695</v>
          </cell>
          <cell r="N90">
            <v>124.02841308745656</v>
          </cell>
          <cell r="O90">
            <v>105.18457847956853</v>
          </cell>
          <cell r="P90">
            <v>566.10103027758623</v>
          </cell>
        </row>
        <row r="91">
          <cell r="C91" t="str">
            <v>05A</v>
          </cell>
          <cell r="D91">
            <v>1569.0439646795671</v>
          </cell>
          <cell r="E91">
            <v>319.36458345840367</v>
          </cell>
          <cell r="F91">
            <v>1888.4085481379707</v>
          </cell>
          <cell r="K91" t="str">
            <v>05A</v>
          </cell>
          <cell r="L91">
            <v>856.98749644059546</v>
          </cell>
          <cell r="M91">
            <v>253.34315674204248</v>
          </cell>
          <cell r="N91">
            <v>334.585835333207</v>
          </cell>
          <cell r="O91">
            <v>407.229971690414</v>
          </cell>
          <cell r="P91">
            <v>1852.1464602062588</v>
          </cell>
        </row>
        <row r="92">
          <cell r="C92" t="str">
            <v>05C</v>
          </cell>
          <cell r="D92">
            <v>1310.4163064634108</v>
          </cell>
          <cell r="E92">
            <v>122.68387414517977</v>
          </cell>
          <cell r="F92">
            <v>1433.1001806085906</v>
          </cell>
          <cell r="K92" t="str">
            <v>05C</v>
          </cell>
          <cell r="L92">
            <v>635.11646744042594</v>
          </cell>
          <cell r="M92">
            <v>193.62328603712729</v>
          </cell>
          <cell r="N92">
            <v>299.17366561877412</v>
          </cell>
          <cell r="O92">
            <v>276.38702516530935</v>
          </cell>
          <cell r="P92">
            <v>1404.3004442616366</v>
          </cell>
        </row>
        <row r="93">
          <cell r="C93" t="str">
            <v>05D</v>
          </cell>
          <cell r="D93">
            <v>452.59958034218135</v>
          </cell>
          <cell r="E93">
            <v>38.372151353245123</v>
          </cell>
          <cell r="F93">
            <v>490.97173169542646</v>
          </cell>
          <cell r="K93" t="str">
            <v>05D</v>
          </cell>
          <cell r="L93">
            <v>205.90685097088445</v>
          </cell>
          <cell r="M93">
            <v>79.207148264399763</v>
          </cell>
          <cell r="N93">
            <v>99.258155485753875</v>
          </cell>
          <cell r="O93">
            <v>99.591794053959305</v>
          </cell>
          <cell r="P93">
            <v>483.96394877499745</v>
          </cell>
        </row>
        <row r="94">
          <cell r="C94" t="str">
            <v>05F</v>
          </cell>
          <cell r="D94">
            <v>741.48161942383342</v>
          </cell>
          <cell r="E94">
            <v>11.154970231305004</v>
          </cell>
          <cell r="F94">
            <v>752.63658965513844</v>
          </cell>
          <cell r="K94" t="str">
            <v>05F</v>
          </cell>
          <cell r="L94">
            <v>338.87818556797629</v>
          </cell>
          <cell r="M94">
            <v>108.72420569647836</v>
          </cell>
          <cell r="N94">
            <v>159.92245638688027</v>
          </cell>
          <cell r="O94">
            <v>125.74361312804805</v>
          </cell>
          <cell r="P94">
            <v>733.26846077938296</v>
          </cell>
        </row>
        <row r="95">
          <cell r="C95" t="str">
            <v>05G</v>
          </cell>
          <cell r="D95">
            <v>990.35896449451911</v>
          </cell>
          <cell r="E95">
            <v>13.400682052020446</v>
          </cell>
          <cell r="F95">
            <v>1003.7596465465396</v>
          </cell>
          <cell r="K95" t="str">
            <v>05G</v>
          </cell>
          <cell r="L95">
            <v>434.54959040666728</v>
          </cell>
          <cell r="M95">
            <v>151.59858071561632</v>
          </cell>
          <cell r="N95">
            <v>205.35253238374713</v>
          </cell>
          <cell r="O95">
            <v>184.35159096642232</v>
          </cell>
          <cell r="P95">
            <v>975.85229447245308</v>
          </cell>
        </row>
        <row r="96">
          <cell r="C96" t="str">
            <v>05H</v>
          </cell>
          <cell r="D96">
            <v>792.33981978998179</v>
          </cell>
          <cell r="E96">
            <v>52.443747879050164</v>
          </cell>
          <cell r="F96">
            <v>844.78356766903198</v>
          </cell>
          <cell r="K96" t="str">
            <v>05H</v>
          </cell>
          <cell r="L96">
            <v>381.12988566093935</v>
          </cell>
          <cell r="M96">
            <v>118.89006741515085</v>
          </cell>
          <cell r="N96">
            <v>177.22654574297948</v>
          </cell>
          <cell r="O96">
            <v>160.48444283325898</v>
          </cell>
          <cell r="P96">
            <v>837.73094165232874</v>
          </cell>
        </row>
        <row r="97">
          <cell r="C97" t="str">
            <v>05J</v>
          </cell>
          <cell r="D97">
            <v>716.85462242464905</v>
          </cell>
          <cell r="E97">
            <v>37.435264693080384</v>
          </cell>
          <cell r="F97">
            <v>754.28988711772945</v>
          </cell>
          <cell r="K97" t="str">
            <v>05J</v>
          </cell>
          <cell r="L97">
            <v>361.6335107024413</v>
          </cell>
          <cell r="M97">
            <v>110.80795609758138</v>
          </cell>
          <cell r="N97">
            <v>165.98102396330316</v>
          </cell>
          <cell r="O97">
            <v>105.58459482390107</v>
          </cell>
          <cell r="P97">
            <v>744.00708558722692</v>
          </cell>
        </row>
        <row r="98">
          <cell r="C98" t="str">
            <v>05L</v>
          </cell>
          <cell r="D98">
            <v>1199.0512482466193</v>
          </cell>
          <cell r="E98">
            <v>775.17449389712442</v>
          </cell>
          <cell r="F98">
            <v>1974.2257421437437</v>
          </cell>
          <cell r="K98" t="str">
            <v>05L</v>
          </cell>
          <cell r="L98">
            <v>791.21050211730244</v>
          </cell>
          <cell r="M98">
            <v>268.18913755708917</v>
          </cell>
          <cell r="N98">
            <v>284.10184964081304</v>
          </cell>
          <cell r="O98">
            <v>602.95489109664425</v>
          </cell>
          <cell r="P98">
            <v>1946.4563804118488</v>
          </cell>
        </row>
        <row r="99">
          <cell r="C99" t="str">
            <v>05N</v>
          </cell>
          <cell r="D99">
            <v>1138.7478799456321</v>
          </cell>
          <cell r="E99">
            <v>18.024683288628175</v>
          </cell>
          <cell r="F99">
            <v>1156.7725632342604</v>
          </cell>
          <cell r="K99" t="str">
            <v>05N</v>
          </cell>
          <cell r="L99">
            <v>483.17985751563526</v>
          </cell>
          <cell r="M99">
            <v>184.53903046559017</v>
          </cell>
          <cell r="N99">
            <v>293.62774786234439</v>
          </cell>
          <cell r="O99">
            <v>178.26412189488269</v>
          </cell>
          <cell r="P99">
            <v>1139.6107577384525</v>
          </cell>
        </row>
        <row r="100">
          <cell r="C100" t="str">
            <v>05P</v>
          </cell>
          <cell r="D100">
            <v>903.36961474978636</v>
          </cell>
          <cell r="E100">
            <v>89.653254148032545</v>
          </cell>
          <cell r="F100">
            <v>993.02286889781885</v>
          </cell>
          <cell r="K100" t="str">
            <v>05P</v>
          </cell>
          <cell r="L100">
            <v>411.63780219492958</v>
          </cell>
          <cell r="M100">
            <v>163.31324792404226</v>
          </cell>
          <cell r="N100">
            <v>210.99780171129441</v>
          </cell>
          <cell r="O100">
            <v>178.61161970090956</v>
          </cell>
          <cell r="P100">
            <v>964.56047153117572</v>
          </cell>
        </row>
        <row r="101">
          <cell r="C101" t="str">
            <v>05Q</v>
          </cell>
          <cell r="D101">
            <v>933.34041351088763</v>
          </cell>
          <cell r="E101">
            <v>16.290604657668311</v>
          </cell>
          <cell r="F101">
            <v>949.6310181685559</v>
          </cell>
          <cell r="K101" t="str">
            <v>05Q</v>
          </cell>
          <cell r="L101">
            <v>435.33687134755542</v>
          </cell>
          <cell r="M101">
            <v>163.44057283986876</v>
          </cell>
          <cell r="N101">
            <v>191.29380506908373</v>
          </cell>
          <cell r="O101">
            <v>143.40334909350386</v>
          </cell>
          <cell r="P101">
            <v>933.47459835001177</v>
          </cell>
        </row>
        <row r="102">
          <cell r="C102" t="str">
            <v>05R</v>
          </cell>
          <cell r="D102">
            <v>1153.8213659688777</v>
          </cell>
          <cell r="E102">
            <v>44.959568271979641</v>
          </cell>
          <cell r="F102">
            <v>1198.7809342408573</v>
          </cell>
          <cell r="K102" t="str">
            <v>05R</v>
          </cell>
          <cell r="L102">
            <v>539.21825197270948</v>
          </cell>
          <cell r="M102">
            <v>197.64719666602082</v>
          </cell>
          <cell r="N102">
            <v>277.44497165186186</v>
          </cell>
          <cell r="O102">
            <v>164.08282528057816</v>
          </cell>
          <cell r="P102">
            <v>1178.3932455711704</v>
          </cell>
        </row>
        <row r="103">
          <cell r="C103" t="str">
            <v>05T</v>
          </cell>
          <cell r="D103">
            <v>1091.84878836911</v>
          </cell>
          <cell r="E103">
            <v>29.95704440463021</v>
          </cell>
          <cell r="F103">
            <v>1121.8058327737403</v>
          </cell>
          <cell r="K103" t="str">
            <v>05T</v>
          </cell>
          <cell r="L103">
            <v>501.55888482989542</v>
          </cell>
          <cell r="M103">
            <v>185.48585721559999</v>
          </cell>
          <cell r="N103">
            <v>237.98959879312437</v>
          </cell>
          <cell r="O103">
            <v>177.94691382791777</v>
          </cell>
          <cell r="P103">
            <v>1102.9812546665376</v>
          </cell>
        </row>
        <row r="104">
          <cell r="C104" t="str">
            <v>05V</v>
          </cell>
          <cell r="D104">
            <v>635.1718376402431</v>
          </cell>
          <cell r="E104">
            <v>24.412707038203965</v>
          </cell>
          <cell r="F104">
            <v>659.58454467844706</v>
          </cell>
          <cell r="K104" t="str">
            <v>05V</v>
          </cell>
          <cell r="L104">
            <v>324.8285723398273</v>
          </cell>
          <cell r="M104">
            <v>98.228371597279406</v>
          </cell>
          <cell r="N104">
            <v>136.96519763990818</v>
          </cell>
          <cell r="O104">
            <v>83.286756469537522</v>
          </cell>
          <cell r="P104">
            <v>643.30889804655249</v>
          </cell>
        </row>
        <row r="105">
          <cell r="C105" t="str">
            <v>05W</v>
          </cell>
          <cell r="D105">
            <v>1041.9022399919402</v>
          </cell>
          <cell r="E105">
            <v>119.17050971935753</v>
          </cell>
          <cell r="F105">
            <v>1161.0727497112978</v>
          </cell>
          <cell r="K105" t="str">
            <v>05W</v>
          </cell>
          <cell r="L105">
            <v>505.40817741882069</v>
          </cell>
          <cell r="M105">
            <v>174.35046091420949</v>
          </cell>
          <cell r="N105">
            <v>187.03572656431245</v>
          </cell>
          <cell r="O105">
            <v>256.67047836371177</v>
          </cell>
          <cell r="P105">
            <v>1123.4648432610543</v>
          </cell>
        </row>
        <row r="106">
          <cell r="C106" t="str">
            <v>05X</v>
          </cell>
          <cell r="D106">
            <v>701.58936555714843</v>
          </cell>
          <cell r="E106">
            <v>30.451262496239984</v>
          </cell>
          <cell r="F106">
            <v>732.04062805338845</v>
          </cell>
          <cell r="K106" t="str">
            <v>05X</v>
          </cell>
          <cell r="L106">
            <v>303.67056866274891</v>
          </cell>
          <cell r="M106">
            <v>111.3658635277281</v>
          </cell>
          <cell r="N106">
            <v>134.07004716054715</v>
          </cell>
          <cell r="O106">
            <v>163.31679477567067</v>
          </cell>
          <cell r="P106">
            <v>712.42327412669488</v>
          </cell>
        </row>
        <row r="107">
          <cell r="C107" t="str">
            <v>05Y</v>
          </cell>
          <cell r="D107">
            <v>925.0132749157201</v>
          </cell>
          <cell r="E107">
            <v>155.15513802228557</v>
          </cell>
          <cell r="F107">
            <v>1080.1684129380058</v>
          </cell>
          <cell r="K107" t="str">
            <v>05Y</v>
          </cell>
          <cell r="L107">
            <v>432.00133008350394</v>
          </cell>
          <cell r="M107">
            <v>160.54903211449803</v>
          </cell>
          <cell r="N107">
            <v>192.92697717084582</v>
          </cell>
          <cell r="O107">
            <v>261.4476228986411</v>
          </cell>
          <cell r="P107">
            <v>1046.9249622674888</v>
          </cell>
        </row>
        <row r="108">
          <cell r="C108" t="str">
            <v>06A</v>
          </cell>
          <cell r="D108">
            <v>763.40162243072461</v>
          </cell>
          <cell r="E108">
            <v>293.5666230910071</v>
          </cell>
          <cell r="F108">
            <v>1056.9682455217317</v>
          </cell>
          <cell r="K108" t="str">
            <v>06A</v>
          </cell>
          <cell r="L108">
            <v>403.24637531904955</v>
          </cell>
          <cell r="M108">
            <v>152.09116093061633</v>
          </cell>
          <cell r="N108">
            <v>187.08881116845708</v>
          </cell>
          <cell r="O108">
            <v>295.10997785257581</v>
          </cell>
          <cell r="P108">
            <v>1037.5363252706989</v>
          </cell>
        </row>
        <row r="109">
          <cell r="C109" t="str">
            <v>06D</v>
          </cell>
          <cell r="D109">
            <v>445.51635861093649</v>
          </cell>
          <cell r="E109">
            <v>9.1808339233837479</v>
          </cell>
          <cell r="F109">
            <v>454.69719253432027</v>
          </cell>
          <cell r="K109" t="str">
            <v>06D</v>
          </cell>
          <cell r="L109">
            <v>147.91984060549055</v>
          </cell>
          <cell r="M109">
            <v>84.767018709579901</v>
          </cell>
          <cell r="N109">
            <v>115.16132241899997</v>
          </cell>
          <cell r="O109">
            <v>99.548557502126982</v>
          </cell>
          <cell r="P109">
            <v>447.39673923619739</v>
          </cell>
        </row>
        <row r="110">
          <cell r="C110" t="str">
            <v>06F</v>
          </cell>
          <cell r="D110">
            <v>1671.0878437139797</v>
          </cell>
          <cell r="E110">
            <v>153.39812960804605</v>
          </cell>
          <cell r="F110">
            <v>1824.4859733220258</v>
          </cell>
          <cell r="K110" t="str">
            <v>06F</v>
          </cell>
          <cell r="L110">
            <v>890.15349645111337</v>
          </cell>
          <cell r="M110">
            <v>274.80827684894075</v>
          </cell>
          <cell r="N110">
            <v>348.59903857312764</v>
          </cell>
          <cell r="O110">
            <v>270.8464379023535</v>
          </cell>
          <cell r="P110">
            <v>1784.4072497755353</v>
          </cell>
        </row>
        <row r="111">
          <cell r="C111" t="str">
            <v>06H</v>
          </cell>
          <cell r="D111">
            <v>3168.6450806461885</v>
          </cell>
          <cell r="E111">
            <v>248.83623633436662</v>
          </cell>
          <cell r="F111">
            <v>3417.4813169805552</v>
          </cell>
          <cell r="K111" t="str">
            <v>06H</v>
          </cell>
          <cell r="L111">
            <v>1566.0360728714306</v>
          </cell>
          <cell r="M111">
            <v>541.10992259840771</v>
          </cell>
          <cell r="N111">
            <v>609.38274356074271</v>
          </cell>
          <cell r="O111">
            <v>638.52472703774185</v>
          </cell>
          <cell r="P111">
            <v>3355.0534660683229</v>
          </cell>
        </row>
        <row r="112">
          <cell r="C112" t="str">
            <v>06K</v>
          </cell>
          <cell r="D112">
            <v>2220.3361757629737</v>
          </cell>
          <cell r="E112">
            <v>174.40424408295814</v>
          </cell>
          <cell r="F112">
            <v>2394.7404198459317</v>
          </cell>
          <cell r="K112" t="str">
            <v>06K</v>
          </cell>
          <cell r="L112">
            <v>1130.0925991956497</v>
          </cell>
          <cell r="M112">
            <v>367.02559057610654</v>
          </cell>
          <cell r="N112">
            <v>422.5250865291311</v>
          </cell>
          <cell r="O112">
            <v>422.89237410198911</v>
          </cell>
          <cell r="P112">
            <v>2342.5356504028764</v>
          </cell>
        </row>
        <row r="113">
          <cell r="C113" t="str">
            <v>06L</v>
          </cell>
          <cell r="D113">
            <v>1502.5201527531819</v>
          </cell>
          <cell r="E113">
            <v>71.160469250992193</v>
          </cell>
          <cell r="F113">
            <v>1573.6806220041742</v>
          </cell>
          <cell r="K113" t="str">
            <v>06L</v>
          </cell>
          <cell r="L113">
            <v>636.84804931692054</v>
          </cell>
          <cell r="M113">
            <v>300.61285669405078</v>
          </cell>
          <cell r="N113">
            <v>378.43801058339386</v>
          </cell>
          <cell r="O113">
            <v>220.90173120492162</v>
          </cell>
          <cell r="P113">
            <v>1536.8006477992867</v>
          </cell>
        </row>
        <row r="114">
          <cell r="C114" t="str">
            <v>06M</v>
          </cell>
          <cell r="D114">
            <v>1123.7407111574173</v>
          </cell>
          <cell r="E114">
            <v>26.628229772910998</v>
          </cell>
          <cell r="F114">
            <v>1150.3689409303283</v>
          </cell>
          <cell r="K114" t="str">
            <v>06M</v>
          </cell>
          <cell r="L114">
            <v>455.57420367147319</v>
          </cell>
          <cell r="M114">
            <v>157.49269560252802</v>
          </cell>
          <cell r="N114">
            <v>308.26284455237777</v>
          </cell>
          <cell r="O114">
            <v>203.42359129203101</v>
          </cell>
          <cell r="P114">
            <v>1124.75333511841</v>
          </cell>
        </row>
        <row r="115">
          <cell r="C115" t="str">
            <v>06N</v>
          </cell>
          <cell r="D115">
            <v>1977.8662622001539</v>
          </cell>
          <cell r="E115">
            <v>299.70355500900342</v>
          </cell>
          <cell r="F115">
            <v>2277.5698172091575</v>
          </cell>
          <cell r="K115" t="str">
            <v>06N</v>
          </cell>
          <cell r="L115">
            <v>1121.3454155518907</v>
          </cell>
          <cell r="M115">
            <v>343.16924125306019</v>
          </cell>
          <cell r="N115">
            <v>401.34223175689255</v>
          </cell>
          <cell r="O115">
            <v>385.49299204510089</v>
          </cell>
          <cell r="P115">
            <v>2251.3498806069442</v>
          </cell>
        </row>
        <row r="116">
          <cell r="C116" t="str">
            <v>06P</v>
          </cell>
          <cell r="D116">
            <v>536.67917733246827</v>
          </cell>
          <cell r="E116">
            <v>299.20260916707349</v>
          </cell>
          <cell r="F116">
            <v>835.8817864995417</v>
          </cell>
          <cell r="K116" t="str">
            <v>06P</v>
          </cell>
          <cell r="L116">
            <v>376.23497725517751</v>
          </cell>
          <cell r="M116">
            <v>132.85509977782129</v>
          </cell>
          <cell r="N116">
            <v>128.99504833603905</v>
          </cell>
          <cell r="O116">
            <v>174.45318905952172</v>
          </cell>
          <cell r="P116">
            <v>812.53831442855949</v>
          </cell>
        </row>
        <row r="117">
          <cell r="C117" t="str">
            <v>06Q</v>
          </cell>
          <cell r="D117">
            <v>1669.2756340471431</v>
          </cell>
          <cell r="E117">
            <v>60.414955480142595</v>
          </cell>
          <cell r="F117">
            <v>1729.6905895272857</v>
          </cell>
          <cell r="K117" t="str">
            <v>06Q</v>
          </cell>
          <cell r="L117">
            <v>788.08402709076347</v>
          </cell>
          <cell r="M117">
            <v>282.99671340946924</v>
          </cell>
          <cell r="N117">
            <v>377.21838061874575</v>
          </cell>
          <cell r="O117">
            <v>248.74209640787018</v>
          </cell>
          <cell r="P117">
            <v>1697.0412175268486</v>
          </cell>
        </row>
        <row r="118">
          <cell r="C118" t="str">
            <v>06T</v>
          </cell>
          <cell r="D118">
            <v>1368.4018822544315</v>
          </cell>
          <cell r="E118">
            <v>81.843227871498016</v>
          </cell>
          <cell r="F118">
            <v>1450.2451101259294</v>
          </cell>
          <cell r="K118" t="str">
            <v>06T</v>
          </cell>
          <cell r="L118">
            <v>554.44499158898077</v>
          </cell>
          <cell r="M118">
            <v>232.36626666294748</v>
          </cell>
          <cell r="N118">
            <v>346.60119867240383</v>
          </cell>
          <cell r="O118">
            <v>282.69072724348734</v>
          </cell>
          <cell r="P118">
            <v>1416.1031841678193</v>
          </cell>
        </row>
        <row r="119">
          <cell r="C119" t="str">
            <v>06V</v>
          </cell>
          <cell r="D119">
            <v>785.67300514620104</v>
          </cell>
          <cell r="E119">
            <v>11.821611182570594</v>
          </cell>
          <cell r="F119">
            <v>797.4946163287716</v>
          </cell>
          <cell r="K119" t="str">
            <v>06V</v>
          </cell>
          <cell r="L119">
            <v>306.67243699862206</v>
          </cell>
          <cell r="M119">
            <v>142.22290802148834</v>
          </cell>
          <cell r="N119">
            <v>215.02125417988142</v>
          </cell>
          <cell r="O119">
            <v>116.12206204270262</v>
          </cell>
          <cell r="P119">
            <v>780.0386612426945</v>
          </cell>
        </row>
        <row r="120">
          <cell r="C120" t="str">
            <v>06W</v>
          </cell>
          <cell r="D120">
            <v>962.37748575696367</v>
          </cell>
          <cell r="E120">
            <v>42.419186047786177</v>
          </cell>
          <cell r="F120">
            <v>1004.7966718047498</v>
          </cell>
          <cell r="K120" t="str">
            <v>06W</v>
          </cell>
          <cell r="L120">
            <v>427.73463772465794</v>
          </cell>
          <cell r="M120">
            <v>158.53890832806511</v>
          </cell>
          <cell r="N120">
            <v>151.63937584760217</v>
          </cell>
          <cell r="O120">
            <v>230.1073386934664</v>
          </cell>
          <cell r="P120">
            <v>968.02026059379159</v>
          </cell>
        </row>
        <row r="121">
          <cell r="C121" t="str">
            <v>06Y</v>
          </cell>
          <cell r="D121">
            <v>1073.3508724979572</v>
          </cell>
          <cell r="E121">
            <v>20.150058375028969</v>
          </cell>
          <cell r="F121">
            <v>1093.5009308729861</v>
          </cell>
          <cell r="K121" t="str">
            <v>06Y</v>
          </cell>
          <cell r="L121">
            <v>487.21339731832711</v>
          </cell>
          <cell r="M121">
            <v>192.95240701098049</v>
          </cell>
          <cell r="N121">
            <v>250.59593925034235</v>
          </cell>
          <cell r="O121">
            <v>136.95439093464444</v>
          </cell>
          <cell r="P121">
            <v>1067.7161345142943</v>
          </cell>
        </row>
        <row r="122">
          <cell r="C122" t="str">
            <v>07G</v>
          </cell>
          <cell r="D122">
            <v>550.79796508626737</v>
          </cell>
          <cell r="E122">
            <v>53.336822902350761</v>
          </cell>
          <cell r="F122">
            <v>604.13478798861809</v>
          </cell>
          <cell r="K122" t="str">
            <v>07G</v>
          </cell>
          <cell r="L122">
            <v>283.85568970257867</v>
          </cell>
          <cell r="M122">
            <v>85.112703322130272</v>
          </cell>
          <cell r="N122">
            <v>108.66158389849841</v>
          </cell>
          <cell r="O122">
            <v>115.23047074521031</v>
          </cell>
          <cell r="P122">
            <v>592.86044766841769</v>
          </cell>
        </row>
        <row r="123">
          <cell r="C123" t="str">
            <v>07H</v>
          </cell>
          <cell r="D123">
            <v>1061.8193400545722</v>
          </cell>
          <cell r="E123">
            <v>84.736768970086999</v>
          </cell>
          <cell r="F123">
            <v>1146.5561090246592</v>
          </cell>
          <cell r="K123" t="str">
            <v>07H</v>
          </cell>
          <cell r="L123">
            <v>523.78733186067473</v>
          </cell>
          <cell r="M123">
            <v>193.87591294240875</v>
          </cell>
          <cell r="N123">
            <v>224.17609413779536</v>
          </cell>
          <cell r="O123">
            <v>193.8968441832846</v>
          </cell>
          <cell r="P123">
            <v>1135.7361831241635</v>
          </cell>
        </row>
        <row r="124">
          <cell r="C124" t="str">
            <v>07J</v>
          </cell>
          <cell r="D124">
            <v>658.42929943301954</v>
          </cell>
          <cell r="E124">
            <v>3.4928886644448589</v>
          </cell>
          <cell r="F124">
            <v>661.92218809746441</v>
          </cell>
          <cell r="K124" t="str">
            <v>07J</v>
          </cell>
          <cell r="L124">
            <v>227.78420594174995</v>
          </cell>
          <cell r="M124">
            <v>137.90953446380584</v>
          </cell>
          <cell r="N124">
            <v>191.91545259252507</v>
          </cell>
          <cell r="O124">
            <v>92.494247554290752</v>
          </cell>
          <cell r="P124">
            <v>650.10344055237158</v>
          </cell>
        </row>
        <row r="125">
          <cell r="C125" t="str">
            <v>07K</v>
          </cell>
          <cell r="D125">
            <v>922.31160024335611</v>
          </cell>
          <cell r="E125">
            <v>15.255916001569075</v>
          </cell>
          <cell r="F125">
            <v>937.56751624492517</v>
          </cell>
          <cell r="K125" t="str">
            <v>07K</v>
          </cell>
          <cell r="L125">
            <v>430.15169317785382</v>
          </cell>
          <cell r="M125">
            <v>150.54660704965281</v>
          </cell>
          <cell r="N125">
            <v>216.88870174097704</v>
          </cell>
          <cell r="O125">
            <v>133.57949708920768</v>
          </cell>
          <cell r="P125">
            <v>931.16649905769145</v>
          </cell>
        </row>
        <row r="126">
          <cell r="C126" t="str">
            <v>07L</v>
          </cell>
          <cell r="D126">
            <v>370.3186624582782</v>
          </cell>
          <cell r="E126">
            <v>240.98648243791692</v>
          </cell>
          <cell r="F126">
            <v>611.30514489619509</v>
          </cell>
          <cell r="K126" t="str">
            <v>07L</v>
          </cell>
          <cell r="L126">
            <v>235.67442345706988</v>
          </cell>
          <cell r="M126">
            <v>100.96083130481006</v>
          </cell>
          <cell r="N126">
            <v>74.641118442642167</v>
          </cell>
          <cell r="O126">
            <v>193.40511309203214</v>
          </cell>
          <cell r="P126">
            <v>604.68148629655423</v>
          </cell>
        </row>
        <row r="127">
          <cell r="C127" t="str">
            <v>07M</v>
          </cell>
          <cell r="D127">
            <v>770.26238904291199</v>
          </cell>
          <cell r="E127">
            <v>391.36679083765011</v>
          </cell>
          <cell r="F127">
            <v>1161.6291798805621</v>
          </cell>
          <cell r="K127" t="str">
            <v>07M</v>
          </cell>
          <cell r="L127">
            <v>453.17646118473539</v>
          </cell>
          <cell r="M127">
            <v>211.5057187991855</v>
          </cell>
          <cell r="N127">
            <v>182.38808115009525</v>
          </cell>
          <cell r="O127">
            <v>286.48098022595548</v>
          </cell>
          <cell r="P127">
            <v>1133.5512413599718</v>
          </cell>
        </row>
        <row r="128">
          <cell r="C128" t="str">
            <v>07N</v>
          </cell>
          <cell r="D128">
            <v>714.69201922420586</v>
          </cell>
          <cell r="E128">
            <v>129.63388572874746</v>
          </cell>
          <cell r="F128">
            <v>844.32590495295335</v>
          </cell>
          <cell r="K128" t="str">
            <v>07N</v>
          </cell>
          <cell r="L128">
            <v>367.92806196482599</v>
          </cell>
          <cell r="M128">
            <v>117.41330279332344</v>
          </cell>
          <cell r="N128">
            <v>161.1252922942258</v>
          </cell>
          <cell r="O128">
            <v>179.89918743648883</v>
          </cell>
          <cell r="P128">
            <v>826.36584448886401</v>
          </cell>
        </row>
        <row r="129">
          <cell r="C129" t="str">
            <v>07P</v>
          </cell>
          <cell r="D129">
            <v>402.60574342649517</v>
          </cell>
          <cell r="E129">
            <v>615.94308124767088</v>
          </cell>
          <cell r="F129">
            <v>1018.5488246741661</v>
          </cell>
          <cell r="K129" t="str">
            <v>07P</v>
          </cell>
          <cell r="L129">
            <v>417.38619133287278</v>
          </cell>
          <cell r="M129">
            <v>166.03825585589507</v>
          </cell>
          <cell r="N129">
            <v>124.3065648360822</v>
          </cell>
          <cell r="O129">
            <v>307.35793337529697</v>
          </cell>
          <cell r="P129">
            <v>1015.0889454001469</v>
          </cell>
        </row>
        <row r="130">
          <cell r="C130" t="str">
            <v>07Q</v>
          </cell>
          <cell r="D130">
            <v>873.05976789142767</v>
          </cell>
          <cell r="E130">
            <v>133.95717512562987</v>
          </cell>
          <cell r="F130">
            <v>1007.0169430170575</v>
          </cell>
          <cell r="K130" t="str">
            <v>07Q</v>
          </cell>
          <cell r="L130">
            <v>447.49569017144603</v>
          </cell>
          <cell r="M130">
            <v>165.60452221406132</v>
          </cell>
          <cell r="N130">
            <v>178.2483809044204</v>
          </cell>
          <cell r="O130">
            <v>204.45204591682273</v>
          </cell>
          <cell r="P130">
            <v>995.80063920675047</v>
          </cell>
        </row>
        <row r="131">
          <cell r="C131" t="str">
            <v>07R</v>
          </cell>
          <cell r="D131">
            <v>498.13231950916378</v>
          </cell>
          <cell r="E131">
            <v>226.38457888259691</v>
          </cell>
          <cell r="F131">
            <v>724.51689839176072</v>
          </cell>
          <cell r="K131" t="str">
            <v>07R</v>
          </cell>
          <cell r="L131">
            <v>342.11160522686214</v>
          </cell>
          <cell r="M131">
            <v>98.824720138092459</v>
          </cell>
          <cell r="N131">
            <v>67.437272158324177</v>
          </cell>
          <cell r="O131">
            <v>220.76231926223193</v>
          </cell>
          <cell r="P131">
            <v>729.13591678551074</v>
          </cell>
        </row>
        <row r="132">
          <cell r="C132" t="str">
            <v>07T</v>
          </cell>
          <cell r="D132">
            <v>582.47763007033939</v>
          </cell>
          <cell r="E132">
            <v>314.94888203604643</v>
          </cell>
          <cell r="F132">
            <v>897.42651210638587</v>
          </cell>
          <cell r="K132" t="str">
            <v>07T</v>
          </cell>
          <cell r="L132">
            <v>382.40756558520934</v>
          </cell>
          <cell r="M132">
            <v>159.41769530819158</v>
          </cell>
          <cell r="N132">
            <v>73.999990901533621</v>
          </cell>
          <cell r="O132">
            <v>275.88485149307053</v>
          </cell>
          <cell r="P132">
            <v>891.71010328800503</v>
          </cell>
        </row>
        <row r="133">
          <cell r="C133" t="str">
            <v>07V</v>
          </cell>
          <cell r="D133">
            <v>839.36857536217769</v>
          </cell>
          <cell r="E133">
            <v>537.91657477183969</v>
          </cell>
          <cell r="F133">
            <v>1377.2851501340174</v>
          </cell>
          <cell r="K133" t="str">
            <v>07V</v>
          </cell>
          <cell r="L133">
            <v>647.83815248667111</v>
          </cell>
          <cell r="M133">
            <v>197.11559718086932</v>
          </cell>
          <cell r="N133">
            <v>215.30526456520991</v>
          </cell>
          <cell r="O133">
            <v>311.84651823109562</v>
          </cell>
          <cell r="P133">
            <v>1372.105532463846</v>
          </cell>
        </row>
        <row r="134">
          <cell r="C134" t="str">
            <v>07W</v>
          </cell>
          <cell r="D134">
            <v>663.27337824374501</v>
          </cell>
          <cell r="E134">
            <v>693.74673336853652</v>
          </cell>
          <cell r="F134">
            <v>1357.0201116122817</v>
          </cell>
          <cell r="K134" t="str">
            <v>07W</v>
          </cell>
          <cell r="L134">
            <v>580.50634179383519</v>
          </cell>
          <cell r="M134">
            <v>186.66534343187863</v>
          </cell>
          <cell r="N134">
            <v>163.49834932946624</v>
          </cell>
          <cell r="O134">
            <v>400.1049485612233</v>
          </cell>
          <cell r="P134">
            <v>1330.7749831164033</v>
          </cell>
        </row>
        <row r="135">
          <cell r="C135" t="str">
            <v>07X</v>
          </cell>
          <cell r="D135">
            <v>703.01230243744772</v>
          </cell>
          <cell r="E135">
            <v>334.83304044731057</v>
          </cell>
          <cell r="F135">
            <v>1037.8453428847583</v>
          </cell>
          <cell r="K135" t="str">
            <v>07X</v>
          </cell>
          <cell r="L135">
            <v>453.40478753769401</v>
          </cell>
          <cell r="M135">
            <v>173.56324462077498</v>
          </cell>
          <cell r="N135">
            <v>164.21103467777107</v>
          </cell>
          <cell r="O135">
            <v>248.50102934383213</v>
          </cell>
          <cell r="P135">
            <v>1039.6800961800723</v>
          </cell>
        </row>
        <row r="136">
          <cell r="C136" t="str">
            <v>07Y</v>
          </cell>
          <cell r="D136">
            <v>542.54094760051419</v>
          </cell>
          <cell r="E136">
            <v>400.10329720094074</v>
          </cell>
          <cell r="F136">
            <v>942.64424480145499</v>
          </cell>
          <cell r="K136" t="str">
            <v>07Y</v>
          </cell>
          <cell r="L136">
            <v>426.99318897961166</v>
          </cell>
          <cell r="M136">
            <v>137.21823632791276</v>
          </cell>
          <cell r="N136">
            <v>126.82998210290269</v>
          </cell>
          <cell r="O136">
            <v>232.51880544459127</v>
          </cell>
          <cell r="P136">
            <v>923.56021285501845</v>
          </cell>
        </row>
        <row r="137">
          <cell r="C137" t="str">
            <v>08A</v>
          </cell>
          <cell r="D137">
            <v>575.23239756558212</v>
          </cell>
          <cell r="E137">
            <v>302.21994833120317</v>
          </cell>
          <cell r="F137">
            <v>877.45234589678535</v>
          </cell>
          <cell r="K137" t="str">
            <v>08A</v>
          </cell>
          <cell r="L137">
            <v>411.98630049824584</v>
          </cell>
          <cell r="M137">
            <v>115.41498574523732</v>
          </cell>
          <cell r="N137">
            <v>125.7247081131694</v>
          </cell>
          <cell r="O137">
            <v>208.36108477180451</v>
          </cell>
          <cell r="P137">
            <v>861.48707912845703</v>
          </cell>
        </row>
        <row r="138">
          <cell r="C138" t="str">
            <v>08C</v>
          </cell>
          <cell r="D138">
            <v>457.1761369611109</v>
          </cell>
          <cell r="E138">
            <v>211.50767865472883</v>
          </cell>
          <cell r="F138">
            <v>668.68381561583976</v>
          </cell>
          <cell r="K138" t="str">
            <v>08C</v>
          </cell>
          <cell r="L138">
            <v>359.77003316400936</v>
          </cell>
          <cell r="M138">
            <v>74.053711129629903</v>
          </cell>
          <cell r="N138">
            <v>85.622765950257985</v>
          </cell>
          <cell r="O138">
            <v>157.6050630123685</v>
          </cell>
          <cell r="P138">
            <v>677.05157325626578</v>
          </cell>
        </row>
        <row r="139">
          <cell r="C139" t="str">
            <v>08D</v>
          </cell>
          <cell r="D139">
            <v>625.69598252249614</v>
          </cell>
          <cell r="E139">
            <v>326.80787811733518</v>
          </cell>
          <cell r="F139">
            <v>952.50386063983137</v>
          </cell>
          <cell r="K139" t="str">
            <v>08D</v>
          </cell>
          <cell r="L139">
            <v>399.0573364074084</v>
          </cell>
          <cell r="M139">
            <v>147.90124664807732</v>
          </cell>
          <cell r="N139">
            <v>93.9275350618218</v>
          </cell>
          <cell r="O139">
            <v>283.83884882194263</v>
          </cell>
          <cell r="P139">
            <v>924.72496693925007</v>
          </cell>
        </row>
        <row r="140">
          <cell r="C140" t="str">
            <v>08E</v>
          </cell>
          <cell r="D140">
            <v>421.72483353659686</v>
          </cell>
          <cell r="E140">
            <v>433.74659744579458</v>
          </cell>
          <cell r="F140">
            <v>855.47143098239144</v>
          </cell>
          <cell r="K140" t="str">
            <v>08E</v>
          </cell>
          <cell r="L140">
            <v>381.28278976148204</v>
          </cell>
          <cell r="M140">
            <v>112.65494619800018</v>
          </cell>
          <cell r="N140">
            <v>144.24874787772347</v>
          </cell>
          <cell r="O140">
            <v>200.87745997993616</v>
          </cell>
          <cell r="P140">
            <v>839.06394381714188</v>
          </cell>
        </row>
        <row r="141">
          <cell r="C141" t="str">
            <v>08F</v>
          </cell>
          <cell r="D141">
            <v>883.39076294342397</v>
          </cell>
          <cell r="E141">
            <v>96.067062085272994</v>
          </cell>
          <cell r="F141">
            <v>979.45782502869702</v>
          </cell>
          <cell r="K141" t="str">
            <v>08F</v>
          </cell>
          <cell r="L141">
            <v>424.25880138970655</v>
          </cell>
          <cell r="M141">
            <v>144.68970000381327</v>
          </cell>
          <cell r="N141">
            <v>217.09884827212272</v>
          </cell>
          <cell r="O141">
            <v>180.78809649437736</v>
          </cell>
          <cell r="P141">
            <v>966.83544616001996</v>
          </cell>
        </row>
        <row r="142">
          <cell r="C142" t="str">
            <v>08G</v>
          </cell>
          <cell r="D142">
            <v>670.02599341626421</v>
          </cell>
          <cell r="E142">
            <v>346.08475718237241</v>
          </cell>
          <cell r="F142">
            <v>1016.1107505986366</v>
          </cell>
          <cell r="K142" t="str">
            <v>08G</v>
          </cell>
          <cell r="L142">
            <v>468.4891559656906</v>
          </cell>
          <cell r="M142">
            <v>137.24608678307382</v>
          </cell>
          <cell r="N142">
            <v>148.2384391578519</v>
          </cell>
          <cell r="O142">
            <v>247.14335405951789</v>
          </cell>
          <cell r="P142">
            <v>1001.1170359661342</v>
          </cell>
        </row>
        <row r="143">
          <cell r="C143" t="str">
            <v>08H</v>
          </cell>
          <cell r="D143">
            <v>547.24804292444048</v>
          </cell>
          <cell r="E143">
            <v>193.37716787106666</v>
          </cell>
          <cell r="F143">
            <v>740.6252107955072</v>
          </cell>
          <cell r="K143" t="str">
            <v>08H</v>
          </cell>
          <cell r="L143">
            <v>352.39824016177528</v>
          </cell>
          <cell r="M143">
            <v>109.11785533778095</v>
          </cell>
          <cell r="N143">
            <v>68.146128921284671</v>
          </cell>
          <cell r="O143">
            <v>189.54340125327249</v>
          </cell>
          <cell r="P143">
            <v>719.20562567411332</v>
          </cell>
        </row>
        <row r="144">
          <cell r="C144" t="str">
            <v>08J</v>
          </cell>
          <cell r="D144">
            <v>498.79499170159397</v>
          </cell>
          <cell r="E144">
            <v>150.63246478794179</v>
          </cell>
          <cell r="F144">
            <v>649.42745648953576</v>
          </cell>
          <cell r="K144" t="str">
            <v>08J</v>
          </cell>
          <cell r="L144">
            <v>302.19322195034135</v>
          </cell>
          <cell r="M144">
            <v>96.336918173033197</v>
          </cell>
          <cell r="N144">
            <v>99.099476650975177</v>
          </cell>
          <cell r="O144">
            <v>146.70616176031331</v>
          </cell>
          <cell r="P144">
            <v>644.33577853466306</v>
          </cell>
        </row>
        <row r="145">
          <cell r="C145" t="str">
            <v>08K</v>
          </cell>
          <cell r="D145">
            <v>786.29002751367329</v>
          </cell>
          <cell r="E145">
            <v>395.36292377609669</v>
          </cell>
          <cell r="F145">
            <v>1181.65295128977</v>
          </cell>
          <cell r="K145" t="str">
            <v>08K</v>
          </cell>
          <cell r="L145">
            <v>657.99197370273544</v>
          </cell>
          <cell r="M145">
            <v>138.36144259413345</v>
          </cell>
          <cell r="N145">
            <v>110.86726367494347</v>
          </cell>
          <cell r="O145">
            <v>281.48112157369394</v>
          </cell>
          <cell r="P145">
            <v>1188.7018015455064</v>
          </cell>
        </row>
        <row r="146">
          <cell r="C146" t="str">
            <v>08L</v>
          </cell>
          <cell r="D146">
            <v>743.4316490185613</v>
          </cell>
          <cell r="E146">
            <v>350.809452470856</v>
          </cell>
          <cell r="F146">
            <v>1094.2411014894174</v>
          </cell>
          <cell r="K146" t="str">
            <v>08L</v>
          </cell>
          <cell r="L146">
            <v>534.43149383980983</v>
          </cell>
          <cell r="M146">
            <v>167.79373826300821</v>
          </cell>
          <cell r="N146">
            <v>115.00260786220396</v>
          </cell>
          <cell r="O146">
            <v>245.78220359489345</v>
          </cell>
          <cell r="P146">
            <v>1063.0100435599154</v>
          </cell>
        </row>
        <row r="147">
          <cell r="C147" t="str">
            <v>08M</v>
          </cell>
          <cell r="D147">
            <v>349.89305881979806</v>
          </cell>
          <cell r="E147">
            <v>634.10831675455017</v>
          </cell>
          <cell r="F147">
            <v>984.00137557434823</v>
          </cell>
          <cell r="K147" t="str">
            <v>08M</v>
          </cell>
          <cell r="L147">
            <v>364.58285387258945</v>
          </cell>
          <cell r="M147">
            <v>167.60655050478917</v>
          </cell>
          <cell r="N147">
            <v>93.523876962489638</v>
          </cell>
          <cell r="O147">
            <v>331.94482593906133</v>
          </cell>
          <cell r="P147">
            <v>957.65810727892961</v>
          </cell>
        </row>
        <row r="148">
          <cell r="C148" t="str">
            <v>08N</v>
          </cell>
          <cell r="D148">
            <v>480.60062343434504</v>
          </cell>
          <cell r="E148">
            <v>468.04774322164553</v>
          </cell>
          <cell r="F148">
            <v>948.64836665599057</v>
          </cell>
          <cell r="K148" t="str">
            <v>08N</v>
          </cell>
          <cell r="L148">
            <v>383.73053829851699</v>
          </cell>
          <cell r="M148">
            <v>154.49209308564241</v>
          </cell>
          <cell r="N148">
            <v>145.52044263404963</v>
          </cell>
          <cell r="O148">
            <v>248.29471943507008</v>
          </cell>
          <cell r="P148">
            <v>932.03779345327905</v>
          </cell>
        </row>
        <row r="149">
          <cell r="C149" t="str">
            <v>08P</v>
          </cell>
          <cell r="D149">
            <v>465.62024551816887</v>
          </cell>
          <cell r="E149">
            <v>76.443982814311383</v>
          </cell>
          <cell r="F149">
            <v>542.0642283324803</v>
          </cell>
          <cell r="K149" t="str">
            <v>08P</v>
          </cell>
          <cell r="L149">
            <v>256.04915296130849</v>
          </cell>
          <cell r="M149">
            <v>88.644324270702555</v>
          </cell>
          <cell r="N149">
            <v>67.980528482226319</v>
          </cell>
          <cell r="O149">
            <v>121.38331923080848</v>
          </cell>
          <cell r="P149">
            <v>534.05732494504582</v>
          </cell>
        </row>
        <row r="150">
          <cell r="C150" t="str">
            <v>08Q</v>
          </cell>
          <cell r="D150">
            <v>582.31339781362999</v>
          </cell>
          <cell r="E150">
            <v>367.92360872927594</v>
          </cell>
          <cell r="F150">
            <v>950.23700654290587</v>
          </cell>
          <cell r="K150" t="str">
            <v>08Q</v>
          </cell>
          <cell r="L150">
            <v>504.83034766114599</v>
          </cell>
          <cell r="M150">
            <v>143.25535710348521</v>
          </cell>
          <cell r="N150">
            <v>99.099689577485279</v>
          </cell>
          <cell r="O150">
            <v>217.43982317329252</v>
          </cell>
          <cell r="P150">
            <v>964.62521751540908</v>
          </cell>
        </row>
        <row r="151">
          <cell r="C151" t="str">
            <v>08R</v>
          </cell>
          <cell r="D151">
            <v>431.30208917125537</v>
          </cell>
          <cell r="E151">
            <v>205.88840030329382</v>
          </cell>
          <cell r="F151">
            <v>637.19048947454917</v>
          </cell>
          <cell r="K151" t="str">
            <v>08R</v>
          </cell>
          <cell r="L151">
            <v>287.88293893779996</v>
          </cell>
          <cell r="M151">
            <v>89.776540292445006</v>
          </cell>
          <cell r="N151">
            <v>93.678018732088645</v>
          </cell>
          <cell r="O151">
            <v>155.45617661814106</v>
          </cell>
          <cell r="P151">
            <v>626.79367458047466</v>
          </cell>
        </row>
        <row r="152">
          <cell r="C152" t="str">
            <v>08T</v>
          </cell>
          <cell r="D152">
            <v>549.87286378070849</v>
          </cell>
          <cell r="E152">
            <v>128.92681933616305</v>
          </cell>
          <cell r="F152">
            <v>678.79968311687151</v>
          </cell>
          <cell r="K152" t="str">
            <v>08T</v>
          </cell>
          <cell r="L152">
            <v>310.95515448209954</v>
          </cell>
          <cell r="M152">
            <v>112.46275159534913</v>
          </cell>
          <cell r="N152">
            <v>115.56298576103154</v>
          </cell>
          <cell r="O152">
            <v>127.4553966623333</v>
          </cell>
          <cell r="P152">
            <v>666.43628850081348</v>
          </cell>
        </row>
        <row r="153">
          <cell r="C153" t="str">
            <v>08V</v>
          </cell>
          <cell r="D153">
            <v>389.79455462947845</v>
          </cell>
          <cell r="E153">
            <v>405.58767183755145</v>
          </cell>
          <cell r="F153">
            <v>795.38222646702991</v>
          </cell>
          <cell r="K153" t="str">
            <v>08V</v>
          </cell>
          <cell r="L153">
            <v>324.65914271679571</v>
          </cell>
          <cell r="M153">
            <v>136.97820676573585</v>
          </cell>
          <cell r="N153">
            <v>58.658679981700097</v>
          </cell>
          <cell r="O153">
            <v>252.99816211218905</v>
          </cell>
          <cell r="P153">
            <v>773.29419157642076</v>
          </cell>
        </row>
        <row r="154">
          <cell r="C154" t="str">
            <v>08W</v>
          </cell>
          <cell r="D154">
            <v>586.66564702176152</v>
          </cell>
          <cell r="E154">
            <v>336.24115404202416</v>
          </cell>
          <cell r="F154">
            <v>922.90680106378568</v>
          </cell>
          <cell r="K154" t="str">
            <v>08W</v>
          </cell>
          <cell r="L154">
            <v>405.75457662645852</v>
          </cell>
          <cell r="M154">
            <v>135.50026909979971</v>
          </cell>
          <cell r="N154">
            <v>103.62466299365062</v>
          </cell>
          <cell r="O154">
            <v>251.44669323979898</v>
          </cell>
          <cell r="P154">
            <v>896.32620195970787</v>
          </cell>
        </row>
        <row r="155">
          <cell r="C155" t="str">
            <v>08X</v>
          </cell>
          <cell r="D155">
            <v>812.75075836775352</v>
          </cell>
          <cell r="E155">
            <v>326.85677293301069</v>
          </cell>
          <cell r="F155">
            <v>1139.6075313007641</v>
          </cell>
          <cell r="K155" t="str">
            <v>08X</v>
          </cell>
          <cell r="L155">
            <v>636.94845607897128</v>
          </cell>
          <cell r="M155">
            <v>115.33670545408324</v>
          </cell>
          <cell r="N155">
            <v>96.031808443716372</v>
          </cell>
          <cell r="O155">
            <v>283.66010032687001</v>
          </cell>
          <cell r="P155">
            <v>1131.9770703036409</v>
          </cell>
        </row>
        <row r="156">
          <cell r="C156" t="str">
            <v>08Y</v>
          </cell>
          <cell r="D156">
            <v>420.72146155035057</v>
          </cell>
          <cell r="E156">
            <v>261.31829817574419</v>
          </cell>
          <cell r="F156">
            <v>682.03975972609476</v>
          </cell>
          <cell r="K156" t="str">
            <v>08Y</v>
          </cell>
          <cell r="L156">
            <v>316.27547978045743</v>
          </cell>
          <cell r="M156">
            <v>71.989734401764977</v>
          </cell>
          <cell r="N156">
            <v>64.485403915641044</v>
          </cell>
          <cell r="O156">
            <v>209.33490127824865</v>
          </cell>
          <cell r="P156">
            <v>662.08551937611207</v>
          </cell>
        </row>
        <row r="157">
          <cell r="C157" t="str">
            <v>09A</v>
          </cell>
          <cell r="D157">
            <v>401.71367753311137</v>
          </cell>
          <cell r="E157">
            <v>235.04016251585526</v>
          </cell>
          <cell r="F157">
            <v>636.75384004896659</v>
          </cell>
          <cell r="K157" t="str">
            <v>09A</v>
          </cell>
          <cell r="L157">
            <v>294.50430973153948</v>
          </cell>
          <cell r="M157">
            <v>102.87152667849372</v>
          </cell>
          <cell r="N157">
            <v>47.437889431868463</v>
          </cell>
          <cell r="O157">
            <v>204.7932039306074</v>
          </cell>
          <cell r="P157">
            <v>649.60692977250903</v>
          </cell>
        </row>
        <row r="158">
          <cell r="C158" t="str">
            <v>09C</v>
          </cell>
          <cell r="D158">
            <v>457.18369783374533</v>
          </cell>
          <cell r="E158">
            <v>18.484515264463571</v>
          </cell>
          <cell r="F158">
            <v>475.66821309820892</v>
          </cell>
          <cell r="K158" t="str">
            <v>09C</v>
          </cell>
          <cell r="L158">
            <v>189.14242846531482</v>
          </cell>
          <cell r="M158">
            <v>101.84315781555294</v>
          </cell>
          <cell r="N158">
            <v>89.501274638504867</v>
          </cell>
          <cell r="O158">
            <v>85.48003857973579</v>
          </cell>
          <cell r="P158">
            <v>465.96689949910842</v>
          </cell>
        </row>
        <row r="159">
          <cell r="C159" t="str">
            <v>09D</v>
          </cell>
          <cell r="D159">
            <v>1038.8457483581744</v>
          </cell>
          <cell r="E159">
            <v>69.205550648787607</v>
          </cell>
          <cell r="F159">
            <v>1108.0512990069619</v>
          </cell>
          <cell r="K159" t="str">
            <v>09D</v>
          </cell>
          <cell r="L159">
            <v>512.73026625788873</v>
          </cell>
          <cell r="M159">
            <v>171.35193998203354</v>
          </cell>
          <cell r="N159">
            <v>137.11915725608409</v>
          </cell>
          <cell r="O159">
            <v>267.68498399667345</v>
          </cell>
          <cell r="P159">
            <v>1088.8863474926798</v>
          </cell>
        </row>
        <row r="160">
          <cell r="C160" t="str">
            <v>09E</v>
          </cell>
          <cell r="D160">
            <v>690.79712298960214</v>
          </cell>
          <cell r="E160">
            <v>37.424804954620839</v>
          </cell>
          <cell r="F160">
            <v>728.22192794422301</v>
          </cell>
          <cell r="K160" t="str">
            <v>09E</v>
          </cell>
          <cell r="L160">
            <v>267.18936635390867</v>
          </cell>
          <cell r="M160">
            <v>109.3624644945198</v>
          </cell>
          <cell r="N160">
            <v>152.50488357146386</v>
          </cell>
          <cell r="O160">
            <v>173.4717852242926</v>
          </cell>
          <cell r="P160">
            <v>702.52849964418499</v>
          </cell>
        </row>
        <row r="161">
          <cell r="C161" t="str">
            <v>09F</v>
          </cell>
          <cell r="D161">
            <v>699.03730889635222</v>
          </cell>
          <cell r="E161">
            <v>42.910773271578577</v>
          </cell>
          <cell r="F161">
            <v>741.94808216793081</v>
          </cell>
          <cell r="K161" t="str">
            <v>09F</v>
          </cell>
          <cell r="L161">
            <v>271.10993736805676</v>
          </cell>
          <cell r="M161">
            <v>120.4898354200315</v>
          </cell>
          <cell r="N161">
            <v>195.304695062034</v>
          </cell>
          <cell r="O161">
            <v>138.53033291489146</v>
          </cell>
          <cell r="P161">
            <v>725.43480076501373</v>
          </cell>
        </row>
        <row r="162">
          <cell r="C162" t="str">
            <v>09G</v>
          </cell>
          <cell r="D162">
            <v>1762.7454933228416</v>
          </cell>
          <cell r="E162">
            <v>52.843385051448166</v>
          </cell>
          <cell r="F162">
            <v>1815.5888783742898</v>
          </cell>
          <cell r="K162" t="str">
            <v>09G</v>
          </cell>
          <cell r="L162">
            <v>696.0301700518844</v>
          </cell>
          <cell r="M162">
            <v>339.64190157689217</v>
          </cell>
          <cell r="N162">
            <v>441.66363195140752</v>
          </cell>
          <cell r="O162">
            <v>303.33482287359794</v>
          </cell>
          <cell r="P162">
            <v>1780.670526453782</v>
          </cell>
        </row>
        <row r="163">
          <cell r="C163" t="str">
            <v>09H</v>
          </cell>
          <cell r="D163">
            <v>414.07443575365073</v>
          </cell>
          <cell r="E163">
            <v>61.126608859186938</v>
          </cell>
          <cell r="F163">
            <v>475.20104461283768</v>
          </cell>
          <cell r="K163" t="str">
            <v>09H</v>
          </cell>
          <cell r="L163">
            <v>254.02386980351187</v>
          </cell>
          <cell r="M163">
            <v>69.07123881301321</v>
          </cell>
          <cell r="N163">
            <v>70.977034548267781</v>
          </cell>
          <cell r="O163">
            <v>79.119079756394996</v>
          </cell>
          <cell r="P163">
            <v>473.19122292118789</v>
          </cell>
        </row>
        <row r="164">
          <cell r="C164" t="str">
            <v>09J</v>
          </cell>
          <cell r="D164">
            <v>818.75622374741488</v>
          </cell>
          <cell r="E164">
            <v>98.897069768134699</v>
          </cell>
          <cell r="F164">
            <v>917.65329351554954</v>
          </cell>
          <cell r="K164" t="str">
            <v>09J</v>
          </cell>
          <cell r="L164">
            <v>405.65747822515169</v>
          </cell>
          <cell r="M164">
            <v>147.73766619421045</v>
          </cell>
          <cell r="N164">
            <v>179.87661255025094</v>
          </cell>
          <cell r="O164">
            <v>168.38904793593923</v>
          </cell>
          <cell r="P164">
            <v>901.66080490555237</v>
          </cell>
        </row>
        <row r="165">
          <cell r="C165" t="str">
            <v>09L</v>
          </cell>
          <cell r="D165">
            <v>561.85001386253555</v>
          </cell>
          <cell r="E165">
            <v>54.15121220292982</v>
          </cell>
          <cell r="F165">
            <v>616.0012260654654</v>
          </cell>
          <cell r="K165" t="str">
            <v>09L</v>
          </cell>
          <cell r="L165">
            <v>259.27705606521442</v>
          </cell>
          <cell r="M165">
            <v>98.731421173875134</v>
          </cell>
          <cell r="N165">
            <v>116.3171324121143</v>
          </cell>
          <cell r="O165">
            <v>121.88683833305289</v>
          </cell>
          <cell r="P165">
            <v>596.21244798425676</v>
          </cell>
        </row>
        <row r="166">
          <cell r="C166" t="str">
            <v>09N</v>
          </cell>
          <cell r="D166">
            <v>697.5037937574125</v>
          </cell>
          <cell r="E166">
            <v>29.99189545849076</v>
          </cell>
          <cell r="F166">
            <v>727.49568921590321</v>
          </cell>
          <cell r="K166" t="str">
            <v>09N</v>
          </cell>
          <cell r="L166">
            <v>342.08177569802746</v>
          </cell>
          <cell r="M166">
            <v>137.21840489664748</v>
          </cell>
          <cell r="N166">
            <v>104.69333789973072</v>
          </cell>
          <cell r="O166">
            <v>131.1377495818756</v>
          </cell>
          <cell r="P166">
            <v>715.13126807628123</v>
          </cell>
        </row>
        <row r="167">
          <cell r="C167" t="str">
            <v>09P</v>
          </cell>
          <cell r="D167">
            <v>793.19886556999791</v>
          </cell>
          <cell r="E167">
            <v>35.875814305716077</v>
          </cell>
          <cell r="F167">
            <v>829.07467987571397</v>
          </cell>
          <cell r="K167" t="str">
            <v>09P</v>
          </cell>
          <cell r="L167">
            <v>308.28626224750064</v>
          </cell>
          <cell r="M167">
            <v>137.66498897879157</v>
          </cell>
          <cell r="N167">
            <v>211.63606571972178</v>
          </cell>
          <cell r="O167">
            <v>160.87575132339163</v>
          </cell>
          <cell r="P167">
            <v>818.46306826940554</v>
          </cell>
        </row>
        <row r="168">
          <cell r="C168" t="str">
            <v>09W</v>
          </cell>
          <cell r="D168">
            <v>996.74947429687415</v>
          </cell>
          <cell r="E168">
            <v>95.271850160846796</v>
          </cell>
          <cell r="F168">
            <v>1092.021324457721</v>
          </cell>
          <cell r="K168" t="str">
            <v>09W</v>
          </cell>
          <cell r="L168">
            <v>477.07047740635466</v>
          </cell>
          <cell r="M168">
            <v>176.91979820905001</v>
          </cell>
          <cell r="N168">
            <v>175.81575997055722</v>
          </cell>
          <cell r="O168">
            <v>245.45532240480259</v>
          </cell>
          <cell r="P168">
            <v>1075.2613579907645</v>
          </cell>
        </row>
        <row r="169">
          <cell r="C169" t="str">
            <v>09X</v>
          </cell>
          <cell r="D169">
            <v>835.57118991856873</v>
          </cell>
          <cell r="E169">
            <v>37.560080946673459</v>
          </cell>
          <cell r="F169">
            <v>873.13127086524219</v>
          </cell>
          <cell r="K169" t="str">
            <v>09X</v>
          </cell>
          <cell r="L169">
            <v>390.55413944695664</v>
          </cell>
          <cell r="M169">
            <v>150.43199242674763</v>
          </cell>
          <cell r="N169">
            <v>173.20534788002604</v>
          </cell>
          <cell r="O169">
            <v>136.19596133014113</v>
          </cell>
          <cell r="P169">
            <v>850.38744108387141</v>
          </cell>
        </row>
        <row r="170">
          <cell r="C170" t="str">
            <v>09Y</v>
          </cell>
          <cell r="D170">
            <v>887.25338668975644</v>
          </cell>
          <cell r="E170">
            <v>136.31720058695868</v>
          </cell>
          <cell r="F170">
            <v>1023.5705872767151</v>
          </cell>
          <cell r="K170" t="str">
            <v>09Y</v>
          </cell>
          <cell r="L170">
            <v>477.28941562090972</v>
          </cell>
          <cell r="M170">
            <v>167.7521155148371</v>
          </cell>
          <cell r="N170">
            <v>179.39293320480999</v>
          </cell>
          <cell r="O170">
            <v>181.77934241253755</v>
          </cell>
          <cell r="P170">
            <v>1006.2138067530943</v>
          </cell>
        </row>
        <row r="171">
          <cell r="C171" t="str">
            <v>10A</v>
          </cell>
          <cell r="D171">
            <v>750.88936139855934</v>
          </cell>
          <cell r="E171">
            <v>31.66938500481923</v>
          </cell>
          <cell r="F171">
            <v>782.55874640337856</v>
          </cell>
          <cell r="K171" t="str">
            <v>10A</v>
          </cell>
          <cell r="L171">
            <v>310.57731900735729</v>
          </cell>
          <cell r="M171">
            <v>117.92510440568485</v>
          </cell>
          <cell r="N171">
            <v>186.1323368710037</v>
          </cell>
          <cell r="O171">
            <v>146.00947660207984</v>
          </cell>
          <cell r="P171">
            <v>760.64423688612567</v>
          </cell>
        </row>
        <row r="172">
          <cell r="C172" t="str">
            <v>10C</v>
          </cell>
          <cell r="D172">
            <v>293.43795993439437</v>
          </cell>
          <cell r="E172">
            <v>38.548682584827375</v>
          </cell>
          <cell r="F172">
            <v>331.98664251922173</v>
          </cell>
          <cell r="K172" t="str">
            <v>10C</v>
          </cell>
          <cell r="L172">
            <v>160.37307802061167</v>
          </cell>
          <cell r="M172">
            <v>48.289950895946632</v>
          </cell>
          <cell r="N172">
            <v>57.068483371845538</v>
          </cell>
          <cell r="O172">
            <v>58.845754362531537</v>
          </cell>
          <cell r="P172">
            <v>324.57726665093537</v>
          </cell>
        </row>
        <row r="173">
          <cell r="C173" t="str">
            <v>10D</v>
          </cell>
          <cell r="D173">
            <v>374.94572844072195</v>
          </cell>
          <cell r="E173">
            <v>7.7324893840975086</v>
          </cell>
          <cell r="F173">
            <v>382.67821782481946</v>
          </cell>
          <cell r="K173" t="str">
            <v>10D</v>
          </cell>
          <cell r="L173">
            <v>164.29677466473424</v>
          </cell>
          <cell r="M173">
            <v>52.590283523593257</v>
          </cell>
          <cell r="N173">
            <v>75.982956528340637</v>
          </cell>
          <cell r="O173">
            <v>80.658934951225447</v>
          </cell>
          <cell r="P173">
            <v>373.52894966789358</v>
          </cell>
        </row>
        <row r="174">
          <cell r="C174" t="str">
            <v>10E</v>
          </cell>
          <cell r="D174">
            <v>514.64051530374945</v>
          </cell>
          <cell r="E174">
            <v>19.398372220083832</v>
          </cell>
          <cell r="F174">
            <v>534.0388875238333</v>
          </cell>
          <cell r="K174" t="str">
            <v>10E</v>
          </cell>
          <cell r="L174">
            <v>197.88283472737788</v>
          </cell>
          <cell r="M174">
            <v>87.751603530506443</v>
          </cell>
          <cell r="N174">
            <v>122.33229256694428</v>
          </cell>
          <cell r="O174">
            <v>113.54273209318639</v>
          </cell>
          <cell r="P174">
            <v>521.50946291801495</v>
          </cell>
        </row>
        <row r="175">
          <cell r="C175" t="str">
            <v>10G</v>
          </cell>
          <cell r="D175">
            <v>446.67489475459689</v>
          </cell>
          <cell r="E175">
            <v>40.974902850410736</v>
          </cell>
          <cell r="F175">
            <v>487.64979760500762</v>
          </cell>
          <cell r="K175" t="str">
            <v>10G</v>
          </cell>
          <cell r="L175">
            <v>266.01613846725178</v>
          </cell>
          <cell r="M175">
            <v>69.240146690773059</v>
          </cell>
          <cell r="N175">
            <v>83.229809048624062</v>
          </cell>
          <cell r="O175">
            <v>65.756387850232144</v>
          </cell>
          <cell r="P175">
            <v>484.24248205688104</v>
          </cell>
        </row>
        <row r="176">
          <cell r="C176" t="str">
            <v>10H</v>
          </cell>
          <cell r="D176">
            <v>917.84835549506727</v>
          </cell>
          <cell r="E176">
            <v>169.38973801212887</v>
          </cell>
          <cell r="F176">
            <v>1087.238093507196</v>
          </cell>
          <cell r="K176" t="str">
            <v>10H</v>
          </cell>
          <cell r="L176">
            <v>516.05586973109769</v>
          </cell>
          <cell r="M176">
            <v>157.0392575367259</v>
          </cell>
          <cell r="N176">
            <v>185.57432756116319</v>
          </cell>
          <cell r="O176">
            <v>198.56814305326023</v>
          </cell>
          <cell r="P176">
            <v>1057.237597882247</v>
          </cell>
        </row>
        <row r="177">
          <cell r="C177" t="str">
            <v>10J</v>
          </cell>
          <cell r="D177">
            <v>765.06525192968365</v>
          </cell>
          <cell r="E177">
            <v>42.478878813165657</v>
          </cell>
          <cell r="F177">
            <v>807.54413074284935</v>
          </cell>
          <cell r="K177" t="str">
            <v>10J</v>
          </cell>
          <cell r="L177">
            <v>428.76099465615715</v>
          </cell>
          <cell r="M177">
            <v>129.25841860786338</v>
          </cell>
          <cell r="N177">
            <v>151.99923501441577</v>
          </cell>
          <cell r="O177">
            <v>88.193883981726032</v>
          </cell>
          <cell r="P177">
            <v>798.21253226016233</v>
          </cell>
        </row>
        <row r="178">
          <cell r="C178" t="str">
            <v>10K</v>
          </cell>
          <cell r="D178">
            <v>708.72111453169896</v>
          </cell>
          <cell r="E178">
            <v>18.259698437435805</v>
          </cell>
          <cell r="F178">
            <v>726.98081296913472</v>
          </cell>
          <cell r="K178" t="str">
            <v>10K</v>
          </cell>
          <cell r="L178">
            <v>338.6256705977724</v>
          </cell>
          <cell r="M178">
            <v>113.26612376459408</v>
          </cell>
          <cell r="N178">
            <v>169.52144641405573</v>
          </cell>
          <cell r="O178">
            <v>80.659634705152257</v>
          </cell>
          <cell r="P178">
            <v>702.07287548157456</v>
          </cell>
        </row>
        <row r="179">
          <cell r="C179" t="str">
            <v>10L</v>
          </cell>
          <cell r="D179">
            <v>537.29671047366605</v>
          </cell>
          <cell r="E179">
            <v>11.372095161298887</v>
          </cell>
          <cell r="F179">
            <v>548.66880563496488</v>
          </cell>
          <cell r="K179" t="str">
            <v>10L</v>
          </cell>
          <cell r="L179">
            <v>212.72100918374866</v>
          </cell>
          <cell r="M179">
            <v>69.54420692199389</v>
          </cell>
          <cell r="N179">
            <v>163.44253964703287</v>
          </cell>
          <cell r="O179">
            <v>89.645785806449084</v>
          </cell>
          <cell r="P179">
            <v>535.3535415592246</v>
          </cell>
        </row>
        <row r="180">
          <cell r="C180" t="str">
            <v>10M</v>
          </cell>
          <cell r="D180">
            <v>424.46053568893774</v>
          </cell>
          <cell r="E180">
            <v>8.0538410999936154</v>
          </cell>
          <cell r="F180">
            <v>432.51437678893137</v>
          </cell>
          <cell r="K180" t="str">
            <v>10M</v>
          </cell>
          <cell r="L180">
            <v>231.18346947589606</v>
          </cell>
          <cell r="M180">
            <v>57.314540710948101</v>
          </cell>
          <cell r="N180">
            <v>64.913278829458307</v>
          </cell>
          <cell r="O180">
            <v>62.937661108628468</v>
          </cell>
          <cell r="P180">
            <v>416.34895012493092</v>
          </cell>
        </row>
        <row r="181">
          <cell r="C181" t="str">
            <v>10N</v>
          </cell>
          <cell r="D181">
            <v>294.49346353594206</v>
          </cell>
          <cell r="E181">
            <v>32.23009785148885</v>
          </cell>
          <cell r="F181">
            <v>326.72356138743089</v>
          </cell>
          <cell r="K181" t="str">
            <v>10N</v>
          </cell>
          <cell r="L181">
            <v>173.08639293908405</v>
          </cell>
          <cell r="M181">
            <v>50.19586242833693</v>
          </cell>
          <cell r="N181">
            <v>52.023967597173076</v>
          </cell>
          <cell r="O181">
            <v>46.794428151362908</v>
          </cell>
          <cell r="P181">
            <v>322.10065111595696</v>
          </cell>
        </row>
        <row r="182">
          <cell r="C182" t="str">
            <v>10Q</v>
          </cell>
          <cell r="D182">
            <v>2305.9636374756287</v>
          </cell>
          <cell r="E182">
            <v>205.36964190059621</v>
          </cell>
          <cell r="F182">
            <v>2511.3332793762247</v>
          </cell>
          <cell r="K182" t="str">
            <v>10Q</v>
          </cell>
          <cell r="L182">
            <v>1252.579359030457</v>
          </cell>
          <cell r="M182">
            <v>395.60206114312899</v>
          </cell>
          <cell r="N182">
            <v>403.78753223379465</v>
          </cell>
          <cell r="O182">
            <v>407.08924211015943</v>
          </cell>
          <cell r="P182">
            <v>2459.0581945175404</v>
          </cell>
        </row>
        <row r="183">
          <cell r="C183" t="str">
            <v>10R</v>
          </cell>
          <cell r="D183">
            <v>724.39829354947619</v>
          </cell>
          <cell r="E183">
            <v>68.218944323033156</v>
          </cell>
          <cell r="F183">
            <v>792.61723787250935</v>
          </cell>
          <cell r="K183" t="str">
            <v>10R</v>
          </cell>
          <cell r="L183">
            <v>359.03361260732726</v>
          </cell>
          <cell r="M183">
            <v>122.70314670342765</v>
          </cell>
          <cell r="N183">
            <v>127.59711955936841</v>
          </cell>
          <cell r="O183">
            <v>158.63154189990115</v>
          </cell>
          <cell r="P183">
            <v>767.96542077002437</v>
          </cell>
        </row>
        <row r="184">
          <cell r="C184" t="str">
            <v>10T</v>
          </cell>
          <cell r="D184">
            <v>186.33847278858863</v>
          </cell>
          <cell r="E184">
            <v>248.22377931158175</v>
          </cell>
          <cell r="F184">
            <v>434.56225210017038</v>
          </cell>
          <cell r="K184" t="str">
            <v>10T</v>
          </cell>
          <cell r="L184">
            <v>200.45363044394736</v>
          </cell>
          <cell r="M184">
            <v>50.235948997945954</v>
          </cell>
          <cell r="N184">
            <v>56.861593937534401</v>
          </cell>
          <cell r="O184">
            <v>126.70675850835538</v>
          </cell>
          <cell r="P184">
            <v>434.25793188778312</v>
          </cell>
        </row>
        <row r="185">
          <cell r="C185" t="str">
            <v>10V</v>
          </cell>
          <cell r="D185">
            <v>679.83130253841716</v>
          </cell>
          <cell r="E185">
            <v>17.641121551108139</v>
          </cell>
          <cell r="F185">
            <v>697.47242408952525</v>
          </cell>
          <cell r="K185" t="str">
            <v>10V</v>
          </cell>
          <cell r="L185">
            <v>291.32733768020455</v>
          </cell>
          <cell r="M185">
            <v>116.56166959745637</v>
          </cell>
          <cell r="N185">
            <v>141.77190962399632</v>
          </cell>
          <cell r="O185">
            <v>126.76964068903108</v>
          </cell>
          <cell r="P185">
            <v>676.43055759068841</v>
          </cell>
        </row>
        <row r="186">
          <cell r="C186" t="str">
            <v>10W</v>
          </cell>
          <cell r="D186">
            <v>331.26610927937486</v>
          </cell>
          <cell r="E186">
            <v>111.52250207285756</v>
          </cell>
          <cell r="F186">
            <v>442.78861135223241</v>
          </cell>
          <cell r="K186" t="str">
            <v>10W</v>
          </cell>
          <cell r="L186">
            <v>255.4629364489868</v>
          </cell>
          <cell r="M186">
            <v>61.216362969056306</v>
          </cell>
          <cell r="N186">
            <v>40.482399260392626</v>
          </cell>
          <cell r="O186">
            <v>81.63388080791843</v>
          </cell>
          <cell r="P186">
            <v>438.7955794863542</v>
          </cell>
        </row>
        <row r="187">
          <cell r="C187" t="str">
            <v>10X</v>
          </cell>
          <cell r="D187">
            <v>818.04237141008616</v>
          </cell>
          <cell r="E187">
            <v>129.34510135176899</v>
          </cell>
          <cell r="F187">
            <v>947.38747276185518</v>
          </cell>
          <cell r="K187" t="str">
            <v>10X</v>
          </cell>
          <cell r="L187">
            <v>439.88022170892066</v>
          </cell>
          <cell r="M187">
            <v>143.43802373994029</v>
          </cell>
          <cell r="N187">
            <v>137.60704966786602</v>
          </cell>
          <cell r="O187">
            <v>201.47055118662558</v>
          </cell>
          <cell r="P187">
            <v>922.39584630335253</v>
          </cell>
        </row>
        <row r="188">
          <cell r="C188" t="str">
            <v>10Y</v>
          </cell>
          <cell r="D188">
            <v>601.10713189915282</v>
          </cell>
          <cell r="E188">
            <v>37.581693877210952</v>
          </cell>
          <cell r="F188">
            <v>638.68882577636373</v>
          </cell>
          <cell r="K188" t="str">
            <v>10Y</v>
          </cell>
          <cell r="L188">
            <v>309.45899282976046</v>
          </cell>
          <cell r="M188">
            <v>113.31844348183186</v>
          </cell>
          <cell r="N188">
            <v>116.70939603985593</v>
          </cell>
          <cell r="O188">
            <v>92.663653845652149</v>
          </cell>
          <cell r="P188">
            <v>632.15048619710035</v>
          </cell>
        </row>
        <row r="189">
          <cell r="C189" t="str">
            <v>11A</v>
          </cell>
          <cell r="D189">
            <v>2035.0299148112351</v>
          </cell>
          <cell r="E189">
            <v>83.098041765703158</v>
          </cell>
          <cell r="F189">
            <v>2118.1279565769382</v>
          </cell>
          <cell r="K189" t="str">
            <v>11A</v>
          </cell>
          <cell r="L189">
            <v>941.21363326016126</v>
          </cell>
          <cell r="M189">
            <v>334.30666064667412</v>
          </cell>
          <cell r="N189">
            <v>473.35547275991786</v>
          </cell>
          <cell r="O189">
            <v>336.17199741774454</v>
          </cell>
          <cell r="P189">
            <v>2085.0477640844979</v>
          </cell>
        </row>
        <row r="190">
          <cell r="C190" t="str">
            <v>11C</v>
          </cell>
          <cell r="D190">
            <v>466.87508791666562</v>
          </cell>
          <cell r="E190">
            <v>60.871105003267466</v>
          </cell>
          <cell r="F190">
            <v>527.74619291993304</v>
          </cell>
          <cell r="K190" t="str">
            <v>11C</v>
          </cell>
          <cell r="L190">
            <v>268.19030157963243</v>
          </cell>
          <cell r="M190">
            <v>73.298557994728284</v>
          </cell>
          <cell r="N190">
            <v>94.366333421609795</v>
          </cell>
          <cell r="O190">
            <v>76.695102443708706</v>
          </cell>
          <cell r="P190">
            <v>512.55029543967919</v>
          </cell>
        </row>
        <row r="191">
          <cell r="C191" t="str">
            <v>11D</v>
          </cell>
          <cell r="D191">
            <v>485.46197500378503</v>
          </cell>
          <cell r="E191">
            <v>40.392588807173034</v>
          </cell>
          <cell r="F191">
            <v>525.8545638109581</v>
          </cell>
          <cell r="K191" t="str">
            <v>11D</v>
          </cell>
          <cell r="L191">
            <v>286.98407921846081</v>
          </cell>
          <cell r="M191">
            <v>86.298616745720693</v>
          </cell>
          <cell r="N191">
            <v>84.236234728835086</v>
          </cell>
          <cell r="O191">
            <v>76.719296699663445</v>
          </cell>
          <cell r="P191">
            <v>534.23822739267996</v>
          </cell>
        </row>
        <row r="192">
          <cell r="C192" t="str">
            <v>11E</v>
          </cell>
          <cell r="D192">
            <v>793.88555056730593</v>
          </cell>
          <cell r="E192">
            <v>29.88410854010576</v>
          </cell>
          <cell r="F192">
            <v>823.76965910741171</v>
          </cell>
          <cell r="K192" t="str">
            <v>11E</v>
          </cell>
          <cell r="L192">
            <v>415.71106566445144</v>
          </cell>
          <cell r="M192">
            <v>113.82642556292032</v>
          </cell>
          <cell r="N192">
            <v>129.55391327793271</v>
          </cell>
          <cell r="O192">
            <v>151.55579054973748</v>
          </cell>
          <cell r="P192">
            <v>810.64719505504195</v>
          </cell>
        </row>
        <row r="193">
          <cell r="C193" t="str">
            <v>11H</v>
          </cell>
          <cell r="D193">
            <v>1604.5736185911173</v>
          </cell>
          <cell r="E193">
            <v>202.20164612408306</v>
          </cell>
          <cell r="F193">
            <v>1806.7752647152004</v>
          </cell>
          <cell r="K193" t="str">
            <v>11H</v>
          </cell>
          <cell r="L193">
            <v>854.49785119173328</v>
          </cell>
          <cell r="M193">
            <v>284.91984759840761</v>
          </cell>
          <cell r="N193">
            <v>263.2475250088022</v>
          </cell>
          <cell r="O193">
            <v>381.62019284161499</v>
          </cell>
          <cell r="P193">
            <v>1784.2854166405582</v>
          </cell>
        </row>
        <row r="194">
          <cell r="C194" t="str">
            <v>11J</v>
          </cell>
          <cell r="D194">
            <v>3184.3112827635528</v>
          </cell>
          <cell r="E194">
            <v>97.149351275460901</v>
          </cell>
          <cell r="F194">
            <v>3281.4606340390137</v>
          </cell>
          <cell r="K194" t="str">
            <v>11J</v>
          </cell>
          <cell r="L194">
            <v>1340.9847777706343</v>
          </cell>
          <cell r="M194">
            <v>577.74014788923398</v>
          </cell>
          <cell r="N194">
            <v>766.93501919208052</v>
          </cell>
          <cell r="O194">
            <v>524.94404058300347</v>
          </cell>
          <cell r="P194">
            <v>3210.6039854349528</v>
          </cell>
        </row>
        <row r="195">
          <cell r="C195" t="str">
            <v>11M</v>
          </cell>
          <cell r="D195">
            <v>2093.5546214319775</v>
          </cell>
          <cell r="E195">
            <v>112.01045470642546</v>
          </cell>
          <cell r="F195">
            <v>2205.5650761384031</v>
          </cell>
          <cell r="K195" t="str">
            <v>11M</v>
          </cell>
          <cell r="L195">
            <v>1019.384942072492</v>
          </cell>
          <cell r="M195">
            <v>376.48536653491675</v>
          </cell>
          <cell r="N195">
            <v>410.67181828296384</v>
          </cell>
          <cell r="O195">
            <v>320.95192282620269</v>
          </cell>
          <cell r="P195">
            <v>2127.4940497165753</v>
          </cell>
        </row>
        <row r="196">
          <cell r="C196" t="str">
            <v>11N</v>
          </cell>
          <cell r="D196">
            <v>2083.6009020302704</v>
          </cell>
          <cell r="E196">
            <v>26.940490536939251</v>
          </cell>
          <cell r="F196">
            <v>2110.5413925672096</v>
          </cell>
          <cell r="K196" t="str">
            <v>11N</v>
          </cell>
          <cell r="L196">
            <v>767.29995755237485</v>
          </cell>
          <cell r="M196">
            <v>357.66034414380601</v>
          </cell>
          <cell r="N196">
            <v>512.55756882408627</v>
          </cell>
          <cell r="O196">
            <v>421.73503262881144</v>
          </cell>
          <cell r="P196">
            <v>2059.2529031490785</v>
          </cell>
        </row>
        <row r="197">
          <cell r="C197" t="str">
            <v>11T</v>
          </cell>
          <cell r="D197">
            <v>815.12825286447242</v>
          </cell>
          <cell r="E197">
            <v>25.845257999077862</v>
          </cell>
          <cell r="F197">
            <v>840.97351086355025</v>
          </cell>
          <cell r="K197" t="str">
            <v>11T</v>
          </cell>
          <cell r="L197">
            <v>326.96688203404801</v>
          </cell>
          <cell r="M197">
            <v>123.00055424476682</v>
          </cell>
          <cell r="N197">
            <v>193.47278122965105</v>
          </cell>
          <cell r="O197">
            <v>171.13918690999554</v>
          </cell>
          <cell r="P197">
            <v>814.57940441846131</v>
          </cell>
        </row>
        <row r="198">
          <cell r="C198" t="str">
            <v>11X</v>
          </cell>
          <cell r="D198">
            <v>2369.5129353766852</v>
          </cell>
          <cell r="E198">
            <v>42.832951725055203</v>
          </cell>
          <cell r="F198">
            <v>2412.3458871017406</v>
          </cell>
          <cell r="K198" t="str">
            <v>11X</v>
          </cell>
          <cell r="L198">
            <v>1049.0972174373544</v>
          </cell>
          <cell r="M198">
            <v>394.72195927857291</v>
          </cell>
          <cell r="N198">
            <v>562.71781502670785</v>
          </cell>
          <cell r="O198">
            <v>352.95190974086535</v>
          </cell>
          <cell r="P198">
            <v>2359.4889014835003</v>
          </cell>
        </row>
        <row r="199">
          <cell r="C199" t="str">
            <v>12A</v>
          </cell>
          <cell r="D199">
            <v>1146.4473348673428</v>
          </cell>
          <cell r="E199">
            <v>45.18023929696308</v>
          </cell>
          <cell r="F199">
            <v>1191.6275741643058</v>
          </cell>
          <cell r="K199" t="str">
            <v>12A</v>
          </cell>
          <cell r="L199">
            <v>564.3688349862922</v>
          </cell>
          <cell r="M199">
            <v>192.09906005892825</v>
          </cell>
          <cell r="N199">
            <v>233.02041754249595</v>
          </cell>
          <cell r="O199">
            <v>176.20630303790171</v>
          </cell>
          <cell r="P199">
            <v>1165.6946156256181</v>
          </cell>
        </row>
        <row r="200">
          <cell r="C200" t="str">
            <v>12D</v>
          </cell>
          <cell r="D200">
            <v>746.37448963771146</v>
          </cell>
          <cell r="E200">
            <v>67.077014569638848</v>
          </cell>
          <cell r="F200">
            <v>813.45150420735035</v>
          </cell>
          <cell r="K200" t="str">
            <v>12D</v>
          </cell>
          <cell r="L200">
            <v>371.03513525856368</v>
          </cell>
          <cell r="M200">
            <v>137.29771304267885</v>
          </cell>
          <cell r="N200">
            <v>139.62911728031622</v>
          </cell>
          <cell r="O200">
            <v>160.7356421700533</v>
          </cell>
          <cell r="P200">
            <v>808.69760775161205</v>
          </cell>
        </row>
        <row r="201">
          <cell r="C201" t="str">
            <v>12F</v>
          </cell>
          <cell r="D201">
            <v>1522.3953515917594</v>
          </cell>
          <cell r="E201">
            <v>34.660048034658523</v>
          </cell>
          <cell r="F201">
            <v>1557.055399626418</v>
          </cell>
          <cell r="K201" t="str">
            <v>12F</v>
          </cell>
          <cell r="L201">
            <v>629.41501474797474</v>
          </cell>
          <cell r="M201">
            <v>215.91938563932038</v>
          </cell>
          <cell r="N201">
            <v>332.04904700672301</v>
          </cell>
          <cell r="O201">
            <v>348.49060407631293</v>
          </cell>
          <cell r="P201">
            <v>1525.8740514703309</v>
          </cell>
        </row>
        <row r="202">
          <cell r="C202" t="str">
            <v>13P</v>
          </cell>
          <cell r="D202">
            <v>1928.215798923288</v>
          </cell>
          <cell r="E202">
            <v>688.46007713341703</v>
          </cell>
          <cell r="F202">
            <v>2616.675876056705</v>
          </cell>
          <cell r="K202" t="str">
            <v>13P</v>
          </cell>
          <cell r="L202">
            <v>997.21125539053969</v>
          </cell>
          <cell r="M202">
            <v>343.23025890017948</v>
          </cell>
          <cell r="N202">
            <v>451.96278298683916</v>
          </cell>
          <cell r="O202">
            <v>781.34483659523266</v>
          </cell>
          <cell r="P202">
            <v>2573.7491338727909</v>
          </cell>
        </row>
        <row r="203">
          <cell r="C203" t="str">
            <v>13T</v>
          </cell>
          <cell r="D203">
            <v>1988.0237965953581</v>
          </cell>
          <cell r="E203">
            <v>194.15163773410532</v>
          </cell>
          <cell r="F203">
            <v>2182.1754343294633</v>
          </cell>
          <cell r="K203" t="str">
            <v>13T</v>
          </cell>
          <cell r="L203">
            <v>886.84480974284804</v>
          </cell>
          <cell r="M203">
            <v>286.94423365753681</v>
          </cell>
          <cell r="N203">
            <v>397.09794995828605</v>
          </cell>
          <cell r="O203">
            <v>564.02907447562166</v>
          </cell>
          <cell r="P203">
            <v>2134.9160678342928</v>
          </cell>
        </row>
        <row r="204">
          <cell r="C204" t="str">
            <v>99A</v>
          </cell>
          <cell r="D204">
            <v>1757.6025152640163</v>
          </cell>
          <cell r="E204">
            <v>219.92466409556846</v>
          </cell>
          <cell r="F204">
            <v>1977.5271793595848</v>
          </cell>
          <cell r="K204" t="str">
            <v>99A</v>
          </cell>
          <cell r="L204">
            <v>845.96759530403585</v>
          </cell>
          <cell r="M204">
            <v>219.77339015935317</v>
          </cell>
          <cell r="N204">
            <v>291.59748667278842</v>
          </cell>
          <cell r="O204">
            <v>561.58014294765519</v>
          </cell>
          <cell r="P204">
            <v>1918.9186150838325</v>
          </cell>
        </row>
        <row r="205">
          <cell r="C205" t="str">
            <v>99C</v>
          </cell>
          <cell r="D205">
            <v>944.0521113096471</v>
          </cell>
          <cell r="E205">
            <v>25.084764731325883</v>
          </cell>
          <cell r="F205">
            <v>969.13687604097299</v>
          </cell>
          <cell r="K205" t="str">
            <v>99C</v>
          </cell>
          <cell r="L205">
            <v>424.81578495012491</v>
          </cell>
          <cell r="M205">
            <v>126.97870115571037</v>
          </cell>
          <cell r="N205">
            <v>205.74936804219834</v>
          </cell>
          <cell r="O205">
            <v>191.09729125683012</v>
          </cell>
          <cell r="P205">
            <v>948.64114540486378</v>
          </cell>
        </row>
        <row r="206">
          <cell r="C206" t="str">
            <v>99D</v>
          </cell>
          <cell r="D206">
            <v>551.66815249155809</v>
          </cell>
          <cell r="E206">
            <v>11.699560829968789</v>
          </cell>
          <cell r="F206">
            <v>563.36771332152694</v>
          </cell>
          <cell r="K206" t="str">
            <v>99D</v>
          </cell>
          <cell r="L206">
            <v>249.44735104987708</v>
          </cell>
          <cell r="M206">
            <v>60.664365337105281</v>
          </cell>
          <cell r="N206">
            <v>147.64024540375109</v>
          </cell>
          <cell r="O206">
            <v>88.276378901923863</v>
          </cell>
          <cell r="P206">
            <v>546.02834069265737</v>
          </cell>
        </row>
        <row r="207">
          <cell r="C207" t="str">
            <v>99E</v>
          </cell>
          <cell r="D207">
            <v>1054.4525449784053</v>
          </cell>
          <cell r="E207">
            <v>65.775558273431429</v>
          </cell>
          <cell r="F207">
            <v>1120.2281032518367</v>
          </cell>
          <cell r="K207" t="str">
            <v>99E</v>
          </cell>
          <cell r="L207">
            <v>509.36830470105122</v>
          </cell>
          <cell r="M207">
            <v>177.30714327437164</v>
          </cell>
          <cell r="N207">
            <v>225.85546507656383</v>
          </cell>
          <cell r="O207">
            <v>188.82306521682455</v>
          </cell>
          <cell r="P207">
            <v>1101.3539782688113</v>
          </cell>
        </row>
        <row r="208">
          <cell r="C208" t="str">
            <v>99F</v>
          </cell>
          <cell r="D208">
            <v>762.31694697341277</v>
          </cell>
          <cell r="E208">
            <v>17.879711799636709</v>
          </cell>
          <cell r="F208">
            <v>780.19665877304942</v>
          </cell>
          <cell r="K208" t="str">
            <v>99F</v>
          </cell>
          <cell r="L208">
            <v>322.01994110364768</v>
          </cell>
          <cell r="M208">
            <v>126.19157257252782</v>
          </cell>
          <cell r="N208">
            <v>209.71562859676234</v>
          </cell>
          <cell r="O208">
            <v>103.8380347548194</v>
          </cell>
          <cell r="P208">
            <v>761.7651770277572</v>
          </cell>
        </row>
        <row r="209">
          <cell r="C209" t="str">
            <v>99G</v>
          </cell>
          <cell r="D209">
            <v>711.76363362114455</v>
          </cell>
          <cell r="E209">
            <v>56.254205417690805</v>
          </cell>
          <cell r="F209">
            <v>768.0178390388354</v>
          </cell>
          <cell r="K209" t="str">
            <v>99G</v>
          </cell>
          <cell r="L209">
            <v>340.91130866017272</v>
          </cell>
          <cell r="M209">
            <v>98.705386802510745</v>
          </cell>
          <cell r="N209">
            <v>158.17466194630299</v>
          </cell>
          <cell r="O209">
            <v>153.33993516715992</v>
          </cell>
          <cell r="P209">
            <v>751.13129257614628</v>
          </cell>
        </row>
        <row r="210">
          <cell r="C210" t="str">
            <v>99H</v>
          </cell>
          <cell r="D210">
            <v>922.89946063292757</v>
          </cell>
          <cell r="E210">
            <v>81.244270769518735</v>
          </cell>
          <cell r="F210">
            <v>1004.1437314024463</v>
          </cell>
          <cell r="K210" t="str">
            <v>99H</v>
          </cell>
          <cell r="L210">
            <v>415.65327976542454</v>
          </cell>
          <cell r="M210">
            <v>177.9161463279265</v>
          </cell>
          <cell r="N210">
            <v>200.93323775713438</v>
          </cell>
          <cell r="O210">
            <v>188.62653696408293</v>
          </cell>
          <cell r="P210">
            <v>983.12920081456832</v>
          </cell>
        </row>
        <row r="211">
          <cell r="C211" t="str">
            <v>99J</v>
          </cell>
          <cell r="D211">
            <v>1304.9292491189303</v>
          </cell>
          <cell r="E211">
            <v>51.886346614183267</v>
          </cell>
          <cell r="F211">
            <v>1356.8155957331137</v>
          </cell>
          <cell r="K211" t="str">
            <v>99J</v>
          </cell>
          <cell r="L211">
            <v>598.65934238152136</v>
          </cell>
          <cell r="M211">
            <v>233.09136012111887</v>
          </cell>
          <cell r="N211">
            <v>265.48681834632328</v>
          </cell>
          <cell r="O211">
            <v>231.83081073216601</v>
          </cell>
          <cell r="P211">
            <v>1329.0683315811293</v>
          </cell>
        </row>
        <row r="212">
          <cell r="C212" t="str">
            <v>99K</v>
          </cell>
          <cell r="D212">
            <v>637.85537312995848</v>
          </cell>
          <cell r="E212">
            <v>14.135938085017946</v>
          </cell>
          <cell r="F212">
            <v>651.99131121497646</v>
          </cell>
          <cell r="K212" t="str">
            <v>99K</v>
          </cell>
          <cell r="L212">
            <v>286.54434137223296</v>
          </cell>
          <cell r="M212">
            <v>107.9965799293384</v>
          </cell>
          <cell r="N212">
            <v>146.1912278813023</v>
          </cell>
          <cell r="O212">
            <v>100.1896021080974</v>
          </cell>
          <cell r="P212">
            <v>640.92175129097109</v>
          </cell>
        </row>
        <row r="213">
          <cell r="C213" t="str">
            <v>99M</v>
          </cell>
          <cell r="D213">
            <v>786.73858991048883</v>
          </cell>
          <cell r="E213">
            <v>60.092457333985628</v>
          </cell>
          <cell r="F213">
            <v>846.83104724447446</v>
          </cell>
          <cell r="K213" t="str">
            <v>99M</v>
          </cell>
          <cell r="L213">
            <v>401.63937005734192</v>
          </cell>
          <cell r="M213">
            <v>148.48819142822177</v>
          </cell>
          <cell r="N213">
            <v>164.92674350578773</v>
          </cell>
          <cell r="O213">
            <v>122.14949264451548</v>
          </cell>
          <cell r="P213">
            <v>837.20379763586686</v>
          </cell>
        </row>
        <row r="214">
          <cell r="C214" t="str">
            <v>99N</v>
          </cell>
          <cell r="D214">
            <v>1806.3989969935874</v>
          </cell>
          <cell r="E214">
            <v>37.593990301936529</v>
          </cell>
          <cell r="F214">
            <v>1843.992987295524</v>
          </cell>
          <cell r="K214" t="str">
            <v>99N</v>
          </cell>
          <cell r="L214">
            <v>881.02580304455785</v>
          </cell>
          <cell r="M214">
            <v>288.93515269896193</v>
          </cell>
          <cell r="N214">
            <v>383.79121284445245</v>
          </cell>
          <cell r="O214">
            <v>243.35163048957716</v>
          </cell>
          <cell r="P214">
            <v>1797.1037990775496</v>
          </cell>
        </row>
        <row r="215">
          <cell r="C215" t="str">
            <v>99P</v>
          </cell>
          <cell r="D215">
            <v>3674.2557179356995</v>
          </cell>
          <cell r="E215">
            <v>75.857349742559563</v>
          </cell>
          <cell r="F215">
            <v>3750.1130676782591</v>
          </cell>
          <cell r="K215" t="str">
            <v>99P</v>
          </cell>
          <cell r="L215">
            <v>1579.0978541460208</v>
          </cell>
          <cell r="M215">
            <v>615.286192807367</v>
          </cell>
          <cell r="N215">
            <v>800.58488698624274</v>
          </cell>
          <cell r="O215">
            <v>691.66940089173625</v>
          </cell>
          <cell r="P215">
            <v>3686.6383348313666</v>
          </cell>
        </row>
        <row r="216">
          <cell r="C216" t="str">
            <v>99Q</v>
          </cell>
          <cell r="D216">
            <v>1270.4431250245345</v>
          </cell>
          <cell r="E216">
            <v>19.402969192237514</v>
          </cell>
          <cell r="F216">
            <v>1289.8460942167721</v>
          </cell>
          <cell r="K216" t="str">
            <v>99Q</v>
          </cell>
          <cell r="L216">
            <v>496.84070400710243</v>
          </cell>
          <cell r="M216">
            <v>197.37037499008471</v>
          </cell>
          <cell r="N216">
            <v>353.71376767730601</v>
          </cell>
          <cell r="O216">
            <v>214.86350623214327</v>
          </cell>
          <cell r="P216">
            <v>1262.7883529066364</v>
          </cell>
        </row>
        <row r="217">
          <cell r="D217">
            <v>193382.26606344638</v>
          </cell>
          <cell r="E217">
            <v>25388.486830957576</v>
          </cell>
          <cell r="F217">
            <v>218770.752894404</v>
          </cell>
          <cell r="L217">
            <v>96025.368820505799</v>
          </cell>
          <cell r="M217">
            <v>33167.385378074185</v>
          </cell>
          <cell r="N217">
            <v>41448.463339207745</v>
          </cell>
          <cell r="O217">
            <v>43741.504399658297</v>
          </cell>
          <cell r="P217">
            <v>214382.72193744572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3"/>
    </sheetNames>
    <sheetDataSet>
      <sheetData sheetId="0">
        <row r="9">
          <cell r="C9" t="str">
            <v>Y54</v>
          </cell>
          <cell r="D9">
            <v>61432.507906948267</v>
          </cell>
          <cell r="E9">
            <v>1896.3209804155472</v>
          </cell>
          <cell r="F9">
            <v>348.3042483381098</v>
          </cell>
          <cell r="G9">
            <v>63677.133135701923</v>
          </cell>
          <cell r="I9">
            <v>0.96474990128763882</v>
          </cell>
          <cell r="J9">
            <v>2.978025057086521E-2</v>
          </cell>
          <cell r="K9">
            <v>5.4698481414959576E-3</v>
          </cell>
          <cell r="O9" t="str">
            <v>Y54</v>
          </cell>
          <cell r="P9">
            <v>4694.3689922013646</v>
          </cell>
          <cell r="Q9">
            <v>1753.194149336508</v>
          </cell>
          <cell r="R9">
            <v>219.36872148607583</v>
          </cell>
          <cell r="S9">
            <v>6666.9318630239477</v>
          </cell>
          <cell r="V9">
            <v>0.70412733902939884</v>
          </cell>
          <cell r="W9">
            <v>0.26296866165080385</v>
          </cell>
          <cell r="X9">
            <v>3.2903999319797435E-2</v>
          </cell>
        </row>
        <row r="10">
          <cell r="C10" t="str">
            <v>Y55</v>
          </cell>
          <cell r="D10">
            <v>62752.685023069171</v>
          </cell>
          <cell r="E10">
            <v>1904.739741653033</v>
          </cell>
          <cell r="F10">
            <v>367.1388551158953</v>
          </cell>
          <cell r="G10">
            <v>65024.563619838103</v>
          </cell>
          <cell r="I10">
            <v>0.96506122501565217</v>
          </cell>
          <cell r="J10">
            <v>2.929261859854947E-2</v>
          </cell>
          <cell r="K10">
            <v>5.6461563857982781E-3</v>
          </cell>
          <cell r="O10" t="str">
            <v>Y55</v>
          </cell>
          <cell r="P10">
            <v>5512.5671173469054</v>
          </cell>
          <cell r="Q10">
            <v>1474.0016134674938</v>
          </cell>
          <cell r="R10">
            <v>195.85795225371049</v>
          </cell>
          <cell r="S10">
            <v>7182.426683068109</v>
          </cell>
          <cell r="V10">
            <v>0.76750760719107103</v>
          </cell>
          <cell r="W10">
            <v>0.20522334282121016</v>
          </cell>
          <cell r="X10">
            <v>2.7269049987718924E-2</v>
          </cell>
        </row>
        <row r="11">
          <cell r="C11" t="str">
            <v>Y56</v>
          </cell>
          <cell r="D11">
            <v>24673.35418399574</v>
          </cell>
          <cell r="E11">
            <v>1202.1102122869866</v>
          </cell>
          <cell r="F11">
            <v>336.59418408959641</v>
          </cell>
          <cell r="G11">
            <v>26212.058580372322</v>
          </cell>
          <cell r="I11">
            <v>0.94129784230191027</v>
          </cell>
          <cell r="J11">
            <v>4.586096161051352E-2</v>
          </cell>
          <cell r="K11">
            <v>1.2841196087576246E-2</v>
          </cell>
          <cell r="O11" t="str">
            <v>Y56</v>
          </cell>
          <cell r="P11">
            <v>3673.6677989618165</v>
          </cell>
          <cell r="Q11">
            <v>1134.8930693880575</v>
          </cell>
          <cell r="R11">
            <v>213.11479378752057</v>
          </cell>
          <cell r="S11">
            <v>5021.6756621373943</v>
          </cell>
          <cell r="V11">
            <v>0.73156214103205941</v>
          </cell>
          <cell r="W11">
            <v>0.22599887880951053</v>
          </cell>
          <cell r="X11">
            <v>4.2438980158430173E-2</v>
          </cell>
        </row>
        <row r="12">
          <cell r="C12" t="str">
            <v>Y57</v>
          </cell>
          <cell r="D12">
            <v>48529.28877184914</v>
          </cell>
          <cell r="E12">
            <v>1538.9613681160579</v>
          </cell>
          <cell r="F12">
            <v>267.14586433064375</v>
          </cell>
          <cell r="G12">
            <v>50335.396004295842</v>
          </cell>
          <cell r="I12">
            <v>0.96411854528188157</v>
          </cell>
          <cell r="J12">
            <v>3.0574138484670235E-2</v>
          </cell>
          <cell r="K12">
            <v>5.307316233448215E-3</v>
          </cell>
          <cell r="O12" t="str">
            <v>Y57</v>
          </cell>
          <cell r="P12">
            <v>4794.9868724986654</v>
          </cell>
          <cell r="Q12">
            <v>1405.8638622188489</v>
          </cell>
          <cell r="R12">
            <v>118.52888384874493</v>
          </cell>
          <cell r="S12">
            <v>6319.3796185662595</v>
          </cell>
          <cell r="V12">
            <v>0.75877493708576282</v>
          </cell>
          <cell r="W12">
            <v>0.22246865152529186</v>
          </cell>
          <cell r="X12">
            <v>1.875641138894529E-2</v>
          </cell>
        </row>
        <row r="13">
          <cell r="G13">
            <v>205249.15134020816</v>
          </cell>
          <cell r="I13">
            <v>0.9616986701137904</v>
          </cell>
          <cell r="J13">
            <v>3.1874101596784658E-2</v>
          </cell>
          <cell r="K13">
            <v>6.427228289424932E-3</v>
          </cell>
          <cell r="S13">
            <v>25190.41382679571</v>
          </cell>
          <cell r="V13">
            <v>0.74137689477506841</v>
          </cell>
          <cell r="W13">
            <v>0.22897411428292552</v>
          </cell>
          <cell r="X13">
            <v>2.9648990942006122E-2</v>
          </cell>
        </row>
        <row r="25">
          <cell r="C25" t="str">
            <v>00C</v>
          </cell>
          <cell r="D25">
            <v>418.88830890257231</v>
          </cell>
          <cell r="E25">
            <v>9.7153057422263132</v>
          </cell>
          <cell r="F25">
            <v>2.119128352134803</v>
          </cell>
          <cell r="G25">
            <v>430.72274299693339</v>
          </cell>
          <cell r="I25">
            <v>0.97252424143657223</v>
          </cell>
          <cell r="J25">
            <v>2.2555822510388041E-2</v>
          </cell>
          <cell r="K25">
            <v>4.9199360530397867E-3</v>
          </cell>
          <cell r="O25" t="str">
            <v>00C</v>
          </cell>
          <cell r="P25">
            <v>31.629090590560644</v>
          </cell>
          <cell r="Q25">
            <v>8.4557203285031139</v>
          </cell>
          <cell r="R25">
            <v>0.38823113621330035</v>
          </cell>
          <cell r="S25">
            <v>40.473042055277055</v>
          </cell>
          <cell r="V25">
            <v>0.78148537852337452</v>
          </cell>
          <cell r="W25">
            <v>0.20892228256414494</v>
          </cell>
          <cell r="X25">
            <v>9.5923389124806611E-3</v>
          </cell>
        </row>
        <row r="26">
          <cell r="C26" t="str">
            <v>00D</v>
          </cell>
          <cell r="D26">
            <v>1221.2752922871323</v>
          </cell>
          <cell r="E26">
            <v>31.320153140709277</v>
          </cell>
          <cell r="F26">
            <v>3.2739117865472793</v>
          </cell>
          <cell r="G26">
            <v>1255.8693572143889</v>
          </cell>
          <cell r="I26">
            <v>0.9724540894890622</v>
          </cell>
          <cell r="J26">
            <v>2.4939021691061634E-2</v>
          </cell>
          <cell r="K26">
            <v>2.6068888198761834E-3</v>
          </cell>
          <cell r="O26" t="str">
            <v>00D</v>
          </cell>
          <cell r="P26">
            <v>62.760641864659206</v>
          </cell>
          <cell r="Q26">
            <v>9.6537932070589623</v>
          </cell>
          <cell r="R26">
            <v>2.2032043067122262</v>
          </cell>
          <cell r="S26">
            <v>74.617639378430397</v>
          </cell>
          <cell r="V26">
            <v>0.84109658771651419</v>
          </cell>
          <cell r="W26">
            <v>0.12937682413268048</v>
          </cell>
          <cell r="X26">
            <v>2.9526588150805305E-2</v>
          </cell>
        </row>
        <row r="27">
          <cell r="C27" t="str">
            <v>00J</v>
          </cell>
          <cell r="D27">
            <v>1064.135426477545</v>
          </cell>
          <cell r="E27">
            <v>11.352242071270981</v>
          </cell>
          <cell r="F27">
            <v>0.30636713576078917</v>
          </cell>
          <cell r="G27">
            <v>1075.7940356845768</v>
          </cell>
          <cell r="I27">
            <v>0.98916278690872939</v>
          </cell>
          <cell r="J27">
            <v>1.0552430757851368E-2</v>
          </cell>
          <cell r="K27">
            <v>2.8478233341927182E-4</v>
          </cell>
          <cell r="O27" t="str">
            <v>00J</v>
          </cell>
          <cell r="P27">
            <v>52.781967194408978</v>
          </cell>
          <cell r="Q27">
            <v>12.010868773755902</v>
          </cell>
          <cell r="R27">
            <v>0.87488265041065016</v>
          </cell>
          <cell r="S27">
            <v>65.667718618575535</v>
          </cell>
          <cell r="V27">
            <v>0.80377342634647975</v>
          </cell>
          <cell r="W27">
            <v>0.18290370103337758</v>
          </cell>
          <cell r="X27">
            <v>1.3322872620142626E-2</v>
          </cell>
        </row>
        <row r="28">
          <cell r="C28" t="str">
            <v>00K</v>
          </cell>
          <cell r="D28">
            <v>1282.6373087532613</v>
          </cell>
          <cell r="E28">
            <v>22.795917303623991</v>
          </cell>
          <cell r="F28">
            <v>8.6397064891717648</v>
          </cell>
          <cell r="G28">
            <v>1314.072932546057</v>
          </cell>
          <cell r="I28">
            <v>0.97607771759525686</v>
          </cell>
          <cell r="J28">
            <v>1.734752823761174E-2</v>
          </cell>
          <cell r="K28">
            <v>6.5747541671313976E-3</v>
          </cell>
          <cell r="O28" t="str">
            <v>00K</v>
          </cell>
          <cell r="P28">
            <v>59.3867158178683</v>
          </cell>
          <cell r="Q28">
            <v>16.394212867921404</v>
          </cell>
          <cell r="R28">
            <v>1.819683085972817</v>
          </cell>
          <cell r="S28">
            <v>77.600611771762516</v>
          </cell>
          <cell r="V28">
            <v>0.76528669635408819</v>
          </cell>
          <cell r="W28">
            <v>0.21126396420868124</v>
          </cell>
          <cell r="X28">
            <v>2.3449339437230664E-2</v>
          </cell>
        </row>
        <row r="29">
          <cell r="C29" t="str">
            <v>00L</v>
          </cell>
          <cell r="D29">
            <v>1369.0782900941281</v>
          </cell>
          <cell r="E29">
            <v>20.465615115266633</v>
          </cell>
          <cell r="F29">
            <v>3.896549828218824</v>
          </cell>
          <cell r="G29">
            <v>1393.4404550376137</v>
          </cell>
          <cell r="I29">
            <v>0.98251653678102235</v>
          </cell>
          <cell r="J29">
            <v>1.4687111344642421E-2</v>
          </cell>
          <cell r="K29">
            <v>2.7963518743351276E-3</v>
          </cell>
          <cell r="O29" t="str">
            <v>00L</v>
          </cell>
          <cell r="P29">
            <v>88.873303625031639</v>
          </cell>
          <cell r="Q29">
            <v>24.677217851509553</v>
          </cell>
          <cell r="R29">
            <v>0</v>
          </cell>
          <cell r="S29">
            <v>113.55052147654119</v>
          </cell>
          <cell r="V29">
            <v>0.78267631420250494</v>
          </cell>
          <cell r="W29">
            <v>0.21732368579749506</v>
          </cell>
          <cell r="X29">
            <v>0</v>
          </cell>
        </row>
        <row r="30">
          <cell r="C30" t="str">
            <v>00M</v>
          </cell>
          <cell r="D30">
            <v>1224.0564322371904</v>
          </cell>
          <cell r="E30">
            <v>45.725086726815292</v>
          </cell>
          <cell r="F30">
            <v>3.7901870086155571</v>
          </cell>
          <cell r="G30">
            <v>1273.5717059726212</v>
          </cell>
          <cell r="I30">
            <v>0.96112093767220097</v>
          </cell>
          <cell r="J30">
            <v>3.5903032795389596E-2</v>
          </cell>
          <cell r="K30">
            <v>2.976029532409412E-3</v>
          </cell>
          <cell r="O30" t="str">
            <v>00M</v>
          </cell>
          <cell r="P30">
            <v>73.21715757347603</v>
          </cell>
          <cell r="Q30">
            <v>15.711603037131185</v>
          </cell>
          <cell r="R30">
            <v>2.2545755709657858</v>
          </cell>
          <cell r="S30">
            <v>91.183336181572997</v>
          </cell>
          <cell r="V30">
            <v>0.80296642609872282</v>
          </cell>
          <cell r="W30">
            <v>0.17230783271457337</v>
          </cell>
          <cell r="X30">
            <v>2.4725741186703881E-2</v>
          </cell>
        </row>
        <row r="31">
          <cell r="C31" t="str">
            <v>00N</v>
          </cell>
          <cell r="D31">
            <v>751.20505631131402</v>
          </cell>
          <cell r="E31">
            <v>4.6569755103224528</v>
          </cell>
          <cell r="F31">
            <v>4.658037323244911</v>
          </cell>
          <cell r="G31">
            <v>760.5200691448814</v>
          </cell>
          <cell r="I31">
            <v>0.98775178563789767</v>
          </cell>
          <cell r="J31">
            <v>6.1234090976174946E-3</v>
          </cell>
          <cell r="K31">
            <v>6.1248052644847966E-3</v>
          </cell>
          <cell r="O31" t="str">
            <v>00N</v>
          </cell>
          <cell r="P31">
            <v>24.599593469574177</v>
          </cell>
          <cell r="Q31">
            <v>4.3279955575466262</v>
          </cell>
          <cell r="R31">
            <v>4.4178808383054733</v>
          </cell>
          <cell r="S31">
            <v>33.345469865426274</v>
          </cell>
          <cell r="V31">
            <v>0.73771920350355835</v>
          </cell>
          <cell r="W31">
            <v>0.12979260976118498</v>
          </cell>
          <cell r="X31">
            <v>0.13248818673525675</v>
          </cell>
        </row>
        <row r="32">
          <cell r="C32" t="str">
            <v>00P</v>
          </cell>
          <cell r="D32">
            <v>1127.7595476432609</v>
          </cell>
          <cell r="E32">
            <v>22.499419989416815</v>
          </cell>
          <cell r="F32">
            <v>6.6561967564325775</v>
          </cell>
          <cell r="G32">
            <v>1156.9151643891103</v>
          </cell>
          <cell r="I32">
            <v>0.97479882912482652</v>
          </cell>
          <cell r="J32">
            <v>1.9447769967901887E-2</v>
          </cell>
          <cell r="K32">
            <v>5.7534009072715987E-3</v>
          </cell>
          <cell r="O32" t="str">
            <v>00P</v>
          </cell>
          <cell r="P32">
            <v>85.938732066257955</v>
          </cell>
          <cell r="Q32">
            <v>9.719060224105192</v>
          </cell>
          <cell r="R32">
            <v>2.5678353626562904</v>
          </cell>
          <cell r="S32">
            <v>98.225627653019444</v>
          </cell>
          <cell r="V32">
            <v>0.87491150853049504</v>
          </cell>
          <cell r="W32">
            <v>9.8946277629679558E-2</v>
          </cell>
          <cell r="X32">
            <v>2.6142213839825287E-2</v>
          </cell>
        </row>
        <row r="33">
          <cell r="C33" t="str">
            <v>00Q</v>
          </cell>
          <cell r="D33">
            <v>532.09181438470341</v>
          </cell>
          <cell r="E33">
            <v>15.023024110588292</v>
          </cell>
          <cell r="F33">
            <v>3.045095339640417</v>
          </cell>
          <cell r="G33">
            <v>550.15993383493208</v>
          </cell>
          <cell r="I33">
            <v>0.96715842368911986</v>
          </cell>
          <cell r="J33">
            <v>2.7306648824586603E-2</v>
          </cell>
          <cell r="K33">
            <v>5.534927486293569E-3</v>
          </cell>
          <cell r="O33" t="str">
            <v>00Q</v>
          </cell>
          <cell r="P33">
            <v>57.405982395711796</v>
          </cell>
          <cell r="Q33">
            <v>12.624619608208008</v>
          </cell>
          <cell r="R33">
            <v>1.3709332614655225</v>
          </cell>
          <cell r="S33">
            <v>71.40153526538532</v>
          </cell>
          <cell r="V33">
            <v>0.80398806807647993</v>
          </cell>
          <cell r="W33">
            <v>0.17681159881625522</v>
          </cell>
          <cell r="X33">
            <v>1.9200333107264933E-2</v>
          </cell>
        </row>
        <row r="34">
          <cell r="C34" t="str">
            <v>00R</v>
          </cell>
          <cell r="D34">
            <v>639.24799621468867</v>
          </cell>
          <cell r="E34">
            <v>30.408363019191807</v>
          </cell>
          <cell r="F34">
            <v>1.8909159197543106</v>
          </cell>
          <cell r="G34">
            <v>671.54727515363481</v>
          </cell>
          <cell r="I34">
            <v>0.95190319411011415</v>
          </cell>
          <cell r="J34">
            <v>4.5281045943094719E-2</v>
          </cell>
          <cell r="K34">
            <v>2.8157599467911053E-3</v>
          </cell>
          <cell r="O34" t="str">
            <v>00R</v>
          </cell>
          <cell r="P34">
            <v>65.197938195109629</v>
          </cell>
          <cell r="Q34">
            <v>18.094540816299755</v>
          </cell>
          <cell r="R34">
            <v>3.5838368610121507</v>
          </cell>
          <cell r="S34">
            <v>86.876315872421529</v>
          </cell>
          <cell r="V34">
            <v>0.75046849697048912</v>
          </cell>
          <cell r="W34">
            <v>0.20827932946502606</v>
          </cell>
          <cell r="X34">
            <v>4.1252173564484941E-2</v>
          </cell>
        </row>
        <row r="35">
          <cell r="C35" t="str">
            <v>00T</v>
          </cell>
          <cell r="D35">
            <v>1039.804746756728</v>
          </cell>
          <cell r="E35">
            <v>37.582417947368072</v>
          </cell>
          <cell r="F35">
            <v>9.0502400528843872</v>
          </cell>
          <cell r="G35">
            <v>1086.4374047569804</v>
          </cell>
          <cell r="I35">
            <v>0.95707745536367705</v>
          </cell>
          <cell r="J35">
            <v>3.4592345387606284E-2</v>
          </cell>
          <cell r="K35">
            <v>8.3301992487167624E-3</v>
          </cell>
          <cell r="O35" t="str">
            <v>00T</v>
          </cell>
          <cell r="P35">
            <v>93.486073420586877</v>
          </cell>
          <cell r="Q35">
            <v>59.689334146428919</v>
          </cell>
          <cell r="R35">
            <v>1.9236008185573441</v>
          </cell>
          <cell r="S35">
            <v>155.09900838557311</v>
          </cell>
          <cell r="V35">
            <v>0.60275094208328084</v>
          </cell>
          <cell r="W35">
            <v>0.3848466522625496</v>
          </cell>
          <cell r="X35">
            <v>1.2402405654169689E-2</v>
          </cell>
        </row>
        <row r="36">
          <cell r="C36" t="str">
            <v>00V</v>
          </cell>
          <cell r="D36">
            <v>680.08617911928536</v>
          </cell>
          <cell r="E36">
            <v>19.512953173367652</v>
          </cell>
          <cell r="F36">
            <v>6.0808433330240614</v>
          </cell>
          <cell r="G36">
            <v>705.67997562567712</v>
          </cell>
          <cell r="I36">
            <v>0.96373172345764879</v>
          </cell>
          <cell r="J36">
            <v>2.7651277983432761E-2</v>
          </cell>
          <cell r="K36">
            <v>8.6169985589184435E-3</v>
          </cell>
          <cell r="O36" t="str">
            <v>00V</v>
          </cell>
          <cell r="P36">
            <v>47.575331062325063</v>
          </cell>
          <cell r="Q36">
            <v>48.203243289856815</v>
          </cell>
          <cell r="R36">
            <v>1.6103670589085315</v>
          </cell>
          <cell r="S36">
            <v>97.388941411090414</v>
          </cell>
          <cell r="V36">
            <v>0.48850855521166286</v>
          </cell>
          <cell r="W36">
            <v>0.4949560246926305</v>
          </cell>
          <cell r="X36">
            <v>1.6535420095706542E-2</v>
          </cell>
        </row>
        <row r="37">
          <cell r="C37" t="str">
            <v>00W</v>
          </cell>
          <cell r="D37">
            <v>665.618092269405</v>
          </cell>
          <cell r="E37">
            <v>26.982793151747817</v>
          </cell>
          <cell r="F37">
            <v>7.2340191059759054</v>
          </cell>
          <cell r="G37">
            <v>699.83490452712874</v>
          </cell>
          <cell r="I37">
            <v>0.95110730825744727</v>
          </cell>
          <cell r="J37">
            <v>3.8555940804324146E-2</v>
          </cell>
          <cell r="K37">
            <v>1.0336750938228579E-2</v>
          </cell>
          <cell r="O37" t="str">
            <v>00W</v>
          </cell>
          <cell r="P37">
            <v>109.70749841421708</v>
          </cell>
          <cell r="Q37">
            <v>17.730131957288023</v>
          </cell>
          <cell r="R37">
            <v>6.7283178882253649</v>
          </cell>
          <cell r="S37">
            <v>134.16594825973047</v>
          </cell>
          <cell r="V37">
            <v>0.81770001879937126</v>
          </cell>
          <cell r="W37">
            <v>0.13215075946815091</v>
          </cell>
          <cell r="X37">
            <v>5.0149221732477781E-2</v>
          </cell>
        </row>
        <row r="38">
          <cell r="C38" t="str">
            <v>00X</v>
          </cell>
          <cell r="D38">
            <v>648.1518839139045</v>
          </cell>
          <cell r="E38">
            <v>18.188859514870671</v>
          </cell>
          <cell r="F38">
            <v>5.3089316433580809</v>
          </cell>
          <cell r="G38">
            <v>671.64967507213316</v>
          </cell>
          <cell r="I38">
            <v>0.96501481050265514</v>
          </cell>
          <cell r="J38">
            <v>2.7080872946029851E-2</v>
          </cell>
          <cell r="K38">
            <v>7.9043165513151149E-3</v>
          </cell>
          <cell r="O38" t="str">
            <v>00X</v>
          </cell>
          <cell r="P38">
            <v>69.966396898691613</v>
          </cell>
          <cell r="Q38">
            <v>16.6198161553143</v>
          </cell>
          <cell r="R38">
            <v>0</v>
          </cell>
          <cell r="S38">
            <v>86.58621305400591</v>
          </cell>
          <cell r="V38">
            <v>0.80805470560367254</v>
          </cell>
          <cell r="W38">
            <v>0.19194529439632751</v>
          </cell>
          <cell r="X38">
            <v>0</v>
          </cell>
        </row>
        <row r="39">
          <cell r="C39" t="str">
            <v>00Y</v>
          </cell>
          <cell r="D39">
            <v>875.10510700455382</v>
          </cell>
          <cell r="E39">
            <v>24.872491849774633</v>
          </cell>
          <cell r="F39">
            <v>11.300907779482502</v>
          </cell>
          <cell r="G39">
            <v>911.27850663381093</v>
          </cell>
          <cell r="I39">
            <v>0.96030478128703078</v>
          </cell>
          <cell r="J39">
            <v>2.7294061770041747E-2</v>
          </cell>
          <cell r="K39">
            <v>1.2401156942927516E-2</v>
          </cell>
          <cell r="O39" t="str">
            <v>00Y</v>
          </cell>
          <cell r="P39">
            <v>56.197559704151665</v>
          </cell>
          <cell r="Q39">
            <v>40.09333760375241</v>
          </cell>
          <cell r="R39">
            <v>8.8644205715730138</v>
          </cell>
          <cell r="S39">
            <v>105.15531787947708</v>
          </cell>
          <cell r="V39">
            <v>0.53442432429867259</v>
          </cell>
          <cell r="W39">
            <v>0.38127731827795019</v>
          </cell>
          <cell r="X39">
            <v>8.4298357423377268E-2</v>
          </cell>
        </row>
        <row r="40">
          <cell r="C40" t="str">
            <v>01A</v>
          </cell>
          <cell r="D40">
            <v>1279.2815628408955</v>
          </cell>
          <cell r="E40">
            <v>25.775840985795615</v>
          </cell>
          <cell r="F40">
            <v>5.8450214126712225</v>
          </cell>
          <cell r="G40">
            <v>1310.9024252393624</v>
          </cell>
          <cell r="I40">
            <v>0.97587855374308796</v>
          </cell>
          <cell r="J40">
            <v>1.966266938676928E-2</v>
          </cell>
          <cell r="K40">
            <v>4.4587768701426873E-3</v>
          </cell>
          <cell r="O40" t="str">
            <v>01A</v>
          </cell>
          <cell r="P40">
            <v>121.13436626338665</v>
          </cell>
          <cell r="Q40">
            <v>37.023840946055387</v>
          </cell>
          <cell r="R40">
            <v>11.324872782382313</v>
          </cell>
          <cell r="S40">
            <v>169.48307999182433</v>
          </cell>
          <cell r="V40">
            <v>0.71472837447390047</v>
          </cell>
          <cell r="W40">
            <v>0.21845154659592789</v>
          </cell>
          <cell r="X40">
            <v>6.6820078930171736E-2</v>
          </cell>
        </row>
        <row r="41">
          <cell r="C41" t="str">
            <v>01C</v>
          </cell>
          <cell r="D41">
            <v>822.12008601446496</v>
          </cell>
          <cell r="E41">
            <v>33.771740492612238</v>
          </cell>
          <cell r="F41">
            <v>0</v>
          </cell>
          <cell r="G41">
            <v>855.89182650707721</v>
          </cell>
          <cell r="I41">
            <v>0.9605420457974978</v>
          </cell>
          <cell r="J41">
            <v>3.9457954202502234E-2</v>
          </cell>
          <cell r="K41">
            <v>0</v>
          </cell>
          <cell r="O41" t="str">
            <v>01C</v>
          </cell>
          <cell r="P41">
            <v>52.417241823325575</v>
          </cell>
          <cell r="Q41">
            <v>14.490540183305757</v>
          </cell>
          <cell r="R41">
            <v>0</v>
          </cell>
          <cell r="S41">
            <v>66.907782006631336</v>
          </cell>
          <cell r="V41">
            <v>0.7834251898849437</v>
          </cell>
          <cell r="W41">
            <v>0.21657481011505622</v>
          </cell>
          <cell r="X41">
            <v>0</v>
          </cell>
        </row>
        <row r="42">
          <cell r="C42" t="str">
            <v>01D</v>
          </cell>
          <cell r="D42">
            <v>796.44719303162424</v>
          </cell>
          <cell r="E42">
            <v>32.760000455333511</v>
          </cell>
          <cell r="F42">
            <v>5.4282671054533385</v>
          </cell>
          <cell r="G42">
            <v>834.63546059241105</v>
          </cell>
          <cell r="I42">
            <v>0.95424557263157572</v>
          </cell>
          <cell r="J42">
            <v>3.9250669306670698E-2</v>
          </cell>
          <cell r="K42">
            <v>6.5037580617536188E-3</v>
          </cell>
          <cell r="O42" t="str">
            <v>01D</v>
          </cell>
          <cell r="P42">
            <v>64.57629656671034</v>
          </cell>
          <cell r="Q42">
            <v>28.846304140390544</v>
          </cell>
          <cell r="R42">
            <v>1.2024910860122577</v>
          </cell>
          <cell r="S42">
            <v>94.625091793113143</v>
          </cell>
          <cell r="V42">
            <v>0.68244368743016881</v>
          </cell>
          <cell r="W42">
            <v>0.30484836097659662</v>
          </cell>
          <cell r="X42">
            <v>1.270795159323455E-2</v>
          </cell>
        </row>
        <row r="43">
          <cell r="C43" t="str">
            <v>01E</v>
          </cell>
          <cell r="D43">
            <v>813.54037569739467</v>
          </cell>
          <cell r="E43">
            <v>14.835456204505022</v>
          </cell>
          <cell r="F43">
            <v>5.3097979287261499</v>
          </cell>
          <cell r="G43">
            <v>833.68562983062589</v>
          </cell>
          <cell r="I43">
            <v>0.9758359105490112</v>
          </cell>
          <cell r="J43">
            <v>1.7795024495647165E-2</v>
          </cell>
          <cell r="K43">
            <v>6.3690649553416251E-3</v>
          </cell>
          <cell r="O43" t="str">
            <v>01E</v>
          </cell>
          <cell r="P43">
            <v>49.322177212272528</v>
          </cell>
          <cell r="Q43">
            <v>14.086860952993224</v>
          </cell>
          <cell r="R43">
            <v>0.88405681463997821</v>
          </cell>
          <cell r="S43">
            <v>64.293094979905732</v>
          </cell>
          <cell r="V43">
            <v>0.76714579112559078</v>
          </cell>
          <cell r="W43">
            <v>0.21910379267627347</v>
          </cell>
          <cell r="X43">
            <v>1.3750416198135784E-2</v>
          </cell>
        </row>
        <row r="44">
          <cell r="C44" t="str">
            <v>01F</v>
          </cell>
          <cell r="D44">
            <v>530.36443688238558</v>
          </cell>
          <cell r="E44">
            <v>22.124976112542097</v>
          </cell>
          <cell r="F44">
            <v>1.5786418665617876</v>
          </cell>
          <cell r="G44">
            <v>554.06805486148949</v>
          </cell>
          <cell r="I44">
            <v>0.95721894129949514</v>
          </cell>
          <cell r="J44">
            <v>3.9931874646830311E-2</v>
          </cell>
          <cell r="K44">
            <v>2.8491840536744705E-3</v>
          </cell>
          <cell r="O44" t="str">
            <v>01F</v>
          </cell>
          <cell r="P44">
            <v>24.247560744989759</v>
          </cell>
          <cell r="Q44">
            <v>14.832844192640593</v>
          </cell>
          <cell r="R44">
            <v>0</v>
          </cell>
          <cell r="S44">
            <v>39.080404937630348</v>
          </cell>
          <cell r="V44">
            <v>0.62045316018826335</v>
          </cell>
          <cell r="W44">
            <v>0.37954683981173676</v>
          </cell>
          <cell r="X44">
            <v>0</v>
          </cell>
        </row>
        <row r="45">
          <cell r="C45" t="str">
            <v>01G</v>
          </cell>
          <cell r="D45">
            <v>847.17818700531257</v>
          </cell>
          <cell r="E45">
            <v>37.517496337054318</v>
          </cell>
          <cell r="F45">
            <v>2.420105682924814</v>
          </cell>
          <cell r="G45">
            <v>887.11578902529175</v>
          </cell>
          <cell r="I45">
            <v>0.95498039544098279</v>
          </cell>
          <cell r="J45">
            <v>4.2291543901249055E-2</v>
          </cell>
          <cell r="K45">
            <v>2.7280606577681108E-3</v>
          </cell>
          <cell r="O45" t="str">
            <v>01G</v>
          </cell>
          <cell r="P45">
            <v>79.639307719502142</v>
          </cell>
          <cell r="Q45">
            <v>30.07059613957804</v>
          </cell>
          <cell r="R45">
            <v>7.6075602042098218</v>
          </cell>
          <cell r="S45">
            <v>117.31746406329</v>
          </cell>
          <cell r="V45">
            <v>0.67883591207306193</v>
          </cell>
          <cell r="W45">
            <v>0.25631815671838648</v>
          </cell>
          <cell r="X45">
            <v>6.4845931208551547E-2</v>
          </cell>
        </row>
        <row r="46">
          <cell r="C46" t="str">
            <v>01H</v>
          </cell>
          <cell r="D46">
            <v>1826.9732360430032</v>
          </cell>
          <cell r="E46">
            <v>77.10701277516722</v>
          </cell>
          <cell r="F46">
            <v>5.525198611616549</v>
          </cell>
          <cell r="G46">
            <v>1909.6054474297871</v>
          </cell>
          <cell r="I46">
            <v>0.9567281233419177</v>
          </cell>
          <cell r="J46">
            <v>4.0378504826192541E-2</v>
          </cell>
          <cell r="K46">
            <v>2.8933718318897399E-3</v>
          </cell>
          <cell r="O46" t="str">
            <v>01H</v>
          </cell>
          <cell r="P46">
            <v>144.08555995716355</v>
          </cell>
          <cell r="Q46">
            <v>58.375115438549422</v>
          </cell>
          <cell r="R46">
            <v>8.1741423130776845</v>
          </cell>
          <cell r="S46">
            <v>210.63481770879065</v>
          </cell>
          <cell r="V46">
            <v>0.68405385930243701</v>
          </cell>
          <cell r="W46">
            <v>0.27713896531225374</v>
          </cell>
          <cell r="X46">
            <v>3.8807175385309263E-2</v>
          </cell>
        </row>
        <row r="47">
          <cell r="C47" t="str">
            <v>01J</v>
          </cell>
          <cell r="D47">
            <v>649.2699800038248</v>
          </cell>
          <cell r="E47">
            <v>20.943053008659344</v>
          </cell>
          <cell r="F47">
            <v>2.93018194487603</v>
          </cell>
          <cell r="G47">
            <v>673.14321495736021</v>
          </cell>
          <cell r="I47">
            <v>0.96453468679016896</v>
          </cell>
          <cell r="J47">
            <v>3.1112328763480097E-2</v>
          </cell>
          <cell r="K47">
            <v>4.3529844463509005E-3</v>
          </cell>
          <cell r="O47" t="str">
            <v>01J</v>
          </cell>
          <cell r="P47">
            <v>59.580347458949319</v>
          </cell>
          <cell r="Q47">
            <v>14.381888802180448</v>
          </cell>
          <cell r="R47">
            <v>3.6603023229287581</v>
          </cell>
          <cell r="S47">
            <v>77.622538584058518</v>
          </cell>
          <cell r="V47">
            <v>0.76756504677348236</v>
          </cell>
          <cell r="W47">
            <v>0.18527980486757853</v>
          </cell>
          <cell r="X47">
            <v>4.715514835893915E-2</v>
          </cell>
        </row>
        <row r="48">
          <cell r="C48" t="str">
            <v>01K</v>
          </cell>
          <cell r="D48">
            <v>554.83675577920462</v>
          </cell>
          <cell r="E48">
            <v>32.050131312025975</v>
          </cell>
          <cell r="F48">
            <v>3.4526097297374565</v>
          </cell>
          <cell r="G48">
            <v>590.33949682096807</v>
          </cell>
          <cell r="I48">
            <v>0.9398604680307705</v>
          </cell>
          <cell r="J48">
            <v>5.4291016414484972E-2</v>
          </cell>
          <cell r="K48">
            <v>5.848515554744472E-3</v>
          </cell>
          <cell r="O48" t="str">
            <v>01K</v>
          </cell>
          <cell r="P48">
            <v>42.904741352669092</v>
          </cell>
          <cell r="Q48">
            <v>35.601441995005132</v>
          </cell>
          <cell r="R48">
            <v>3.838612059296346</v>
          </cell>
          <cell r="S48">
            <v>82.344795406970576</v>
          </cell>
          <cell r="V48">
            <v>0.52103768235286863</v>
          </cell>
          <cell r="W48">
            <v>0.43234598882726027</v>
          </cell>
          <cell r="X48">
            <v>4.6616328819871031E-2</v>
          </cell>
        </row>
        <row r="49">
          <cell r="C49" t="str">
            <v>01M</v>
          </cell>
          <cell r="D49">
            <v>597.68983506456027</v>
          </cell>
          <cell r="E49">
            <v>37.134927161877222</v>
          </cell>
          <cell r="F49">
            <v>4.8368777968306302</v>
          </cell>
          <cell r="G49">
            <v>639.66164002326821</v>
          </cell>
          <cell r="I49">
            <v>0.93438436458815766</v>
          </cell>
          <cell r="J49">
            <v>5.805401612097047E-2</v>
          </cell>
          <cell r="K49">
            <v>7.5616192908717879E-3</v>
          </cell>
          <cell r="O49" t="str">
            <v>01M</v>
          </cell>
          <cell r="P49">
            <v>74.737241009672559</v>
          </cell>
          <cell r="Q49">
            <v>23.434789513848411</v>
          </cell>
          <cell r="R49">
            <v>5.8328395461004074</v>
          </cell>
          <cell r="S49">
            <v>104.00487006962138</v>
          </cell>
          <cell r="V49">
            <v>0.71859366738925856</v>
          </cell>
          <cell r="W49">
            <v>0.22532396317750358</v>
          </cell>
          <cell r="X49">
            <v>5.6082369433237841E-2</v>
          </cell>
        </row>
        <row r="50">
          <cell r="C50" t="str">
            <v>01N</v>
          </cell>
          <cell r="D50">
            <v>506.95361745637229</v>
          </cell>
          <cell r="E50">
            <v>20.519566416014595</v>
          </cell>
          <cell r="F50">
            <v>3.8189325605573154</v>
          </cell>
          <cell r="G50">
            <v>531.29211643294423</v>
          </cell>
          <cell r="I50">
            <v>0.95418998659347931</v>
          </cell>
          <cell r="J50">
            <v>3.8622004319923735E-2</v>
          </cell>
          <cell r="K50">
            <v>7.1880090865969271E-3</v>
          </cell>
          <cell r="O50" t="str">
            <v>01N</v>
          </cell>
          <cell r="P50">
            <v>70.715468145047893</v>
          </cell>
          <cell r="Q50">
            <v>45.246209717298541</v>
          </cell>
          <cell r="R50">
            <v>1.8595179597660547</v>
          </cell>
          <cell r="S50">
            <v>117.82119582211249</v>
          </cell>
          <cell r="V50">
            <v>0.60019309472817395</v>
          </cell>
          <cell r="W50">
            <v>0.38402436337186463</v>
          </cell>
          <cell r="X50">
            <v>1.5782541899961464E-2</v>
          </cell>
        </row>
        <row r="51">
          <cell r="C51" t="str">
            <v>01R</v>
          </cell>
          <cell r="D51">
            <v>668.86902481783932</v>
          </cell>
          <cell r="E51">
            <v>16.570583919911194</v>
          </cell>
          <cell r="F51">
            <v>14.267782501172951</v>
          </cell>
          <cell r="G51">
            <v>699.70739123892349</v>
          </cell>
          <cell r="I51">
            <v>0.95592676766429352</v>
          </cell>
          <cell r="J51">
            <v>2.3682162182924502E-2</v>
          </cell>
          <cell r="K51">
            <v>2.0391070152781972E-2</v>
          </cell>
          <cell r="O51" t="str">
            <v>01R</v>
          </cell>
          <cell r="P51">
            <v>38.651669798329806</v>
          </cell>
          <cell r="Q51">
            <v>2.1606385995756572</v>
          </cell>
          <cell r="R51">
            <v>8.7508819213077587</v>
          </cell>
          <cell r="S51">
            <v>49.56319031921322</v>
          </cell>
          <cell r="V51">
            <v>0.77984628409496171</v>
          </cell>
          <cell r="W51">
            <v>4.359361424597568E-2</v>
          </cell>
          <cell r="X51">
            <v>0.17656010165906272</v>
          </cell>
        </row>
        <row r="52">
          <cell r="C52" t="str">
            <v>01T</v>
          </cell>
          <cell r="D52">
            <v>670.39453503528034</v>
          </cell>
          <cell r="E52">
            <v>20.778093945940011</v>
          </cell>
          <cell r="F52">
            <v>3.0725437836287726</v>
          </cell>
          <cell r="G52">
            <v>694.24517276484914</v>
          </cell>
          <cell r="I52">
            <v>0.96564522352444593</v>
          </cell>
          <cell r="J52">
            <v>2.9929043457645837E-2</v>
          </cell>
          <cell r="K52">
            <v>4.425733017908196E-3</v>
          </cell>
          <cell r="O52" t="str">
            <v>01T</v>
          </cell>
          <cell r="P52">
            <v>52.232582236956802</v>
          </cell>
          <cell r="Q52">
            <v>10.957578707697412</v>
          </cell>
          <cell r="R52">
            <v>1.4566640174909322</v>
          </cell>
          <cell r="S52">
            <v>64.646824962145146</v>
          </cell>
          <cell r="V52">
            <v>0.80796825315925913</v>
          </cell>
          <cell r="W52">
            <v>0.16949910090888107</v>
          </cell>
          <cell r="X52">
            <v>2.2532645931859798E-2</v>
          </cell>
        </row>
        <row r="53">
          <cell r="C53" t="str">
            <v>01V</v>
          </cell>
          <cell r="D53">
            <v>582.98391821509415</v>
          </cell>
          <cell r="E53">
            <v>9.7348532267847396</v>
          </cell>
          <cell r="F53">
            <v>4.6893158536315225</v>
          </cell>
          <cell r="G53">
            <v>597.40808729551043</v>
          </cell>
          <cell r="I53">
            <v>0.97585541711409529</v>
          </cell>
          <cell r="J53">
            <v>1.629514804671426E-2</v>
          </cell>
          <cell r="K53">
            <v>7.8494348391904729E-3</v>
          </cell>
          <cell r="O53" t="str">
            <v>01V</v>
          </cell>
          <cell r="P53">
            <v>30.165271654217374</v>
          </cell>
          <cell r="Q53">
            <v>5.0880778061997232</v>
          </cell>
          <cell r="R53">
            <v>0.83312788408325056</v>
          </cell>
          <cell r="S53">
            <v>36.086477344500352</v>
          </cell>
          <cell r="V53">
            <v>0.83591621776334502</v>
          </cell>
          <cell r="W53">
            <v>0.14099679937241522</v>
          </cell>
          <cell r="X53">
            <v>2.3086982864239609E-2</v>
          </cell>
        </row>
        <row r="54">
          <cell r="C54" t="str">
            <v>01W</v>
          </cell>
          <cell r="D54">
            <v>1304.720585752382</v>
          </cell>
          <cell r="E54">
            <v>55.463993446872301</v>
          </cell>
          <cell r="F54">
            <v>0</v>
          </cell>
          <cell r="G54">
            <v>1360.1845791992544</v>
          </cell>
          <cell r="I54">
            <v>0.95922318610645907</v>
          </cell>
          <cell r="J54">
            <v>4.0776813893540945E-2</v>
          </cell>
          <cell r="K54">
            <v>0</v>
          </cell>
          <cell r="O54" t="str">
            <v>01W</v>
          </cell>
          <cell r="P54">
            <v>65.621857392584275</v>
          </cell>
          <cell r="Q54">
            <v>40.558477149554534</v>
          </cell>
          <cell r="R54">
            <v>0.58740837458186634</v>
          </cell>
          <cell r="S54">
            <v>106.76774291672068</v>
          </cell>
          <cell r="V54">
            <v>0.61462250301357046</v>
          </cell>
          <cell r="W54">
            <v>0.37987575686778663</v>
          </cell>
          <cell r="X54">
            <v>5.5017401186428332E-3</v>
          </cell>
        </row>
        <row r="55">
          <cell r="C55" t="str">
            <v>01X</v>
          </cell>
          <cell r="D55">
            <v>860.73840058685221</v>
          </cell>
          <cell r="E55">
            <v>17.030993070154111</v>
          </cell>
          <cell r="F55">
            <v>3.0081419432345378</v>
          </cell>
          <cell r="G55">
            <v>880.77753560024087</v>
          </cell>
          <cell r="I55">
            <v>0.97724835817964839</v>
          </cell>
          <cell r="J55">
            <v>1.9336316358872237E-2</v>
          </cell>
          <cell r="K55">
            <v>3.4153254614793507E-3</v>
          </cell>
          <cell r="O55" t="str">
            <v>01X</v>
          </cell>
          <cell r="P55">
            <v>49.927015342059299</v>
          </cell>
          <cell r="Q55">
            <v>6.1838315396242303</v>
          </cell>
          <cell r="R55">
            <v>0.55451874605447893</v>
          </cell>
          <cell r="S55">
            <v>56.665365627738005</v>
          </cell>
          <cell r="V55">
            <v>0.88108520590961747</v>
          </cell>
          <cell r="W55">
            <v>0.10912894448169255</v>
          </cell>
          <cell r="X55">
            <v>9.7858496086900559E-3</v>
          </cell>
        </row>
        <row r="56">
          <cell r="C56" t="str">
            <v>01Y</v>
          </cell>
          <cell r="D56">
            <v>990.19764993274896</v>
          </cell>
          <cell r="E56">
            <v>36.969471793616989</v>
          </cell>
          <cell r="F56">
            <v>4.2949757792483032</v>
          </cell>
          <cell r="G56">
            <v>1031.4620975056141</v>
          </cell>
          <cell r="I56">
            <v>0.95999421823384978</v>
          </cell>
          <cell r="J56">
            <v>3.5841813172796465E-2</v>
          </cell>
          <cell r="K56">
            <v>4.1639685933538883E-3</v>
          </cell>
          <cell r="O56" t="str">
            <v>01Y</v>
          </cell>
          <cell r="P56">
            <v>71.816991125237308</v>
          </cell>
          <cell r="Q56">
            <v>37.3940526067787</v>
          </cell>
          <cell r="R56">
            <v>3.9322069064519738</v>
          </cell>
          <cell r="S56">
            <v>113.14325063846798</v>
          </cell>
          <cell r="V56">
            <v>0.63474392612881136</v>
          </cell>
          <cell r="W56">
            <v>0.33050184077056172</v>
          </cell>
          <cell r="X56">
            <v>3.475423310062694E-2</v>
          </cell>
        </row>
        <row r="57">
          <cell r="C57" t="str">
            <v>02A</v>
          </cell>
          <cell r="D57">
            <v>916.63289451680237</v>
          </cell>
          <cell r="E57">
            <v>27.796433639917186</v>
          </cell>
          <cell r="F57">
            <v>3.5096772610730671</v>
          </cell>
          <cell r="G57">
            <v>947.9390054177926</v>
          </cell>
          <cell r="I57">
            <v>0.9669745513982807</v>
          </cell>
          <cell r="J57">
            <v>2.9323019182722888E-2</v>
          </cell>
          <cell r="K57">
            <v>3.7024294189964462E-3</v>
          </cell>
          <cell r="O57" t="str">
            <v>02A</v>
          </cell>
          <cell r="P57">
            <v>66.917001054855973</v>
          </cell>
          <cell r="Q57">
            <v>33.629079856110742</v>
          </cell>
          <cell r="R57">
            <v>4.3413565357410917</v>
          </cell>
          <cell r="S57">
            <v>104.88743744670781</v>
          </cell>
          <cell r="V57">
            <v>0.63798871136360624</v>
          </cell>
          <cell r="W57">
            <v>0.32062066415911172</v>
          </cell>
          <cell r="X57">
            <v>4.1390624477282027E-2</v>
          </cell>
        </row>
        <row r="58">
          <cell r="C58" t="str">
            <v>02D</v>
          </cell>
          <cell r="D58">
            <v>418.10145477581403</v>
          </cell>
          <cell r="E58">
            <v>8.3038120428736946</v>
          </cell>
          <cell r="F58">
            <v>0</v>
          </cell>
          <cell r="G58">
            <v>426.40526681868772</v>
          </cell>
          <cell r="I58">
            <v>0.98052600966956494</v>
          </cell>
          <cell r="J58">
            <v>1.9473990330435034E-2</v>
          </cell>
          <cell r="K58">
            <v>0</v>
          </cell>
          <cell r="O58" t="str">
            <v>02D</v>
          </cell>
          <cell r="P58">
            <v>23.222166100823731</v>
          </cell>
          <cell r="Q58">
            <v>6.7085792340768009</v>
          </cell>
          <cell r="R58">
            <v>1.7515184769045993</v>
          </cell>
          <cell r="S58">
            <v>31.682263811805132</v>
          </cell>
          <cell r="V58">
            <v>0.73297054272273676</v>
          </cell>
          <cell r="W58">
            <v>0.21174557708143055</v>
          </cell>
          <cell r="X58">
            <v>5.5283880195832649E-2</v>
          </cell>
        </row>
        <row r="59">
          <cell r="C59" t="str">
            <v>02E</v>
          </cell>
          <cell r="D59">
            <v>878.71596761505907</v>
          </cell>
          <cell r="E59">
            <v>23.210178847104448</v>
          </cell>
          <cell r="F59">
            <v>6.4283611308851425</v>
          </cell>
          <cell r="G59">
            <v>908.35450759304865</v>
          </cell>
          <cell r="I59">
            <v>0.96737117531730477</v>
          </cell>
          <cell r="J59">
            <v>2.5551894830804125E-2</v>
          </cell>
          <cell r="K59">
            <v>7.0769298518911609E-3</v>
          </cell>
          <cell r="O59" t="str">
            <v>02E</v>
          </cell>
          <cell r="P59">
            <v>75.005595489506874</v>
          </cell>
          <cell r="Q59">
            <v>22.615109150124415</v>
          </cell>
          <cell r="R59">
            <v>9.9136529141897114</v>
          </cell>
          <cell r="S59">
            <v>107.534357553821</v>
          </cell>
          <cell r="V59">
            <v>0.69750354394377201</v>
          </cell>
          <cell r="W59">
            <v>0.21030589352622062</v>
          </cell>
          <cell r="X59">
            <v>9.2190562530007431E-2</v>
          </cell>
        </row>
        <row r="60">
          <cell r="C60" t="str">
            <v>02F</v>
          </cell>
          <cell r="D60">
            <v>1088.1126563643529</v>
          </cell>
          <cell r="E60">
            <v>7.6121123098750365</v>
          </cell>
          <cell r="F60">
            <v>2.2636819875420957</v>
          </cell>
          <cell r="G60">
            <v>1097.98845066177</v>
          </cell>
          <cell r="I60">
            <v>0.99100555721559291</v>
          </cell>
          <cell r="J60">
            <v>6.9327799443492603E-3</v>
          </cell>
          <cell r="K60">
            <v>2.0616628400578797E-3</v>
          </cell>
          <cell r="O60" t="str">
            <v>02F</v>
          </cell>
          <cell r="P60">
            <v>81.497363959724666</v>
          </cell>
          <cell r="Q60">
            <v>2.3030161970069889</v>
          </cell>
          <cell r="R60">
            <v>0</v>
          </cell>
          <cell r="S60">
            <v>83.800380156731649</v>
          </cell>
          <cell r="V60">
            <v>0.97251783115184376</v>
          </cell>
          <cell r="W60">
            <v>2.7482168848156335E-2</v>
          </cell>
          <cell r="X60">
            <v>0</v>
          </cell>
        </row>
        <row r="61">
          <cell r="C61" t="str">
            <v>02G</v>
          </cell>
          <cell r="D61">
            <v>408.35278844090828</v>
          </cell>
          <cell r="E61">
            <v>9.8285188760702642</v>
          </cell>
          <cell r="F61">
            <v>3.1016921390229202</v>
          </cell>
          <cell r="G61">
            <v>421.28299945600151</v>
          </cell>
          <cell r="I61">
            <v>0.96930754141090458</v>
          </cell>
          <cell r="J61">
            <v>2.3329967952093324E-2</v>
          </cell>
          <cell r="K61">
            <v>7.3624906370019774E-3</v>
          </cell>
          <cell r="O61" t="str">
            <v>02G</v>
          </cell>
          <cell r="P61">
            <v>25.411238136416529</v>
          </cell>
          <cell r="Q61">
            <v>17.248970345692673</v>
          </cell>
          <cell r="R61">
            <v>0</v>
          </cell>
          <cell r="S61">
            <v>42.660208482109198</v>
          </cell>
          <cell r="V61">
            <v>0.59566605604080614</v>
          </cell>
          <cell r="W61">
            <v>0.40433394395919398</v>
          </cell>
          <cell r="X61">
            <v>0</v>
          </cell>
        </row>
        <row r="62">
          <cell r="C62" t="str">
            <v>02H</v>
          </cell>
          <cell r="D62">
            <v>1357.8591689256962</v>
          </cell>
          <cell r="E62">
            <v>37.417872647469686</v>
          </cell>
          <cell r="F62">
            <v>5.88219260774056</v>
          </cell>
          <cell r="G62">
            <v>1401.1592341809064</v>
          </cell>
          <cell r="I62">
            <v>0.96909697042354881</v>
          </cell>
          <cell r="J62">
            <v>2.6704939549103805E-2</v>
          </cell>
          <cell r="K62">
            <v>4.1980900273473828E-3</v>
          </cell>
          <cell r="O62" t="str">
            <v>02H</v>
          </cell>
          <cell r="P62">
            <v>85.855683330401163</v>
          </cell>
          <cell r="Q62">
            <v>21.156445231791182</v>
          </cell>
          <cell r="R62">
            <v>2.0804762311485585</v>
          </cell>
          <cell r="S62">
            <v>109.0926047933409</v>
          </cell>
          <cell r="V62">
            <v>0.78699819747673549</v>
          </cell>
          <cell r="W62">
            <v>0.19393106683875411</v>
          </cell>
          <cell r="X62">
            <v>1.9070735684510419E-2</v>
          </cell>
        </row>
        <row r="63">
          <cell r="C63" t="str">
            <v>02M</v>
          </cell>
          <cell r="D63">
            <v>644.04430536235441</v>
          </cell>
          <cell r="E63">
            <v>23.416509056967286</v>
          </cell>
          <cell r="F63">
            <v>6.9350221674950427</v>
          </cell>
          <cell r="G63">
            <v>674.3958365868167</v>
          </cell>
          <cell r="I63">
            <v>0.95499448606018333</v>
          </cell>
          <cell r="J63">
            <v>3.4722202876400494E-2</v>
          </cell>
          <cell r="K63">
            <v>1.028331106341621E-2</v>
          </cell>
          <cell r="O63" t="str">
            <v>02M</v>
          </cell>
          <cell r="P63">
            <v>57.720470401646864</v>
          </cell>
          <cell r="Q63">
            <v>10.629616492607004</v>
          </cell>
          <cell r="R63">
            <v>0.15567113745282024</v>
          </cell>
          <cell r="S63">
            <v>68.505758031706677</v>
          </cell>
          <cell r="V63">
            <v>0.84256377945532646</v>
          </cell>
          <cell r="W63">
            <v>0.15516384020869128</v>
          </cell>
          <cell r="X63">
            <v>2.2723803359824238E-3</v>
          </cell>
        </row>
        <row r="64">
          <cell r="C64" t="str">
            <v>02N</v>
          </cell>
          <cell r="D64">
            <v>586.58291544337294</v>
          </cell>
          <cell r="E64">
            <v>14.169091069914101</v>
          </cell>
          <cell r="F64">
            <v>0.40559837710347035</v>
          </cell>
          <cell r="G64">
            <v>601.15760489039053</v>
          </cell>
          <cell r="I64">
            <v>0.97575562659699699</v>
          </cell>
          <cell r="J64">
            <v>2.3569677825996331E-2</v>
          </cell>
          <cell r="K64">
            <v>6.7469557700667096E-4</v>
          </cell>
          <cell r="O64" t="str">
            <v>02N</v>
          </cell>
          <cell r="P64">
            <v>44.157064715352959</v>
          </cell>
          <cell r="Q64">
            <v>20.283235468662049</v>
          </cell>
          <cell r="R64">
            <v>0.57018616054084958</v>
          </cell>
          <cell r="S64">
            <v>65.010486344555858</v>
          </cell>
          <cell r="V64">
            <v>0.67922987810490032</v>
          </cell>
          <cell r="W64">
            <v>0.31199944207709529</v>
          </cell>
          <cell r="X64">
            <v>8.7706798180044437E-3</v>
          </cell>
        </row>
        <row r="65">
          <cell r="C65" t="str">
            <v>02P</v>
          </cell>
          <cell r="D65">
            <v>1095.6001056669672</v>
          </cell>
          <cell r="E65">
            <v>23.963902093223972</v>
          </cell>
          <cell r="F65">
            <v>5.9053897235627604</v>
          </cell>
          <cell r="G65">
            <v>1125.4693974837542</v>
          </cell>
          <cell r="I65">
            <v>0.97346059174637123</v>
          </cell>
          <cell r="J65">
            <v>2.1292362232861052E-2</v>
          </cell>
          <cell r="K65">
            <v>5.2470460207675283E-3</v>
          </cell>
          <cell r="O65" t="str">
            <v>02P</v>
          </cell>
          <cell r="P65">
            <v>72.658692031299992</v>
          </cell>
          <cell r="Q65">
            <v>15.395045586805132</v>
          </cell>
          <cell r="R65">
            <v>5.9095288810804636</v>
          </cell>
          <cell r="S65">
            <v>93.963266499185579</v>
          </cell>
          <cell r="V65">
            <v>0.77326698760445667</v>
          </cell>
          <cell r="W65">
            <v>0.16384110685358697</v>
          </cell>
          <cell r="X65">
            <v>6.2891905541956478E-2</v>
          </cell>
        </row>
        <row r="66">
          <cell r="C66" t="str">
            <v>02Q</v>
          </cell>
          <cell r="D66">
            <v>506.81181001850848</v>
          </cell>
          <cell r="E66">
            <v>3.1366770946898859</v>
          </cell>
          <cell r="F66">
            <v>5.1258145693539001</v>
          </cell>
          <cell r="G66">
            <v>515.07430168255223</v>
          </cell>
          <cell r="I66">
            <v>0.98395864123476295</v>
          </cell>
          <cell r="J66">
            <v>6.0897565350155353E-3</v>
          </cell>
          <cell r="K66">
            <v>9.9516022302215609E-3</v>
          </cell>
          <cell r="O66" t="str">
            <v>02Q</v>
          </cell>
          <cell r="P66">
            <v>36.638297151026983</v>
          </cell>
          <cell r="Q66">
            <v>0.37039619911785743</v>
          </cell>
          <cell r="R66">
            <v>1.989708863038615</v>
          </cell>
          <cell r="S66">
            <v>38.998402213183454</v>
          </cell>
          <cell r="V66">
            <v>0.93948200623053646</v>
          </cell>
          <cell r="W66">
            <v>9.4977275503006272E-3</v>
          </cell>
          <cell r="X66">
            <v>5.1020266219162995E-2</v>
          </cell>
        </row>
        <row r="67">
          <cell r="C67" t="str">
            <v>02R</v>
          </cell>
          <cell r="D67">
            <v>1129.4368426198564</v>
          </cell>
          <cell r="E67">
            <v>70.045293249587118</v>
          </cell>
          <cell r="F67">
            <v>14.412057818490139</v>
          </cell>
          <cell r="G67">
            <v>1213.8941936879337</v>
          </cell>
          <cell r="I67">
            <v>0.93042445420099817</v>
          </cell>
          <cell r="J67">
            <v>5.7702964240056553E-2</v>
          </cell>
          <cell r="K67">
            <v>1.1872581558945302E-2</v>
          </cell>
          <cell r="O67" t="str">
            <v>02R</v>
          </cell>
          <cell r="P67">
            <v>100.10146246355512</v>
          </cell>
          <cell r="Q67">
            <v>72.553682434034855</v>
          </cell>
          <cell r="R67">
            <v>1.7814918493910754</v>
          </cell>
          <cell r="S67">
            <v>174.43663674698107</v>
          </cell>
          <cell r="V67">
            <v>0.57385572394835549</v>
          </cell>
          <cell r="W67">
            <v>0.41593144529192788</v>
          </cell>
          <cell r="X67">
            <v>1.0212830759716579E-2</v>
          </cell>
        </row>
        <row r="68">
          <cell r="C68" t="str">
            <v>02T</v>
          </cell>
          <cell r="D68">
            <v>817.25745172305437</v>
          </cell>
          <cell r="E68">
            <v>14.364845517766469</v>
          </cell>
          <cell r="F68">
            <v>8.7763362065845172</v>
          </cell>
          <cell r="G68">
            <v>840.39863344740547</v>
          </cell>
          <cell r="I68">
            <v>0.97246404170194389</v>
          </cell>
          <cell r="J68">
            <v>1.7092894902553956E-2</v>
          </cell>
          <cell r="K68">
            <v>1.0443063395502017E-2</v>
          </cell>
          <cell r="O68" t="str">
            <v>02T</v>
          </cell>
          <cell r="P68">
            <v>49.139237873088611</v>
          </cell>
          <cell r="Q68">
            <v>20.939182954662453</v>
          </cell>
          <cell r="R68">
            <v>0</v>
          </cell>
          <cell r="S68">
            <v>70.07842082775106</v>
          </cell>
          <cell r="V68">
            <v>0.70120355585452165</v>
          </cell>
          <cell r="W68">
            <v>0.29879644414547846</v>
          </cell>
          <cell r="X68">
            <v>0</v>
          </cell>
        </row>
        <row r="69">
          <cell r="C69" t="str">
            <v>02V</v>
          </cell>
          <cell r="D69">
            <v>718.26983088003544</v>
          </cell>
          <cell r="E69">
            <v>26.73793812258269</v>
          </cell>
          <cell r="F69">
            <v>8.7932332343767161</v>
          </cell>
          <cell r="G69">
            <v>753.80100223699492</v>
          </cell>
          <cell r="I69">
            <v>0.95286399029516222</v>
          </cell>
          <cell r="J69">
            <v>3.5470817952264123E-2</v>
          </cell>
          <cell r="K69">
            <v>1.1665191752573613E-2</v>
          </cell>
          <cell r="O69" t="str">
            <v>02V</v>
          </cell>
          <cell r="P69">
            <v>75.593302916648867</v>
          </cell>
          <cell r="Q69">
            <v>31.492120414241128</v>
          </cell>
          <cell r="R69">
            <v>1.963400828037114</v>
          </cell>
          <cell r="S69">
            <v>109.0488241589271</v>
          </cell>
          <cell r="V69">
            <v>0.69320603408322534</v>
          </cell>
          <cell r="W69">
            <v>0.28878917913268554</v>
          </cell>
          <cell r="X69">
            <v>1.8004786784089167E-2</v>
          </cell>
        </row>
        <row r="70">
          <cell r="C70" t="str">
            <v>02W</v>
          </cell>
          <cell r="D70">
            <v>239.68419299306524</v>
          </cell>
          <cell r="E70">
            <v>27.205017904606954</v>
          </cell>
          <cell r="F70">
            <v>3.0959410554029207</v>
          </cell>
          <cell r="G70">
            <v>269.9851519530751</v>
          </cell>
          <cell r="I70">
            <v>0.88776805412885695</v>
          </cell>
          <cell r="J70">
            <v>0.10076486691140457</v>
          </cell>
          <cell r="K70">
            <v>1.1467078959738542E-2</v>
          </cell>
          <cell r="O70" t="str">
            <v>02W</v>
          </cell>
          <cell r="P70">
            <v>46.541367275921054</v>
          </cell>
          <cell r="Q70">
            <v>39.341949792359145</v>
          </cell>
          <cell r="R70">
            <v>4.7422176301373362</v>
          </cell>
          <cell r="S70">
            <v>90.625534698417539</v>
          </cell>
          <cell r="V70">
            <v>0.51355688472129635</v>
          </cell>
          <cell r="W70">
            <v>0.43411550534052867</v>
          </cell>
          <cell r="X70">
            <v>5.2327609938174993E-2</v>
          </cell>
        </row>
        <row r="71">
          <cell r="C71" t="str">
            <v>02X</v>
          </cell>
          <cell r="D71">
            <v>1389.5550538693167</v>
          </cell>
          <cell r="E71">
            <v>38.72645531179419</v>
          </cell>
          <cell r="F71">
            <v>2.9219537707696839</v>
          </cell>
          <cell r="G71">
            <v>1431.2034629518805</v>
          </cell>
          <cell r="I71">
            <v>0.97089972868241714</v>
          </cell>
          <cell r="J71">
            <v>2.7058665182321626E-2</v>
          </cell>
          <cell r="K71">
            <v>2.0416061352612341E-3</v>
          </cell>
          <cell r="O71" t="str">
            <v>02X</v>
          </cell>
          <cell r="P71">
            <v>74.782981012099697</v>
          </cell>
          <cell r="Q71">
            <v>38.462993369022577</v>
          </cell>
          <cell r="R71">
            <v>8.0374873015196506</v>
          </cell>
          <cell r="S71">
            <v>121.28346168264191</v>
          </cell>
          <cell r="V71">
            <v>0.61659668989150096</v>
          </cell>
          <cell r="W71">
            <v>0.31713304382478225</v>
          </cell>
          <cell r="X71">
            <v>6.6270266283716864E-2</v>
          </cell>
        </row>
        <row r="72">
          <cell r="C72" t="str">
            <v>02Y</v>
          </cell>
          <cell r="D72">
            <v>1232.2808784752949</v>
          </cell>
          <cell r="E72">
            <v>33.144655176252691</v>
          </cell>
          <cell r="F72">
            <v>0.9661379748148442</v>
          </cell>
          <cell r="G72">
            <v>1266.3916716263625</v>
          </cell>
          <cell r="I72">
            <v>0.97306457874343033</v>
          </cell>
          <cell r="J72">
            <v>2.6172515122187035E-2</v>
          </cell>
          <cell r="K72">
            <v>7.6290613438264503E-4</v>
          </cell>
          <cell r="O72" t="str">
            <v>02Y</v>
          </cell>
          <cell r="P72">
            <v>63.545127894516938</v>
          </cell>
          <cell r="Q72">
            <v>14.67366159066831</v>
          </cell>
          <cell r="R72">
            <v>1.3944193741799682</v>
          </cell>
          <cell r="S72">
            <v>79.613208859365216</v>
          </cell>
          <cell r="V72">
            <v>0.79817317760383022</v>
          </cell>
          <cell r="W72">
            <v>0.1843118974966701</v>
          </cell>
          <cell r="X72">
            <v>1.7514924899499729E-2</v>
          </cell>
        </row>
        <row r="73">
          <cell r="C73" t="str">
            <v>03A</v>
          </cell>
          <cell r="D73">
            <v>917.90494205307186</v>
          </cell>
          <cell r="E73">
            <v>35.127492328754442</v>
          </cell>
          <cell r="F73">
            <v>9.6537500164330616</v>
          </cell>
          <cell r="G73">
            <v>962.68618439825934</v>
          </cell>
          <cell r="I73">
            <v>0.95348303209193908</v>
          </cell>
          <cell r="J73">
            <v>3.6489037547278586E-2</v>
          </cell>
          <cell r="K73">
            <v>1.0027930360782393E-2</v>
          </cell>
          <cell r="O73" t="str">
            <v>03A</v>
          </cell>
          <cell r="P73">
            <v>91.086269144808611</v>
          </cell>
          <cell r="Q73">
            <v>35.541089325273944</v>
          </cell>
          <cell r="R73">
            <v>2.7522808880040754</v>
          </cell>
          <cell r="S73">
            <v>129.37963935808662</v>
          </cell>
          <cell r="V73">
            <v>0.70402321104565235</v>
          </cell>
          <cell r="W73">
            <v>0.27470388309636695</v>
          </cell>
          <cell r="X73">
            <v>2.1272905857980733E-2</v>
          </cell>
        </row>
        <row r="74">
          <cell r="C74" t="str">
            <v>03C</v>
          </cell>
          <cell r="D74">
            <v>1355.8803401085734</v>
          </cell>
          <cell r="E74">
            <v>49.667197247924328</v>
          </cell>
          <cell r="F74">
            <v>9.3166617431792389</v>
          </cell>
          <cell r="G74">
            <v>1414.8641990996771</v>
          </cell>
          <cell r="I74">
            <v>0.95831129303530538</v>
          </cell>
          <cell r="J74">
            <v>3.5103861755445602E-2</v>
          </cell>
          <cell r="K74">
            <v>6.5848452092488637E-3</v>
          </cell>
          <cell r="O74" t="str">
            <v>03C</v>
          </cell>
          <cell r="P74">
            <v>109.30177927051488</v>
          </cell>
          <cell r="Q74">
            <v>83.060031959328384</v>
          </cell>
          <cell r="R74">
            <v>0.71110104990435619</v>
          </cell>
          <cell r="S74">
            <v>193.07291227974764</v>
          </cell>
          <cell r="V74">
            <v>0.56611659284522053</v>
          </cell>
          <cell r="W74">
            <v>0.43020033716061035</v>
          </cell>
          <cell r="X74">
            <v>3.68306999416897E-3</v>
          </cell>
        </row>
        <row r="75">
          <cell r="C75" t="str">
            <v>03D</v>
          </cell>
          <cell r="D75">
            <v>536.10072213735543</v>
          </cell>
          <cell r="E75">
            <v>17.880112415564881</v>
          </cell>
          <cell r="F75">
            <v>7.5232976701851184</v>
          </cell>
          <cell r="G75">
            <v>561.50413222310544</v>
          </cell>
          <cell r="I75">
            <v>0.9547582847072329</v>
          </cell>
          <cell r="J75">
            <v>3.1843242799966573E-2</v>
          </cell>
          <cell r="K75">
            <v>1.3398472492800545E-2</v>
          </cell>
          <cell r="O75" t="str">
            <v>03D</v>
          </cell>
          <cell r="P75">
            <v>39.516645649870824</v>
          </cell>
          <cell r="Q75">
            <v>15.660450811182455</v>
          </cell>
          <cell r="R75">
            <v>0.93427966506915816</v>
          </cell>
          <cell r="S75">
            <v>56.111376126122437</v>
          </cell>
          <cell r="V75">
            <v>0.70425372496744021</v>
          </cell>
          <cell r="W75">
            <v>0.27909582498889723</v>
          </cell>
          <cell r="X75">
            <v>1.6650450043662498E-2</v>
          </cell>
        </row>
        <row r="76">
          <cell r="C76" t="str">
            <v>03E</v>
          </cell>
          <cell r="D76">
            <v>528.06531053599633</v>
          </cell>
          <cell r="E76">
            <v>16.565635878457464</v>
          </cell>
          <cell r="F76">
            <v>0</v>
          </cell>
          <cell r="G76">
            <v>544.63094641445377</v>
          </cell>
          <cell r="I76">
            <v>0.96958374108648004</v>
          </cell>
          <cell r="J76">
            <v>3.0416258913520001E-2</v>
          </cell>
          <cell r="K76">
            <v>0</v>
          </cell>
          <cell r="O76" t="str">
            <v>03E</v>
          </cell>
          <cell r="P76">
            <v>41.729291842999359</v>
          </cell>
          <cell r="Q76">
            <v>23.266860254009305</v>
          </cell>
          <cell r="R76">
            <v>0</v>
          </cell>
          <cell r="S76">
            <v>64.996152097008661</v>
          </cell>
          <cell r="V76">
            <v>0.64202711232377518</v>
          </cell>
          <cell r="W76">
            <v>0.35797288767622482</v>
          </cell>
          <cell r="X76">
            <v>0</v>
          </cell>
        </row>
        <row r="77">
          <cell r="C77" t="str">
            <v>03F</v>
          </cell>
          <cell r="D77">
            <v>1159.0706650972722</v>
          </cell>
          <cell r="E77">
            <v>23.39546003011683</v>
          </cell>
          <cell r="F77">
            <v>4.5223074135253203</v>
          </cell>
          <cell r="G77">
            <v>1186.9884325409143</v>
          </cell>
          <cell r="I77">
            <v>0.97648016890621236</v>
          </cell>
          <cell r="J77">
            <v>1.970993093844696E-2</v>
          </cell>
          <cell r="K77">
            <v>3.8099001553407647E-3</v>
          </cell>
          <cell r="O77" t="str">
            <v>03F</v>
          </cell>
          <cell r="P77">
            <v>99.481379333104911</v>
          </cell>
          <cell r="Q77">
            <v>23.507778868347394</v>
          </cell>
          <cell r="R77">
            <v>16.668832796843269</v>
          </cell>
          <cell r="S77">
            <v>139.65799099829559</v>
          </cell>
          <cell r="V77">
            <v>0.71232142623560291</v>
          </cell>
          <cell r="W77">
            <v>0.1683239082870259</v>
          </cell>
          <cell r="X77">
            <v>0.11935466547737106</v>
          </cell>
        </row>
        <row r="78">
          <cell r="C78" t="str">
            <v>03G</v>
          </cell>
          <cell r="D78">
            <v>937.97234905207563</v>
          </cell>
          <cell r="E78">
            <v>40.30209815239634</v>
          </cell>
          <cell r="F78">
            <v>10.171105576222002</v>
          </cell>
          <cell r="G78">
            <v>988.4455527806939</v>
          </cell>
          <cell r="I78">
            <v>0.94893678909614487</v>
          </cell>
          <cell r="J78">
            <v>4.0773210055949492E-2</v>
          </cell>
          <cell r="K78">
            <v>1.0290000847905744E-2</v>
          </cell>
          <cell r="O78" t="str">
            <v>03G</v>
          </cell>
          <cell r="P78">
            <v>83.519483780439757</v>
          </cell>
          <cell r="Q78">
            <v>59.413935298584846</v>
          </cell>
          <cell r="R78">
            <v>2.8349110011582885</v>
          </cell>
          <cell r="S78">
            <v>145.76833008018286</v>
          </cell>
          <cell r="V78">
            <v>0.57296042106332801</v>
          </cell>
          <cell r="W78">
            <v>0.40759152050313668</v>
          </cell>
          <cell r="X78">
            <v>1.944805843353551E-2</v>
          </cell>
        </row>
        <row r="79">
          <cell r="C79" t="str">
            <v>03H</v>
          </cell>
          <cell r="D79">
            <v>649.47410832830974</v>
          </cell>
          <cell r="E79">
            <v>16.521145661590111</v>
          </cell>
          <cell r="F79">
            <v>3.2188780678151812</v>
          </cell>
          <cell r="G79">
            <v>669.21413205771501</v>
          </cell>
          <cell r="I79">
            <v>0.97050267951050562</v>
          </cell>
          <cell r="J79">
            <v>2.4687383111277869E-2</v>
          </cell>
          <cell r="K79">
            <v>4.8099373782165972E-3</v>
          </cell>
          <cell r="O79" t="str">
            <v>03H</v>
          </cell>
          <cell r="P79">
            <v>47.475480863883533</v>
          </cell>
          <cell r="Q79">
            <v>27.727911435343792</v>
          </cell>
          <cell r="R79">
            <v>3.5413076545375604</v>
          </cell>
          <cell r="S79">
            <v>78.744699953764879</v>
          </cell>
          <cell r="V79">
            <v>0.602903825803627</v>
          </cell>
          <cell r="W79">
            <v>0.35212416139275782</v>
          </cell>
          <cell r="X79">
            <v>4.4972012803615312E-2</v>
          </cell>
        </row>
        <row r="80">
          <cell r="C80" t="str">
            <v>03J</v>
          </cell>
          <cell r="D80">
            <v>684.61271551105278</v>
          </cell>
          <cell r="E80">
            <v>30.822377459204152</v>
          </cell>
          <cell r="F80">
            <v>10.527498837903474</v>
          </cell>
          <cell r="G80">
            <v>725.96259180816048</v>
          </cell>
          <cell r="I80">
            <v>0.94304131264654112</v>
          </cell>
          <cell r="J80">
            <v>4.2457253041695474E-2</v>
          </cell>
          <cell r="K80">
            <v>1.4501434311763301E-2</v>
          </cell>
          <cell r="O80" t="str">
            <v>03J</v>
          </cell>
          <cell r="P80">
            <v>48.86968131407712</v>
          </cell>
          <cell r="Q80">
            <v>40.194859414965229</v>
          </cell>
          <cell r="R80">
            <v>1.5986891511177013</v>
          </cell>
          <cell r="S80">
            <v>90.663229880160046</v>
          </cell>
          <cell r="V80">
            <v>0.53902427013325871</v>
          </cell>
          <cell r="W80">
            <v>0.44334246053328752</v>
          </cell>
          <cell r="X80">
            <v>1.7633269333453831E-2</v>
          </cell>
        </row>
        <row r="81">
          <cell r="C81" t="str">
            <v>03K</v>
          </cell>
          <cell r="D81">
            <v>613.1451278464283</v>
          </cell>
          <cell r="E81">
            <v>12.769263814931833</v>
          </cell>
          <cell r="F81">
            <v>0.34081970386107535</v>
          </cell>
          <cell r="G81">
            <v>626.25521136522116</v>
          </cell>
          <cell r="I81">
            <v>0.97906590910403257</v>
          </cell>
          <cell r="J81">
            <v>2.0389872344686998E-2</v>
          </cell>
          <cell r="K81">
            <v>5.4421855128055014E-4</v>
          </cell>
          <cell r="O81" t="str">
            <v>03K</v>
          </cell>
          <cell r="P81">
            <v>44.677550411024669</v>
          </cell>
          <cell r="Q81">
            <v>29.008179535933181</v>
          </cell>
          <cell r="R81">
            <v>0</v>
          </cell>
          <cell r="S81">
            <v>73.685729946957849</v>
          </cell>
          <cell r="V81">
            <v>0.60632568128436115</v>
          </cell>
          <cell r="W81">
            <v>0.3936743187156389</v>
          </cell>
          <cell r="X81">
            <v>0</v>
          </cell>
        </row>
        <row r="82">
          <cell r="C82" t="str">
            <v>03L</v>
          </cell>
          <cell r="D82">
            <v>1170.4794426652236</v>
          </cell>
          <cell r="E82">
            <v>26.854538920223867</v>
          </cell>
          <cell r="F82">
            <v>3.0443942673875957</v>
          </cell>
          <cell r="G82">
            <v>1200.378375852835</v>
          </cell>
          <cell r="I82">
            <v>0.97509207614110083</v>
          </cell>
          <cell r="J82">
            <v>2.2371728332030702E-2</v>
          </cell>
          <cell r="K82">
            <v>2.536195526868467E-3</v>
          </cell>
          <cell r="O82" t="str">
            <v>03L</v>
          </cell>
          <cell r="P82">
            <v>51.389512748293633</v>
          </cell>
          <cell r="Q82">
            <v>15.395368660556327</v>
          </cell>
          <cell r="R82">
            <v>1.0921299539055165</v>
          </cell>
          <cell r="S82">
            <v>67.877011362755468</v>
          </cell>
          <cell r="V82">
            <v>0.75709745783668037</v>
          </cell>
          <cell r="W82">
            <v>0.22681270656244393</v>
          </cell>
          <cell r="X82">
            <v>1.6089835600875835E-2</v>
          </cell>
        </row>
        <row r="83">
          <cell r="C83" t="str">
            <v>03M</v>
          </cell>
          <cell r="D83">
            <v>425.62774055351196</v>
          </cell>
          <cell r="E83">
            <v>21.059290390947581</v>
          </cell>
          <cell r="F83">
            <v>1.0138504035709581</v>
          </cell>
          <cell r="G83">
            <v>447.70088134803052</v>
          </cell>
          <cell r="I83">
            <v>0.95069667781743872</v>
          </cell>
          <cell r="J83">
            <v>4.7038751247346015E-2</v>
          </cell>
          <cell r="K83">
            <v>2.2645709352151541E-3</v>
          </cell>
          <cell r="O83" t="str">
            <v>03M</v>
          </cell>
          <cell r="P83">
            <v>40.288460817027826</v>
          </cell>
          <cell r="Q83">
            <v>16.602039133593593</v>
          </cell>
          <cell r="R83">
            <v>3.3058585104994758</v>
          </cell>
          <cell r="S83">
            <v>60.196358461120894</v>
          </cell>
          <cell r="V83">
            <v>0.66928402061146253</v>
          </cell>
          <cell r="W83">
            <v>0.2757980641688878</v>
          </cell>
          <cell r="X83">
            <v>5.491791521964963E-2</v>
          </cell>
        </row>
        <row r="84">
          <cell r="C84" t="str">
            <v>03N</v>
          </cell>
          <cell r="D84">
            <v>2401.8463234596661</v>
          </cell>
          <cell r="E84">
            <v>61.176556420599134</v>
          </cell>
          <cell r="F84">
            <v>12.298621804633903</v>
          </cell>
          <cell r="G84">
            <v>2475.3215016848994</v>
          </cell>
          <cell r="I84">
            <v>0.97031691512588558</v>
          </cell>
          <cell r="J84">
            <v>2.4714590156857418E-2</v>
          </cell>
          <cell r="K84">
            <v>4.9684947172569261E-3</v>
          </cell>
          <cell r="O84" t="str">
            <v>03N</v>
          </cell>
          <cell r="P84">
            <v>167.89276583318926</v>
          </cell>
          <cell r="Q84">
            <v>69.368500645563856</v>
          </cell>
          <cell r="R84">
            <v>9.5308212746388872</v>
          </cell>
          <cell r="S84">
            <v>246.792087753392</v>
          </cell>
          <cell r="V84">
            <v>0.68030043978134658</v>
          </cell>
          <cell r="W84">
            <v>0.28108073187046667</v>
          </cell>
          <cell r="X84">
            <v>3.8618828348186751E-2</v>
          </cell>
        </row>
        <row r="85">
          <cell r="C85" t="str">
            <v>03Q</v>
          </cell>
          <cell r="D85">
            <v>1315.9607471536065</v>
          </cell>
          <cell r="E85">
            <v>43.326703568847144</v>
          </cell>
          <cell r="F85">
            <v>4.7609280324762562</v>
          </cell>
          <cell r="G85">
            <v>1364.0483787549297</v>
          </cell>
          <cell r="I85">
            <v>0.96474638850770345</v>
          </cell>
          <cell r="J85">
            <v>3.1763318840930491E-2</v>
          </cell>
          <cell r="K85">
            <v>3.4902926513661605E-3</v>
          </cell>
          <cell r="O85" t="str">
            <v>03Q</v>
          </cell>
          <cell r="P85">
            <v>69.183873209812091</v>
          </cell>
          <cell r="Q85">
            <v>70.972364047112336</v>
          </cell>
          <cell r="R85">
            <v>14.004740835372395</v>
          </cell>
          <cell r="S85">
            <v>154.16097809229683</v>
          </cell>
          <cell r="V85">
            <v>0.44877681801156849</v>
          </cell>
          <cell r="W85">
            <v>0.46037826773919976</v>
          </cell>
          <cell r="X85">
            <v>9.0844914249231717E-2</v>
          </cell>
        </row>
        <row r="86">
          <cell r="C86" t="str">
            <v>03R</v>
          </cell>
          <cell r="D86">
            <v>1515.5592197725371</v>
          </cell>
          <cell r="E86">
            <v>54.383811995295673</v>
          </cell>
          <cell r="F86">
            <v>11.396100138912308</v>
          </cell>
          <cell r="G86">
            <v>1581.339131906745</v>
          </cell>
          <cell r="I86">
            <v>0.95840240034097435</v>
          </cell>
          <cell r="J86">
            <v>3.4390986030757888E-2</v>
          </cell>
          <cell r="K86">
            <v>7.2066136282677917E-3</v>
          </cell>
          <cell r="O86" t="str">
            <v>03R</v>
          </cell>
          <cell r="P86">
            <v>66.80545359911207</v>
          </cell>
          <cell r="Q86">
            <v>27.784447695300152</v>
          </cell>
          <cell r="R86">
            <v>4.6109237626944104</v>
          </cell>
          <cell r="S86">
            <v>99.200825057106627</v>
          </cell>
          <cell r="V86">
            <v>0.67343647152787678</v>
          </cell>
          <cell r="W86">
            <v>0.28008282873963564</v>
          </cell>
          <cell r="X86">
            <v>4.6480699732487654E-2</v>
          </cell>
        </row>
        <row r="87">
          <cell r="C87" t="str">
            <v>03T</v>
          </cell>
          <cell r="D87">
            <v>1008.7301230362115</v>
          </cell>
          <cell r="E87">
            <v>22.227206306871004</v>
          </cell>
          <cell r="F87">
            <v>3.6992448509578852</v>
          </cell>
          <cell r="G87">
            <v>1034.6565741940403</v>
          </cell>
          <cell r="I87">
            <v>0.97494197417338735</v>
          </cell>
          <cell r="J87">
            <v>2.1482689871453419E-2</v>
          </cell>
          <cell r="K87">
            <v>3.5753359551592874E-3</v>
          </cell>
          <cell r="O87" t="str">
            <v>03T</v>
          </cell>
          <cell r="P87">
            <v>64.695839174789612</v>
          </cell>
          <cell r="Q87">
            <v>23.650813442611771</v>
          </cell>
          <cell r="R87">
            <v>0</v>
          </cell>
          <cell r="S87">
            <v>88.346652617401389</v>
          </cell>
          <cell r="V87">
            <v>0.73229530783656038</v>
          </cell>
          <cell r="W87">
            <v>0.26770469216343956</v>
          </cell>
          <cell r="X87">
            <v>0</v>
          </cell>
        </row>
        <row r="88">
          <cell r="C88" t="str">
            <v>03V</v>
          </cell>
          <cell r="D88">
            <v>211.8977517751396</v>
          </cell>
          <cell r="E88">
            <v>24.442490989010906</v>
          </cell>
          <cell r="F88">
            <v>0</v>
          </cell>
          <cell r="G88">
            <v>236.3402427641505</v>
          </cell>
          <cell r="I88">
            <v>0.89657922534418888</v>
          </cell>
          <cell r="J88">
            <v>0.10342077465581113</v>
          </cell>
          <cell r="K88">
            <v>0</v>
          </cell>
          <cell r="O88" t="str">
            <v>03V</v>
          </cell>
          <cell r="P88">
            <v>47.142564835053662</v>
          </cell>
          <cell r="Q88">
            <v>0.47994962233118843</v>
          </cell>
          <cell r="R88">
            <v>0.53239036843017562</v>
          </cell>
          <cell r="S88">
            <v>48.154904825815031</v>
          </cell>
          <cell r="V88">
            <v>0.97897742723356662</v>
          </cell>
          <cell r="W88">
            <v>9.9667858148043843E-3</v>
          </cell>
          <cell r="X88">
            <v>1.1055786951628864E-2</v>
          </cell>
        </row>
        <row r="89">
          <cell r="C89" t="str">
            <v>03W</v>
          </cell>
          <cell r="D89">
            <v>1188.2276926450061</v>
          </cell>
          <cell r="E89">
            <v>39.526461044353638</v>
          </cell>
          <cell r="F89">
            <v>6.3523528634178446</v>
          </cell>
          <cell r="G89">
            <v>1234.1065065527775</v>
          </cell>
          <cell r="I89">
            <v>0.9628242670594741</v>
          </cell>
          <cell r="J89">
            <v>3.2028403411276607E-2</v>
          </cell>
          <cell r="K89">
            <v>5.147329529249331E-3</v>
          </cell>
          <cell r="O89" t="str">
            <v>03W</v>
          </cell>
          <cell r="P89">
            <v>91.041114386883294</v>
          </cell>
          <cell r="Q89">
            <v>32.493364266837958</v>
          </cell>
          <cell r="R89">
            <v>5.472148349307294</v>
          </cell>
          <cell r="S89">
            <v>129.00662700302854</v>
          </cell>
          <cell r="V89">
            <v>0.70570881901087168</v>
          </cell>
          <cell r="W89">
            <v>0.25187360542396903</v>
          </cell>
          <cell r="X89">
            <v>4.2417575565159384E-2</v>
          </cell>
        </row>
        <row r="90">
          <cell r="C90" t="str">
            <v>03X</v>
          </cell>
          <cell r="D90">
            <v>411.0941736950021</v>
          </cell>
          <cell r="E90">
            <v>15.450830623463219</v>
          </cell>
          <cell r="F90">
            <v>4.5260586471764706</v>
          </cell>
          <cell r="G90">
            <v>431.07106296564177</v>
          </cell>
          <cell r="I90">
            <v>0.95365754979421591</v>
          </cell>
          <cell r="J90">
            <v>3.5842885201261387E-2</v>
          </cell>
          <cell r="K90">
            <v>1.0499565004522739E-2</v>
          </cell>
          <cell r="O90" t="str">
            <v>03X</v>
          </cell>
          <cell r="P90">
            <v>13.910650792851895</v>
          </cell>
          <cell r="Q90">
            <v>3.6694810288236641</v>
          </cell>
          <cell r="R90">
            <v>0</v>
          </cell>
          <cell r="S90">
            <v>17.580131821675558</v>
          </cell>
          <cell r="V90">
            <v>0.79127113118120374</v>
          </cell>
          <cell r="W90">
            <v>0.20872886881879632</v>
          </cell>
          <cell r="X90">
            <v>0</v>
          </cell>
        </row>
        <row r="91">
          <cell r="C91" t="str">
            <v>03Y</v>
          </cell>
          <cell r="D91">
            <v>380.15583561008566</v>
          </cell>
          <cell r="E91">
            <v>16.668496602305513</v>
          </cell>
          <cell r="F91">
            <v>3.4203960427575755</v>
          </cell>
          <cell r="G91">
            <v>400.2447282551488</v>
          </cell>
          <cell r="I91">
            <v>0.94980847659720624</v>
          </cell>
          <cell r="J91">
            <v>4.1645761769233465E-2</v>
          </cell>
          <cell r="K91">
            <v>8.5457616335601911E-3</v>
          </cell>
          <cell r="O91" t="str">
            <v>03Y</v>
          </cell>
          <cell r="P91">
            <v>28.206813664359245</v>
          </cell>
          <cell r="Q91">
            <v>13.362512259468117</v>
          </cell>
          <cell r="R91">
            <v>0.65747960697593644</v>
          </cell>
          <cell r="S91">
            <v>42.226805530803297</v>
          </cell>
          <cell r="V91">
            <v>0.66798360211698105</v>
          </cell>
          <cell r="W91">
            <v>0.31644620263118245</v>
          </cell>
          <cell r="X91">
            <v>1.5570195251836493E-2</v>
          </cell>
        </row>
        <row r="92">
          <cell r="C92" t="str">
            <v>04C</v>
          </cell>
          <cell r="D92">
            <v>1120.7088968770815</v>
          </cell>
          <cell r="E92">
            <v>50.16237500277559</v>
          </cell>
          <cell r="F92">
            <v>14.459575766007243</v>
          </cell>
          <cell r="G92">
            <v>1185.3308476458644</v>
          </cell>
          <cell r="I92">
            <v>0.94548192945697329</v>
          </cell>
          <cell r="J92">
            <v>4.2319302751970864E-2</v>
          </cell>
          <cell r="K92">
            <v>1.2198767791055802E-2</v>
          </cell>
          <cell r="O92" t="str">
            <v>04C</v>
          </cell>
          <cell r="P92">
            <v>131.760025801506</v>
          </cell>
          <cell r="Q92">
            <v>57.522890976451748</v>
          </cell>
          <cell r="R92">
            <v>10.286334104105975</v>
          </cell>
          <cell r="S92">
            <v>199.56925088206373</v>
          </cell>
          <cell r="V92">
            <v>0.66022207939924638</v>
          </cell>
          <cell r="W92">
            <v>0.28823524025975894</v>
          </cell>
          <cell r="X92">
            <v>5.154268034099465E-2</v>
          </cell>
        </row>
        <row r="93">
          <cell r="C93" t="str">
            <v>04D</v>
          </cell>
          <cell r="D93">
            <v>855.22689823042231</v>
          </cell>
          <cell r="E93">
            <v>21.121153251307749</v>
          </cell>
          <cell r="F93">
            <v>1.6137675052704106</v>
          </cell>
          <cell r="G93">
            <v>877.96181898700047</v>
          </cell>
          <cell r="I93">
            <v>0.97410488672182816</v>
          </cell>
          <cell r="J93">
            <v>2.4057029354280474E-2</v>
          </cell>
          <cell r="K93">
            <v>1.8380839238913472E-3</v>
          </cell>
          <cell r="O93" t="str">
            <v>04D</v>
          </cell>
          <cell r="P93">
            <v>61.310208643774324</v>
          </cell>
          <cell r="Q93">
            <v>15.024873595785778</v>
          </cell>
          <cell r="R93">
            <v>2.8754147359769484</v>
          </cell>
          <cell r="S93">
            <v>79.210496975537055</v>
          </cell>
          <cell r="V93">
            <v>0.77401620977973462</v>
          </cell>
          <cell r="W93">
            <v>0.18968285984149272</v>
          </cell>
          <cell r="X93">
            <v>3.6300930378772606E-2</v>
          </cell>
        </row>
        <row r="94">
          <cell r="C94" t="str">
            <v>04E</v>
          </cell>
          <cell r="D94">
            <v>743.99200824815398</v>
          </cell>
          <cell r="E94">
            <v>16.93259243249312</v>
          </cell>
          <cell r="F94">
            <v>0.30775465672132574</v>
          </cell>
          <cell r="G94">
            <v>761.2323553373684</v>
          </cell>
          <cell r="I94">
            <v>0.97735205687418036</v>
          </cell>
          <cell r="J94">
            <v>2.2243658343960974E-2</v>
          </cell>
          <cell r="K94">
            <v>4.0428478185866498E-4</v>
          </cell>
          <cell r="O94" t="str">
            <v>04E</v>
          </cell>
          <cell r="P94">
            <v>69.90902526577068</v>
          </cell>
          <cell r="Q94">
            <v>8.119262420331518</v>
          </cell>
          <cell r="R94">
            <v>2.2415157142870408</v>
          </cell>
          <cell r="S94">
            <v>80.26980340038925</v>
          </cell>
          <cell r="V94">
            <v>0.87092558227732841</v>
          </cell>
          <cell r="W94">
            <v>0.10114964876433404</v>
          </cell>
          <cell r="X94">
            <v>2.7924768958337464E-2</v>
          </cell>
        </row>
        <row r="95">
          <cell r="C95" t="str">
            <v>04F</v>
          </cell>
          <cell r="D95">
            <v>769.76862526164336</v>
          </cell>
          <cell r="E95">
            <v>46.489291328686122</v>
          </cell>
          <cell r="F95">
            <v>5.0518592585673927</v>
          </cell>
          <cell r="G95">
            <v>821.30977584889695</v>
          </cell>
          <cell r="I95">
            <v>0.93724517581203604</v>
          </cell>
          <cell r="J95">
            <v>5.6603845096857994E-2</v>
          </cell>
          <cell r="K95">
            <v>6.1509790911058442E-3</v>
          </cell>
          <cell r="O95" t="str">
            <v>04F</v>
          </cell>
          <cell r="P95">
            <v>77.532466239343719</v>
          </cell>
          <cell r="Q95">
            <v>39.026918890425414</v>
          </cell>
          <cell r="R95">
            <v>2.5105429240458808</v>
          </cell>
          <cell r="S95">
            <v>119.06992805381502</v>
          </cell>
          <cell r="V95">
            <v>0.65115069360167943</v>
          </cell>
          <cell r="W95">
            <v>0.32776469700046135</v>
          </cell>
          <cell r="X95">
            <v>2.1084609397859149E-2</v>
          </cell>
        </row>
        <row r="96">
          <cell r="C96" t="str">
            <v>04G</v>
          </cell>
          <cell r="D96">
            <v>2452.7625461123603</v>
          </cell>
          <cell r="E96">
            <v>69.854468989621907</v>
          </cell>
          <cell r="F96">
            <v>15.229846615350453</v>
          </cell>
          <cell r="G96">
            <v>2537.846861717333</v>
          </cell>
          <cell r="I96">
            <v>0.96647381806662791</v>
          </cell>
          <cell r="J96">
            <v>2.7525092251765009E-2</v>
          </cell>
          <cell r="K96">
            <v>6.0010896816069447E-3</v>
          </cell>
          <cell r="O96" t="str">
            <v>04G</v>
          </cell>
          <cell r="P96">
            <v>217.2162364569715</v>
          </cell>
          <cell r="Q96">
            <v>64.712035157329566</v>
          </cell>
          <cell r="R96">
            <v>1.1133941684642412</v>
          </cell>
          <cell r="S96">
            <v>283.04166578276534</v>
          </cell>
          <cell r="V96">
            <v>0.76743555001433994</v>
          </cell>
          <cell r="W96">
            <v>0.22863077412424535</v>
          </cell>
          <cell r="X96">
            <v>3.9336758614145944E-3</v>
          </cell>
        </row>
        <row r="97">
          <cell r="C97" t="str">
            <v>04H</v>
          </cell>
          <cell r="D97">
            <v>493.55125422877302</v>
          </cell>
          <cell r="E97">
            <v>8.2593208519020358</v>
          </cell>
          <cell r="F97">
            <v>4.425459005056787</v>
          </cell>
          <cell r="G97">
            <v>506.23603408573183</v>
          </cell>
          <cell r="I97">
            <v>0.97494295347847437</v>
          </cell>
          <cell r="J97">
            <v>1.6315157941726659E-2</v>
          </cell>
          <cell r="K97">
            <v>8.7418885797989811E-3</v>
          </cell>
          <cell r="O97" t="str">
            <v>04H</v>
          </cell>
          <cell r="P97">
            <v>37.246728146961971</v>
          </cell>
          <cell r="Q97">
            <v>9.0302134967438406</v>
          </cell>
          <cell r="R97">
            <v>0</v>
          </cell>
          <cell r="S97">
            <v>46.276941643705811</v>
          </cell>
          <cell r="V97">
            <v>0.80486581057432405</v>
          </cell>
          <cell r="W97">
            <v>0.19513418942567592</v>
          </cell>
          <cell r="X97">
            <v>0</v>
          </cell>
        </row>
        <row r="98">
          <cell r="C98" t="str">
            <v>04J</v>
          </cell>
          <cell r="D98">
            <v>1125.8678550704719</v>
          </cell>
          <cell r="E98">
            <v>36.165102529510463</v>
          </cell>
          <cell r="F98">
            <v>6.5901662151930047</v>
          </cell>
          <cell r="G98">
            <v>1168.6231238151754</v>
          </cell>
          <cell r="I98">
            <v>0.96341398020165703</v>
          </cell>
          <cell r="J98">
            <v>3.0946762726586426E-2</v>
          </cell>
          <cell r="K98">
            <v>5.6392570717565902E-3</v>
          </cell>
          <cell r="O98" t="str">
            <v>04J</v>
          </cell>
          <cell r="P98">
            <v>58.754303474473588</v>
          </cell>
          <cell r="Q98">
            <v>44.222071153518897</v>
          </cell>
          <cell r="R98">
            <v>2.8523047523859915</v>
          </cell>
          <cell r="S98">
            <v>105.82867938037847</v>
          </cell>
          <cell r="V98">
            <v>0.55518318681171341</v>
          </cell>
          <cell r="W98">
            <v>0.41786471694097355</v>
          </cell>
          <cell r="X98">
            <v>2.6952096247313019E-2</v>
          </cell>
        </row>
        <row r="99">
          <cell r="C99" t="str">
            <v>04K</v>
          </cell>
          <cell r="D99">
            <v>1162.8283864136495</v>
          </cell>
          <cell r="E99">
            <v>37.870153726787706</v>
          </cell>
          <cell r="F99">
            <v>18.981874973778631</v>
          </cell>
          <cell r="G99">
            <v>1219.6804151142157</v>
          </cell>
          <cell r="I99">
            <v>0.95338776617541865</v>
          </cell>
          <cell r="J99">
            <v>3.1049243111148418E-2</v>
          </cell>
          <cell r="K99">
            <v>1.5562990713432987E-2</v>
          </cell>
          <cell r="O99" t="str">
            <v>04K</v>
          </cell>
          <cell r="P99">
            <v>165.6389093419763</v>
          </cell>
          <cell r="Q99">
            <v>32.742856672057606</v>
          </cell>
          <cell r="R99">
            <v>6.7209391357459358</v>
          </cell>
          <cell r="S99">
            <v>205.10270514977984</v>
          </cell>
          <cell r="V99">
            <v>0.8075900764985795</v>
          </cell>
          <cell r="W99">
            <v>0.15964127166507414</v>
          </cell>
          <cell r="X99">
            <v>3.2768651836346342E-2</v>
          </cell>
        </row>
        <row r="100">
          <cell r="C100" t="str">
            <v>04L</v>
          </cell>
          <cell r="D100">
            <v>636.12601036002877</v>
          </cell>
          <cell r="E100">
            <v>12.174164637236771</v>
          </cell>
          <cell r="F100">
            <v>7.675444020684612</v>
          </cell>
          <cell r="G100">
            <v>655.97561901795018</v>
          </cell>
          <cell r="I100">
            <v>0.96974032558155454</v>
          </cell>
          <cell r="J100">
            <v>1.8558867561972048E-2</v>
          </cell>
          <cell r="K100">
            <v>1.1700806856473397E-2</v>
          </cell>
          <cell r="O100" t="str">
            <v>04L</v>
          </cell>
          <cell r="P100">
            <v>60.679241912566255</v>
          </cell>
          <cell r="Q100">
            <v>11.014612212305774</v>
          </cell>
          <cell r="R100">
            <v>2.6491185715680006</v>
          </cell>
          <cell r="S100">
            <v>74.342972696440029</v>
          </cell>
          <cell r="V100">
            <v>0.81620682778362896</v>
          </cell>
          <cell r="W100">
            <v>0.14815942667884757</v>
          </cell>
          <cell r="X100">
            <v>3.5633745537523492E-2</v>
          </cell>
        </row>
        <row r="101">
          <cell r="C101" t="str">
            <v>04M</v>
          </cell>
          <cell r="D101">
            <v>398.85177856724505</v>
          </cell>
          <cell r="E101">
            <v>9.6987812452261561</v>
          </cell>
          <cell r="F101">
            <v>4.0622191834690273</v>
          </cell>
          <cell r="G101">
            <v>412.61277899594023</v>
          </cell>
          <cell r="I101">
            <v>0.96664911721304059</v>
          </cell>
          <cell r="J101">
            <v>2.3505770395253766E-2</v>
          </cell>
          <cell r="K101">
            <v>9.8451123917056294E-3</v>
          </cell>
          <cell r="O101" t="str">
            <v>04M</v>
          </cell>
          <cell r="P101">
            <v>29.795154223077372</v>
          </cell>
          <cell r="Q101">
            <v>10.636453096814757</v>
          </cell>
          <cell r="R101">
            <v>0</v>
          </cell>
          <cell r="S101">
            <v>40.43160731989213</v>
          </cell>
          <cell r="V101">
            <v>0.73692727541945424</v>
          </cell>
          <cell r="W101">
            <v>0.26307272458054565</v>
          </cell>
          <cell r="X101">
            <v>0</v>
          </cell>
        </row>
        <row r="102">
          <cell r="C102" t="str">
            <v>04N</v>
          </cell>
          <cell r="D102">
            <v>473.08708830653677</v>
          </cell>
          <cell r="E102">
            <v>9.3126414930814896</v>
          </cell>
          <cell r="F102">
            <v>0</v>
          </cell>
          <cell r="G102">
            <v>482.39972979961829</v>
          </cell>
          <cell r="I102">
            <v>0.98069517680503293</v>
          </cell>
          <cell r="J102">
            <v>1.930482319496701E-2</v>
          </cell>
          <cell r="K102">
            <v>0</v>
          </cell>
          <cell r="O102" t="str">
            <v>04N</v>
          </cell>
          <cell r="P102">
            <v>33.608579570449436</v>
          </cell>
          <cell r="Q102">
            <v>9.4239210691657007</v>
          </cell>
          <cell r="R102">
            <v>0</v>
          </cell>
          <cell r="S102">
            <v>43.032500639615137</v>
          </cell>
          <cell r="V102">
            <v>0.78100456796391315</v>
          </cell>
          <cell r="W102">
            <v>0.21899543203608685</v>
          </cell>
          <cell r="X102">
            <v>0</v>
          </cell>
        </row>
        <row r="103">
          <cell r="C103" t="str">
            <v>04Q</v>
          </cell>
          <cell r="D103">
            <v>497.16577782809367</v>
          </cell>
          <cell r="E103">
            <v>17.96216409499894</v>
          </cell>
          <cell r="F103">
            <v>2.158756616273338</v>
          </cell>
          <cell r="G103">
            <v>517.28669853936594</v>
          </cell>
          <cell r="I103">
            <v>0.96110296134022655</v>
          </cell>
          <cell r="J103">
            <v>3.4723808181648046E-2</v>
          </cell>
          <cell r="K103">
            <v>4.1732304781253813E-3</v>
          </cell>
          <cell r="O103" t="str">
            <v>04Q</v>
          </cell>
          <cell r="P103">
            <v>16.794369696089394</v>
          </cell>
          <cell r="Q103">
            <v>12.036716398600579</v>
          </cell>
          <cell r="R103">
            <v>0</v>
          </cell>
          <cell r="S103">
            <v>28.831086094689972</v>
          </cell>
          <cell r="V103">
            <v>0.58250908900662379</v>
          </cell>
          <cell r="W103">
            <v>0.41749091099337626</v>
          </cell>
          <cell r="X103">
            <v>0</v>
          </cell>
        </row>
        <row r="104">
          <cell r="C104" t="str">
            <v>04R</v>
          </cell>
          <cell r="D104">
            <v>1941.1714332953547</v>
          </cell>
          <cell r="E104">
            <v>86.784499100907809</v>
          </cell>
          <cell r="F104">
            <v>20.819453918447326</v>
          </cell>
          <cell r="G104">
            <v>2048.77538631471</v>
          </cell>
          <cell r="I104">
            <v>0.94747889215278458</v>
          </cell>
          <cell r="J104">
            <v>4.2359206226610213E-2</v>
          </cell>
          <cell r="K104">
            <v>1.0161901620605117E-2</v>
          </cell>
          <cell r="O104" t="str">
            <v>04R</v>
          </cell>
          <cell r="P104">
            <v>154.76679150867116</v>
          </cell>
          <cell r="Q104">
            <v>76.475154206659781</v>
          </cell>
          <cell r="R104">
            <v>3.9853347352695443</v>
          </cell>
          <cell r="S104">
            <v>235.22728045060046</v>
          </cell>
          <cell r="V104">
            <v>0.65794575872407524</v>
          </cell>
          <cell r="W104">
            <v>0.32511175600110787</v>
          </cell>
          <cell r="X104">
            <v>1.6942485274816989E-2</v>
          </cell>
        </row>
        <row r="105">
          <cell r="C105" t="str">
            <v>04V</v>
          </cell>
          <cell r="D105">
            <v>1535.9362134754174</v>
          </cell>
          <cell r="E105">
            <v>34.247956689587355</v>
          </cell>
          <cell r="F105">
            <v>4.8279787565245842</v>
          </cell>
          <cell r="G105">
            <v>1575.0121489215294</v>
          </cell>
          <cell r="I105">
            <v>0.97519007363030896</v>
          </cell>
          <cell r="J105">
            <v>2.1744566677176572E-2</v>
          </cell>
          <cell r="K105">
            <v>3.0653596925144257E-3</v>
          </cell>
          <cell r="O105" t="str">
            <v>04V</v>
          </cell>
          <cell r="P105">
            <v>89.388755842834001</v>
          </cell>
          <cell r="Q105">
            <v>28.572432905323328</v>
          </cell>
          <cell r="R105">
            <v>0</v>
          </cell>
          <cell r="S105">
            <v>117.96118874815733</v>
          </cell>
          <cell r="V105">
            <v>0.75778107012532414</v>
          </cell>
          <cell r="W105">
            <v>0.24221892987467591</v>
          </cell>
          <cell r="X105">
            <v>0</v>
          </cell>
        </row>
        <row r="106">
          <cell r="C106" t="str">
            <v>04X</v>
          </cell>
          <cell r="D106">
            <v>885.28070851602263</v>
          </cell>
          <cell r="E106">
            <v>49.2332186957725</v>
          </cell>
          <cell r="F106">
            <v>9.0003206582476789</v>
          </cell>
          <cell r="G106">
            <v>943.51424787004282</v>
          </cell>
          <cell r="I106">
            <v>0.93828016960477201</v>
          </cell>
          <cell r="J106">
            <v>5.2180683870874364E-2</v>
          </cell>
          <cell r="K106">
            <v>9.539146524353663E-3</v>
          </cell>
          <cell r="O106" t="str">
            <v>04X</v>
          </cell>
          <cell r="P106">
            <v>100.46154096204353</v>
          </cell>
          <cell r="Q106">
            <v>32.273907156841993</v>
          </cell>
          <cell r="R106">
            <v>1.7297457904889026</v>
          </cell>
          <cell r="S106">
            <v>134.46519390937442</v>
          </cell>
          <cell r="V106">
            <v>0.747119295642794</v>
          </cell>
          <cell r="W106">
            <v>0.24001681192378793</v>
          </cell>
          <cell r="X106">
            <v>1.2863892433418126E-2</v>
          </cell>
        </row>
        <row r="107">
          <cell r="C107" t="str">
            <v>04Y</v>
          </cell>
          <cell r="D107">
            <v>546.28033005780242</v>
          </cell>
          <cell r="E107">
            <v>13.798234679203686</v>
          </cell>
          <cell r="F107">
            <v>0</v>
          </cell>
          <cell r="G107">
            <v>560.0785647370061</v>
          </cell>
          <cell r="I107">
            <v>0.97536375153781707</v>
          </cell>
          <cell r="J107">
            <v>2.4636248462182923E-2</v>
          </cell>
          <cell r="K107">
            <v>0</v>
          </cell>
          <cell r="O107" t="str">
            <v>04Y</v>
          </cell>
          <cell r="P107">
            <v>32.980307322595309</v>
          </cell>
          <cell r="Q107">
            <v>7.8378039909938764</v>
          </cell>
          <cell r="R107">
            <v>0</v>
          </cell>
          <cell r="S107">
            <v>40.818111313589185</v>
          </cell>
          <cell r="V107">
            <v>0.80798219861817788</v>
          </cell>
          <cell r="W107">
            <v>0.19201780138182217</v>
          </cell>
          <cell r="X107">
            <v>0</v>
          </cell>
        </row>
        <row r="108">
          <cell r="C108" t="str">
            <v>05A</v>
          </cell>
          <cell r="D108">
            <v>1668.4092531357549</v>
          </cell>
          <cell r="E108">
            <v>36.354593560873511</v>
          </cell>
          <cell r="F108">
            <v>9.5109742217568165</v>
          </cell>
          <cell r="G108">
            <v>1714.2748209183853</v>
          </cell>
          <cell r="I108">
            <v>0.97324491544590319</v>
          </cell>
          <cell r="J108">
            <v>2.120698100284605E-2</v>
          </cell>
          <cell r="K108">
            <v>5.5481035512506211E-3</v>
          </cell>
          <cell r="O108" t="str">
            <v>05A</v>
          </cell>
          <cell r="P108">
            <v>177.15822167197473</v>
          </cell>
          <cell r="Q108">
            <v>31.617570635402153</v>
          </cell>
          <cell r="R108">
            <v>3.1259366697910407</v>
          </cell>
          <cell r="S108">
            <v>211.90172897716792</v>
          </cell>
          <cell r="V108">
            <v>0.83603952892268873</v>
          </cell>
          <cell r="W108">
            <v>0.14920864868832145</v>
          </cell>
          <cell r="X108">
            <v>1.4751822388989829E-2</v>
          </cell>
        </row>
        <row r="109">
          <cell r="C109" t="str">
            <v>05C</v>
          </cell>
          <cell r="D109">
            <v>1327.2373363547047</v>
          </cell>
          <cell r="E109">
            <v>24.334652800047561</v>
          </cell>
          <cell r="F109">
            <v>2.5245801732591895</v>
          </cell>
          <cell r="G109">
            <v>1354.0965693280114</v>
          </cell>
          <cell r="I109">
            <v>0.98016446272614377</v>
          </cell>
          <cell r="J109">
            <v>1.7971135405892034E-2</v>
          </cell>
          <cell r="K109">
            <v>1.8644018679642963E-3</v>
          </cell>
          <cell r="O109" t="str">
            <v>05C</v>
          </cell>
          <cell r="P109">
            <v>88.040136180598736</v>
          </cell>
          <cell r="Q109">
            <v>9.9092472807043457</v>
          </cell>
          <cell r="R109">
            <v>3.4124069612458956</v>
          </cell>
          <cell r="S109">
            <v>101.36179042254898</v>
          </cell>
          <cell r="V109">
            <v>0.86857321495194606</v>
          </cell>
          <cell r="W109">
            <v>9.7761170549528209E-2</v>
          </cell>
          <cell r="X109">
            <v>3.3665614498525773E-2</v>
          </cell>
        </row>
        <row r="110">
          <cell r="C110" t="str">
            <v>05D</v>
          </cell>
          <cell r="D110">
            <v>458.10611778698035</v>
          </cell>
          <cell r="E110">
            <v>9.9747161468772205</v>
          </cell>
          <cell r="F110">
            <v>2.0341841975853772</v>
          </cell>
          <cell r="G110">
            <v>470.11501813144292</v>
          </cell>
          <cell r="I110">
            <v>0.97445539946331827</v>
          </cell>
          <cell r="J110">
            <v>2.1217607951610505E-2</v>
          </cell>
          <cell r="K110">
            <v>4.3269925850712232E-3</v>
          </cell>
          <cell r="O110" t="str">
            <v>05D</v>
          </cell>
          <cell r="P110">
            <v>26.229687190316149</v>
          </cell>
          <cell r="Q110">
            <v>10.029406185622738</v>
          </cell>
          <cell r="R110">
            <v>3.015616125897945</v>
          </cell>
          <cell r="S110">
            <v>39.274709501836831</v>
          </cell>
          <cell r="V110">
            <v>0.66785184468619474</v>
          </cell>
          <cell r="W110">
            <v>0.25536550907279593</v>
          </cell>
          <cell r="X110">
            <v>7.678264624100932E-2</v>
          </cell>
        </row>
        <row r="111">
          <cell r="C111" t="str">
            <v>05F</v>
          </cell>
          <cell r="D111">
            <v>700.15243326777409</v>
          </cell>
          <cell r="E111">
            <v>21.07267990653002</v>
          </cell>
          <cell r="F111">
            <v>2.4759505161180067</v>
          </cell>
          <cell r="G111">
            <v>723.70106369042207</v>
          </cell>
          <cell r="I111">
            <v>0.96746083209748968</v>
          </cell>
          <cell r="J111">
            <v>2.9117934135777766E-2</v>
          </cell>
          <cell r="K111">
            <v>3.4212337667326479E-3</v>
          </cell>
          <cell r="O111" t="str">
            <v>05F</v>
          </cell>
          <cell r="P111">
            <v>51.542407034388297</v>
          </cell>
          <cell r="Q111">
            <v>14.205296206424437</v>
          </cell>
          <cell r="R111">
            <v>0</v>
          </cell>
          <cell r="S111">
            <v>65.74770324081274</v>
          </cell>
          <cell r="V111">
            <v>0.78394232032113731</v>
          </cell>
          <cell r="W111">
            <v>0.21605767967886264</v>
          </cell>
          <cell r="X111">
            <v>0</v>
          </cell>
        </row>
        <row r="112">
          <cell r="C112" t="str">
            <v>05G</v>
          </cell>
          <cell r="D112">
            <v>940.33359142253926</v>
          </cell>
          <cell r="E112">
            <v>23.061125108237267</v>
          </cell>
          <cell r="F112">
            <v>2.762781798711857</v>
          </cell>
          <cell r="G112">
            <v>966.15749832948848</v>
          </cell>
          <cell r="I112">
            <v>0.97327153497064456</v>
          </cell>
          <cell r="J112">
            <v>2.3868908690467708E-2</v>
          </cell>
          <cell r="K112">
            <v>2.8595563388875817E-3</v>
          </cell>
          <cell r="O112" t="str">
            <v>05G</v>
          </cell>
          <cell r="P112">
            <v>52.068801082186603</v>
          </cell>
          <cell r="Q112">
            <v>7.9411461236222944</v>
          </cell>
          <cell r="R112">
            <v>0.73488046026182563</v>
          </cell>
          <cell r="S112">
            <v>60.744827666070726</v>
          </cell>
          <cell r="V112">
            <v>0.85717258707888055</v>
          </cell>
          <cell r="W112">
            <v>0.13072958519656569</v>
          </cell>
          <cell r="X112">
            <v>1.2097827724553676E-2</v>
          </cell>
        </row>
        <row r="113">
          <cell r="C113" t="str">
            <v>05H</v>
          </cell>
          <cell r="D113">
            <v>793.50297147137087</v>
          </cell>
          <cell r="E113">
            <v>16.09992276539392</v>
          </cell>
          <cell r="F113">
            <v>2.6474963460725172</v>
          </cell>
          <cell r="G113">
            <v>812.25039058283733</v>
          </cell>
          <cell r="I113">
            <v>0.97691916270053858</v>
          </cell>
          <cell r="J113">
            <v>1.9821378914747313E-2</v>
          </cell>
          <cell r="K113">
            <v>3.259458384714082E-3</v>
          </cell>
          <cell r="O113" t="str">
            <v>05H</v>
          </cell>
          <cell r="P113">
            <v>52.068716543507165</v>
          </cell>
          <cell r="Q113">
            <v>5.768063911535636</v>
          </cell>
          <cell r="R113">
            <v>0.66958127726525962</v>
          </cell>
          <cell r="S113">
            <v>58.506361732308058</v>
          </cell>
          <cell r="V113">
            <v>0.8899667489450821</v>
          </cell>
          <cell r="W113">
            <v>9.8588661826674959E-2</v>
          </cell>
          <cell r="X113">
            <v>1.1444589228242971E-2</v>
          </cell>
        </row>
        <row r="114">
          <cell r="C114" t="str">
            <v>05J</v>
          </cell>
          <cell r="D114">
            <v>702.45437395719989</v>
          </cell>
          <cell r="E114">
            <v>13.938415928354914</v>
          </cell>
          <cell r="F114">
            <v>2.6631278730382295</v>
          </cell>
          <cell r="G114">
            <v>719.05591775859307</v>
          </cell>
          <cell r="I114">
            <v>0.97691202674036437</v>
          </cell>
          <cell r="J114">
            <v>1.9384328233891853E-2</v>
          </cell>
          <cell r="K114">
            <v>3.7036450257437628E-3</v>
          </cell>
          <cell r="O114" t="str">
            <v>05J</v>
          </cell>
          <cell r="P114">
            <v>55.726564837491054</v>
          </cell>
          <cell r="Q114">
            <v>15.438047877529307</v>
          </cell>
          <cell r="R114">
            <v>1.8266016438154202</v>
          </cell>
          <cell r="S114">
            <v>72.991214358835776</v>
          </cell>
          <cell r="V114">
            <v>0.76346948501953793</v>
          </cell>
          <cell r="W114">
            <v>0.2115055628699852</v>
          </cell>
          <cell r="X114">
            <v>2.5024952110476915E-2</v>
          </cell>
        </row>
        <row r="115">
          <cell r="C115" t="str">
            <v>05L</v>
          </cell>
          <cell r="D115">
            <v>1712.9413585142436</v>
          </cell>
          <cell r="E115">
            <v>52.605697679027102</v>
          </cell>
          <cell r="F115">
            <v>24.3022509752541</v>
          </cell>
          <cell r="G115">
            <v>1789.8493071685248</v>
          </cell>
          <cell r="I115">
            <v>0.95703104817469431</v>
          </cell>
          <cell r="J115">
            <v>2.9391132241321123E-2</v>
          </cell>
          <cell r="K115">
            <v>1.3577819583984621E-2</v>
          </cell>
          <cell r="O115" t="str">
            <v>05L</v>
          </cell>
          <cell r="P115">
            <v>202.34257556913963</v>
          </cell>
          <cell r="Q115">
            <v>47.373294755708244</v>
          </cell>
          <cell r="R115">
            <v>11.062179979855117</v>
          </cell>
          <cell r="S115">
            <v>260.77805030470296</v>
          </cell>
          <cell r="V115">
            <v>0.77591873753452367</v>
          </cell>
          <cell r="W115">
            <v>0.18166135800292812</v>
          </cell>
          <cell r="X115">
            <v>4.2419904462548307E-2</v>
          </cell>
        </row>
        <row r="116">
          <cell r="C116" t="str">
            <v>05N</v>
          </cell>
          <cell r="D116">
            <v>1058.3915684094161</v>
          </cell>
          <cell r="E116">
            <v>34.727306017621764</v>
          </cell>
          <cell r="F116">
            <v>6.6265306637212191</v>
          </cell>
          <cell r="G116">
            <v>1099.745405090759</v>
          </cell>
          <cell r="I116">
            <v>0.96239689978251819</v>
          </cell>
          <cell r="J116">
            <v>3.1577586827703827E-2</v>
          </cell>
          <cell r="K116">
            <v>6.0255133897780177E-3</v>
          </cell>
          <cell r="O116" t="str">
            <v>05N</v>
          </cell>
          <cell r="P116">
            <v>90.948542118231273</v>
          </cell>
          <cell r="Q116">
            <v>40.814179692285975</v>
          </cell>
          <cell r="R116">
            <v>8.1762385211222952</v>
          </cell>
          <cell r="S116">
            <v>139.93896033163952</v>
          </cell>
          <cell r="V116">
            <v>0.6499158054532741</v>
          </cell>
          <cell r="W116">
            <v>0.29165701671329403</v>
          </cell>
          <cell r="X116">
            <v>5.8427177833432049E-2</v>
          </cell>
        </row>
        <row r="117">
          <cell r="C117" t="str">
            <v>05P</v>
          </cell>
          <cell r="D117">
            <v>897.41381505783295</v>
          </cell>
          <cell r="E117">
            <v>18.145063913176884</v>
          </cell>
          <cell r="F117">
            <v>2.0542199665960617</v>
          </cell>
          <cell r="G117">
            <v>917.61309893760586</v>
          </cell>
          <cell r="I117">
            <v>0.97798714523238695</v>
          </cell>
          <cell r="J117">
            <v>1.9774198879881813E-2</v>
          </cell>
          <cell r="K117">
            <v>2.238655887731329E-3</v>
          </cell>
          <cell r="O117" t="str">
            <v>05P</v>
          </cell>
          <cell r="P117">
            <v>79.732464295227089</v>
          </cell>
          <cell r="Q117">
            <v>14.678402063300476</v>
          </cell>
          <cell r="R117">
            <v>0</v>
          </cell>
          <cell r="S117">
            <v>94.410866358527571</v>
          </cell>
          <cell r="V117">
            <v>0.84452634924926029</v>
          </cell>
          <cell r="W117">
            <v>0.15547365075073971</v>
          </cell>
          <cell r="X117">
            <v>0</v>
          </cell>
        </row>
        <row r="118">
          <cell r="C118" t="str">
            <v>05Q</v>
          </cell>
          <cell r="D118">
            <v>871.34591957444707</v>
          </cell>
          <cell r="E118">
            <v>23.758882318175871</v>
          </cell>
          <cell r="F118">
            <v>1.8320905964741379</v>
          </cell>
          <cell r="G118">
            <v>896.93689248909709</v>
          </cell>
          <cell r="I118">
            <v>0.97146847996893926</v>
          </cell>
          <cell r="J118">
            <v>2.6488911892387879E-2</v>
          </cell>
          <cell r="K118">
            <v>2.0426081386728198E-3</v>
          </cell>
          <cell r="O118" t="str">
            <v>05Q</v>
          </cell>
          <cell r="P118">
            <v>71.707929051530783</v>
          </cell>
          <cell r="Q118">
            <v>12.913703625624654</v>
          </cell>
          <cell r="R118">
            <v>0</v>
          </cell>
          <cell r="S118">
            <v>84.621632677155432</v>
          </cell>
          <cell r="V118">
            <v>0.84739477108776173</v>
          </cell>
          <cell r="W118">
            <v>0.15260522891223835</v>
          </cell>
          <cell r="X118">
            <v>0</v>
          </cell>
        </row>
        <row r="119">
          <cell r="C119" t="str">
            <v>05R</v>
          </cell>
          <cell r="D119">
            <v>1125.0776507061037</v>
          </cell>
          <cell r="E119">
            <v>28.460239830347536</v>
          </cell>
          <cell r="F119">
            <v>5.2482094077942776</v>
          </cell>
          <cell r="G119">
            <v>1158.7860999442455</v>
          </cell>
          <cell r="I119">
            <v>0.97091055092931844</v>
          </cell>
          <cell r="J119">
            <v>2.4560391112489949E-2</v>
          </cell>
          <cell r="K119">
            <v>4.5290579581915872E-3</v>
          </cell>
          <cell r="O119" t="str">
            <v>05R</v>
          </cell>
          <cell r="P119">
            <v>70.129332832860513</v>
          </cell>
          <cell r="Q119">
            <v>19.041942915223267</v>
          </cell>
          <cell r="R119">
            <v>1.556509726983289</v>
          </cell>
          <cell r="S119">
            <v>90.72778547506708</v>
          </cell>
          <cell r="V119">
            <v>0.77296422992857872</v>
          </cell>
          <cell r="W119">
            <v>0.20987994819355738</v>
          </cell>
          <cell r="X119">
            <v>1.7155821877863797E-2</v>
          </cell>
        </row>
        <row r="120">
          <cell r="C120" t="str">
            <v>05T</v>
          </cell>
          <cell r="D120">
            <v>1003.0672984726235</v>
          </cell>
          <cell r="E120">
            <v>38.300354542325131</v>
          </cell>
          <cell r="F120">
            <v>1.5426859793417294</v>
          </cell>
          <cell r="G120">
            <v>1042.9103389942904</v>
          </cell>
          <cell r="I120">
            <v>0.96179629347611151</v>
          </cell>
          <cell r="J120">
            <v>3.6724494053112282E-2</v>
          </cell>
          <cell r="K120">
            <v>1.479212470776143E-3</v>
          </cell>
          <cell r="O120" t="str">
            <v>05T</v>
          </cell>
          <cell r="P120">
            <v>109.99921683251605</v>
          </cell>
          <cell r="Q120">
            <v>14.756947895050423</v>
          </cell>
          <cell r="R120">
            <v>0</v>
          </cell>
          <cell r="S120">
            <v>124.75616472756647</v>
          </cell>
          <cell r="V120">
            <v>0.88171367781884302</v>
          </cell>
          <cell r="W120">
            <v>0.11828632218115701</v>
          </cell>
          <cell r="X120">
            <v>0</v>
          </cell>
        </row>
        <row r="121">
          <cell r="C121" t="str">
            <v>05V</v>
          </cell>
          <cell r="D121">
            <v>582.45306865262432</v>
          </cell>
          <cell r="E121">
            <v>13.802431748207844</v>
          </cell>
          <cell r="F121">
            <v>1.7825383138767368</v>
          </cell>
          <cell r="G121">
            <v>598.03803871470893</v>
          </cell>
          <cell r="I121">
            <v>0.97393983483796531</v>
          </cell>
          <cell r="J121">
            <v>2.3079521459657897E-2</v>
          </cell>
          <cell r="K121">
            <v>2.9806437023767443E-3</v>
          </cell>
          <cell r="O121" t="str">
            <v>05V</v>
          </cell>
          <cell r="P121">
            <v>65.088737263841068</v>
          </cell>
          <cell r="Q121">
            <v>2.0897113183070379</v>
          </cell>
          <cell r="R121">
            <v>0</v>
          </cell>
          <cell r="S121">
            <v>67.178448582148107</v>
          </cell>
          <cell r="V121">
            <v>0.96889312923397353</v>
          </cell>
          <cell r="W121">
            <v>3.1106870766026508E-2</v>
          </cell>
          <cell r="X121">
            <v>0</v>
          </cell>
        </row>
        <row r="122">
          <cell r="C122" t="str">
            <v>05W</v>
          </cell>
          <cell r="D122">
            <v>1048.4861391566487</v>
          </cell>
          <cell r="E122">
            <v>15.393914293007366</v>
          </cell>
          <cell r="F122">
            <v>7.0712401252236443</v>
          </cell>
          <cell r="G122">
            <v>1070.9512935748796</v>
          </cell>
          <cell r="I122">
            <v>0.97902317822200735</v>
          </cell>
          <cell r="J122">
            <v>1.4374056397674114E-2</v>
          </cell>
          <cell r="K122">
            <v>6.6027653803186074E-3</v>
          </cell>
          <cell r="O122" t="str">
            <v>05W</v>
          </cell>
          <cell r="P122">
            <v>90.965206745440497</v>
          </cell>
          <cell r="Q122">
            <v>18.604673373436</v>
          </cell>
          <cell r="R122">
            <v>11.298774829945391</v>
          </cell>
          <cell r="S122">
            <v>120.86865494882188</v>
          </cell>
          <cell r="V122">
            <v>0.75259550777624618</v>
          </cell>
          <cell r="W122">
            <v>0.15392471589357537</v>
          </cell>
          <cell r="X122">
            <v>9.3479776330178482E-2</v>
          </cell>
        </row>
        <row r="123">
          <cell r="C123" t="str">
            <v>05X</v>
          </cell>
          <cell r="D123">
            <v>665.75023421971161</v>
          </cell>
          <cell r="E123">
            <v>29.190261880413903</v>
          </cell>
          <cell r="F123">
            <v>1.9977072528957494</v>
          </cell>
          <cell r="G123">
            <v>696.93820335302132</v>
          </cell>
          <cell r="I123">
            <v>0.95525002219240951</v>
          </cell>
          <cell r="J123">
            <v>4.1883572661072947E-2</v>
          </cell>
          <cell r="K123">
            <v>2.8664051465174842E-3</v>
          </cell>
          <cell r="O123" t="str">
            <v>05X</v>
          </cell>
          <cell r="P123">
            <v>53.226482476338212</v>
          </cell>
          <cell r="Q123">
            <v>25.591255098903524</v>
          </cell>
          <cell r="R123">
            <v>0.86348893955478934</v>
          </cell>
          <cell r="S123">
            <v>79.681226514796521</v>
          </cell>
          <cell r="V123">
            <v>0.66799276070950342</v>
          </cell>
          <cell r="W123">
            <v>0.32117044651855753</v>
          </cell>
          <cell r="X123">
            <v>1.0836792771939103E-2</v>
          </cell>
        </row>
        <row r="124">
          <cell r="C124" t="str">
            <v>05Y</v>
          </cell>
          <cell r="D124">
            <v>975.18837130060865</v>
          </cell>
          <cell r="E124">
            <v>22.109582998885536</v>
          </cell>
          <cell r="F124">
            <v>2.7742734054311589</v>
          </cell>
          <cell r="G124">
            <v>1000.0722277049254</v>
          </cell>
          <cell r="I124">
            <v>0.97511794076971536</v>
          </cell>
          <cell r="J124">
            <v>2.2107986189782526E-2</v>
          </cell>
          <cell r="K124">
            <v>2.7740730405021482E-3</v>
          </cell>
          <cell r="O124" t="str">
            <v>05Y</v>
          </cell>
          <cell r="P124">
            <v>76.259365816576135</v>
          </cell>
          <cell r="Q124">
            <v>10.895874689105167</v>
          </cell>
          <cell r="R124">
            <v>12.093090441979609</v>
          </cell>
          <cell r="S124">
            <v>99.248330947660918</v>
          </cell>
          <cell r="V124">
            <v>0.76836925204104312</v>
          </cell>
          <cell r="W124">
            <v>0.10978395893479719</v>
          </cell>
          <cell r="X124">
            <v>0.12184678902415959</v>
          </cell>
        </row>
        <row r="125">
          <cell r="C125" t="str">
            <v>06A</v>
          </cell>
          <cell r="D125">
            <v>946.606037209286</v>
          </cell>
          <cell r="E125">
            <v>20.10791541722584</v>
          </cell>
          <cell r="F125">
            <v>2.7399211838036073</v>
          </cell>
          <cell r="G125">
            <v>969.45387381031549</v>
          </cell>
          <cell r="I125">
            <v>0.97643226024645302</v>
          </cell>
          <cell r="J125">
            <v>2.0741487512133228E-2</v>
          </cell>
          <cell r="K125">
            <v>2.8262522414137089E-3</v>
          </cell>
          <cell r="O125" t="str">
            <v>06A</v>
          </cell>
          <cell r="P125">
            <v>93.849507943178168</v>
          </cell>
          <cell r="Q125">
            <v>11.724356082822878</v>
          </cell>
          <cell r="R125">
            <v>3.4530038879447367</v>
          </cell>
          <cell r="S125">
            <v>109.02686791394578</v>
          </cell>
          <cell r="V125">
            <v>0.86079247931118219</v>
          </cell>
          <cell r="W125">
            <v>0.10753639269979615</v>
          </cell>
          <cell r="X125">
            <v>3.167112798902167E-2</v>
          </cell>
        </row>
        <row r="126">
          <cell r="C126" t="str">
            <v>06D</v>
          </cell>
          <cell r="D126">
            <v>428.02699744632309</v>
          </cell>
          <cell r="E126">
            <v>13.280961685063097</v>
          </cell>
          <cell r="F126">
            <v>0</v>
          </cell>
          <cell r="G126">
            <v>441.30795913138621</v>
          </cell>
          <cell r="I126">
            <v>0.96990545624601099</v>
          </cell>
          <cell r="J126">
            <v>3.0094543753989011E-2</v>
          </cell>
          <cell r="K126">
            <v>0</v>
          </cell>
          <cell r="O126" t="str">
            <v>06D</v>
          </cell>
          <cell r="P126">
            <v>25.517131700628003</v>
          </cell>
          <cell r="Q126">
            <v>10.808195425818589</v>
          </cell>
          <cell r="R126">
            <v>0</v>
          </cell>
          <cell r="S126">
            <v>36.325327126446595</v>
          </cell>
          <cell r="V126">
            <v>0.70246116743296438</v>
          </cell>
          <cell r="W126">
            <v>0.29753883256703556</v>
          </cell>
          <cell r="X126">
            <v>0</v>
          </cell>
        </row>
        <row r="127">
          <cell r="C127" t="str">
            <v>06F</v>
          </cell>
          <cell r="D127">
            <v>1648.6772400700122</v>
          </cell>
          <cell r="E127">
            <v>53.375424211141237</v>
          </cell>
          <cell r="F127">
            <v>8.3910364848339896</v>
          </cell>
          <cell r="G127">
            <v>1710.4437007659876</v>
          </cell>
          <cell r="I127">
            <v>0.96388863271657843</v>
          </cell>
          <cell r="J127">
            <v>3.1205601322766795E-2</v>
          </cell>
          <cell r="K127">
            <v>4.9057659606546733E-3</v>
          </cell>
          <cell r="O127" t="str">
            <v>06F</v>
          </cell>
          <cell r="P127">
            <v>148.56520595756959</v>
          </cell>
          <cell r="Q127">
            <v>41.682947589143836</v>
          </cell>
          <cell r="R127">
            <v>9.6581172627502276</v>
          </cell>
          <cell r="S127">
            <v>199.90627080946365</v>
          </cell>
          <cell r="V127">
            <v>0.74317431542290791</v>
          </cell>
          <cell r="W127">
            <v>0.20851245646452501</v>
          </cell>
          <cell r="X127">
            <v>4.831322811256708E-2</v>
          </cell>
        </row>
        <row r="128">
          <cell r="C128" t="str">
            <v>06H</v>
          </cell>
          <cell r="D128">
            <v>3074.0295224042347</v>
          </cell>
          <cell r="E128">
            <v>141.77344145463752</v>
          </cell>
          <cell r="F128">
            <v>9.3789733047026829</v>
          </cell>
          <cell r="G128">
            <v>3225.1819371635752</v>
          </cell>
          <cell r="I128">
            <v>0.95313367812909389</v>
          </cell>
          <cell r="J128">
            <v>4.3958277150504529E-2</v>
          </cell>
          <cell r="K128">
            <v>2.9080447204014584E-3</v>
          </cell>
          <cell r="O128" t="str">
            <v>06H</v>
          </cell>
          <cell r="P128">
            <v>292.03274925583156</v>
          </cell>
          <cell r="Q128">
            <v>121.41907672598563</v>
          </cell>
          <cell r="R128">
            <v>14.769288425346438</v>
          </cell>
          <cell r="S128">
            <v>428.22111440716361</v>
          </cell>
          <cell r="V128">
            <v>0.68196718804986189</v>
          </cell>
          <cell r="W128">
            <v>0.28354294695178728</v>
          </cell>
          <cell r="X128">
            <v>3.4489864998350876E-2</v>
          </cell>
        </row>
        <row r="129">
          <cell r="C129" t="str">
            <v>06K</v>
          </cell>
          <cell r="D129">
            <v>2187.6694533701111</v>
          </cell>
          <cell r="E129">
            <v>60.05012064158511</v>
          </cell>
          <cell r="F129">
            <v>14.496773988059761</v>
          </cell>
          <cell r="G129">
            <v>2262.2163479997562</v>
          </cell>
          <cell r="I129">
            <v>0.96704696493968878</v>
          </cell>
          <cell r="J129">
            <v>2.6544817738003362E-2</v>
          </cell>
          <cell r="K129">
            <v>6.4082173223077264E-3</v>
          </cell>
          <cell r="O129" t="str">
            <v>06K</v>
          </cell>
          <cell r="P129">
            <v>169.61964025934628</v>
          </cell>
          <cell r="Q129">
            <v>57.405415503665068</v>
          </cell>
          <cell r="R129">
            <v>1.1410433036815666</v>
          </cell>
          <cell r="S129">
            <v>228.16609906669291</v>
          </cell>
          <cell r="V129">
            <v>0.74340421716096616</v>
          </cell>
          <cell r="W129">
            <v>0.25159485014855548</v>
          </cell>
          <cell r="X129">
            <v>5.0009326904784388E-3</v>
          </cell>
        </row>
        <row r="130">
          <cell r="C130" t="str">
            <v>06L</v>
          </cell>
          <cell r="D130">
            <v>1417.1684606322301</v>
          </cell>
          <cell r="E130">
            <v>20.568641967109855</v>
          </cell>
          <cell r="F130">
            <v>5.1502701214629347</v>
          </cell>
          <cell r="G130">
            <v>1442.8873727208029</v>
          </cell>
          <cell r="I130">
            <v>0.98217538487423617</v>
          </cell>
          <cell r="J130">
            <v>1.4255195766475021E-2</v>
          </cell>
          <cell r="K130">
            <v>3.5694193592887631E-3</v>
          </cell>
          <cell r="O130" t="str">
            <v>06L</v>
          </cell>
          <cell r="P130">
            <v>153.60331078719895</v>
          </cell>
          <cell r="Q130">
            <v>26.188316859675442</v>
          </cell>
          <cell r="R130">
            <v>5.8241899235723809</v>
          </cell>
          <cell r="S130">
            <v>185.61581757044678</v>
          </cell>
          <cell r="V130">
            <v>0.8275335194906106</v>
          </cell>
          <cell r="W130">
            <v>0.14108882099843775</v>
          </cell>
          <cell r="X130">
            <v>3.1377659510951568E-2</v>
          </cell>
        </row>
        <row r="131">
          <cell r="C131" t="str">
            <v>06M</v>
          </cell>
          <cell r="D131">
            <v>1092.5814734321598</v>
          </cell>
          <cell r="E131">
            <v>26.181954307172695</v>
          </cell>
          <cell r="F131">
            <v>8.7946561397128011</v>
          </cell>
          <cell r="G131">
            <v>1127.5580838790452</v>
          </cell>
          <cell r="I131">
            <v>0.96898021401562018</v>
          </cell>
          <cell r="J131">
            <v>2.3220049309656026E-2</v>
          </cell>
          <cell r="K131">
            <v>7.7997366747239042E-3</v>
          </cell>
          <cell r="O131" t="str">
            <v>06M</v>
          </cell>
          <cell r="P131">
            <v>54.676935548802462</v>
          </cell>
          <cell r="Q131">
            <v>9.3625784077091101</v>
          </cell>
          <cell r="R131">
            <v>0.95924025352984377</v>
          </cell>
          <cell r="S131">
            <v>64.998754210041412</v>
          </cell>
          <cell r="V131">
            <v>0.84119974626153105</v>
          </cell>
          <cell r="W131">
            <v>0.14404242852800278</v>
          </cell>
          <cell r="X131">
            <v>1.4757825210466178E-2</v>
          </cell>
        </row>
        <row r="132">
          <cell r="C132" t="str">
            <v>06N</v>
          </cell>
          <cell r="D132">
            <v>2078.7610825806305</v>
          </cell>
          <cell r="E132">
            <v>68.81809816262296</v>
          </cell>
          <cell r="F132">
            <v>11.619656613768269</v>
          </cell>
          <cell r="G132">
            <v>2159.1988373570216</v>
          </cell>
          <cell r="I132">
            <v>0.9627464810629246</v>
          </cell>
          <cell r="J132">
            <v>3.1872052250111485E-2</v>
          </cell>
          <cell r="K132">
            <v>5.3814666869640261E-3</v>
          </cell>
          <cell r="O132" t="str">
            <v>06N</v>
          </cell>
          <cell r="P132">
            <v>185.06391628076273</v>
          </cell>
          <cell r="Q132">
            <v>47.002520648189773</v>
          </cell>
          <cell r="R132">
            <v>11.776382402590873</v>
          </cell>
          <cell r="S132">
            <v>243.84281933154338</v>
          </cell>
          <cell r="V132">
            <v>0.75894757445835914</v>
          </cell>
          <cell r="W132">
            <v>0.19275745243202064</v>
          </cell>
          <cell r="X132">
            <v>4.8294973109620234E-2</v>
          </cell>
        </row>
        <row r="133">
          <cell r="C133" t="str">
            <v>06P</v>
          </cell>
          <cell r="D133">
            <v>692.30346146317845</v>
          </cell>
          <cell r="E133">
            <v>32.052078253244659</v>
          </cell>
          <cell r="F133">
            <v>10.46857551816364</v>
          </cell>
          <cell r="G133">
            <v>734.82411523458677</v>
          </cell>
          <cell r="I133">
            <v>0.94213492332402027</v>
          </cell>
          <cell r="J133">
            <v>4.3618707645451033E-2</v>
          </cell>
          <cell r="K133">
            <v>1.424636903052866E-2</v>
          </cell>
          <cell r="O133" t="str">
            <v>06P</v>
          </cell>
          <cell r="P133">
            <v>102.13679406997706</v>
          </cell>
          <cell r="Q133">
            <v>13.663088798533659</v>
          </cell>
          <cell r="R133">
            <v>3.9863996723993598</v>
          </cell>
          <cell r="S133">
            <v>119.78628254091008</v>
          </cell>
          <cell r="V133">
            <v>0.85265851734813403</v>
          </cell>
          <cell r="W133">
            <v>0.11406221571211515</v>
          </cell>
          <cell r="X133">
            <v>3.3279266939750821E-2</v>
          </cell>
        </row>
        <row r="134">
          <cell r="C134" t="str">
            <v>06Q</v>
          </cell>
          <cell r="D134">
            <v>1587.3496961064559</v>
          </cell>
          <cell r="E134">
            <v>32.354660464655915</v>
          </cell>
          <cell r="F134">
            <v>6.307064556850591</v>
          </cell>
          <cell r="G134">
            <v>1626.0114211279622</v>
          </cell>
          <cell r="I134">
            <v>0.97622296835117761</v>
          </cell>
          <cell r="J134">
            <v>1.9898175402858809E-2</v>
          </cell>
          <cell r="K134">
            <v>3.8788562459637506E-3</v>
          </cell>
          <cell r="O134" t="str">
            <v>06Q</v>
          </cell>
          <cell r="P134">
            <v>126.12800124520759</v>
          </cell>
          <cell r="Q134">
            <v>13.422459270155793</v>
          </cell>
          <cell r="R134">
            <v>1.9079660922741088</v>
          </cell>
          <cell r="S134">
            <v>141.45842660763748</v>
          </cell>
          <cell r="V134">
            <v>0.89162593045834015</v>
          </cell>
          <cell r="W134">
            <v>9.488624744417383E-2</v>
          </cell>
          <cell r="X134">
            <v>1.3487822097486103E-2</v>
          </cell>
        </row>
        <row r="135">
          <cell r="C135" t="str">
            <v>06T</v>
          </cell>
          <cell r="D135">
            <v>1306.9785039629605</v>
          </cell>
          <cell r="E135">
            <v>34.728590643397752</v>
          </cell>
          <cell r="F135">
            <v>4.5639507697157518</v>
          </cell>
          <cell r="G135">
            <v>1346.2710453760742</v>
          </cell>
          <cell r="I135">
            <v>0.97081379596770756</v>
          </cell>
          <cell r="J135">
            <v>2.5796135750432402E-2</v>
          </cell>
          <cell r="K135">
            <v>3.3900682818598649E-3</v>
          </cell>
          <cell r="O135" t="str">
            <v>06T</v>
          </cell>
          <cell r="P135">
            <v>130.57699682860937</v>
          </cell>
          <cell r="Q135">
            <v>34.666523907287527</v>
          </cell>
          <cell r="R135">
            <v>1.6423720671642426</v>
          </cell>
          <cell r="S135">
            <v>166.88589280306113</v>
          </cell>
          <cell r="V135">
            <v>0.78243280264977699</v>
          </cell>
          <cell r="W135">
            <v>0.20772590975198146</v>
          </cell>
          <cell r="X135">
            <v>9.8412875982415993E-3</v>
          </cell>
        </row>
        <row r="136">
          <cell r="C136" t="str">
            <v>06V</v>
          </cell>
          <cell r="D136">
            <v>746.47970571273413</v>
          </cell>
          <cell r="E136">
            <v>10.691366015497518</v>
          </cell>
          <cell r="F136">
            <v>4.0295102948778512</v>
          </cell>
          <cell r="G136">
            <v>761.2005820231094</v>
          </cell>
          <cell r="I136">
            <v>0.98066097601863322</v>
          </cell>
          <cell r="J136">
            <v>1.404539916020839E-2</v>
          </cell>
          <cell r="K136">
            <v>5.2936248211585294E-3</v>
          </cell>
          <cell r="O136" t="str">
            <v>06V</v>
          </cell>
          <cell r="P136">
            <v>44.931436421407703</v>
          </cell>
          <cell r="Q136">
            <v>9.0602496855516943</v>
          </cell>
          <cell r="R136">
            <v>0.80780651240737922</v>
          </cell>
          <cell r="S136">
            <v>54.799492619366781</v>
          </cell>
          <cell r="V136">
            <v>0.81992431450959102</v>
          </cell>
          <cell r="W136">
            <v>0.1653345542536957</v>
          </cell>
          <cell r="X136">
            <v>1.4741131236713147E-2</v>
          </cell>
        </row>
        <row r="137">
          <cell r="C137" t="str">
            <v>06W</v>
          </cell>
          <cell r="D137">
            <v>862.00953029990387</v>
          </cell>
          <cell r="E137">
            <v>17.428488350500615</v>
          </cell>
          <cell r="F137">
            <v>6.1341769335076721</v>
          </cell>
          <cell r="G137">
            <v>885.57219558391216</v>
          </cell>
          <cell r="I137">
            <v>0.97339272235340224</v>
          </cell>
          <cell r="J137">
            <v>1.9680482785493215E-2</v>
          </cell>
          <cell r="K137">
            <v>6.9267948611045002E-3</v>
          </cell>
          <cell r="O137" t="str">
            <v>06W</v>
          </cell>
          <cell r="P137">
            <v>127.18409374529939</v>
          </cell>
          <cell r="Q137">
            <v>15.29398381939853</v>
          </cell>
          <cell r="R137">
            <v>0</v>
          </cell>
          <cell r="S137">
            <v>142.47807756469791</v>
          </cell>
          <cell r="V137">
            <v>0.89265728397792521</v>
          </cell>
          <cell r="W137">
            <v>0.10734271602207492</v>
          </cell>
          <cell r="X137">
            <v>0</v>
          </cell>
        </row>
        <row r="138">
          <cell r="C138" t="str">
            <v>06Y</v>
          </cell>
          <cell r="D138">
            <v>1015.5593729726502</v>
          </cell>
          <cell r="E138">
            <v>10.114050750810215</v>
          </cell>
          <cell r="F138">
            <v>4.5850268549218738</v>
          </cell>
          <cell r="G138">
            <v>1030.2584505783823</v>
          </cell>
          <cell r="I138">
            <v>0.98573263087773744</v>
          </cell>
          <cell r="J138">
            <v>9.8170034374697283E-3</v>
          </cell>
          <cell r="K138">
            <v>4.4503656847928409E-3</v>
          </cell>
          <cell r="O138" t="str">
            <v>06Y</v>
          </cell>
          <cell r="P138">
            <v>74.264262034744903</v>
          </cell>
          <cell r="Q138">
            <v>24.483985353530777</v>
          </cell>
          <cell r="R138">
            <v>1.338904827709817</v>
          </cell>
          <cell r="S138">
            <v>100.08715221598548</v>
          </cell>
          <cell r="V138">
            <v>0.74199595443064004</v>
          </cell>
          <cell r="W138">
            <v>0.24462665598372677</v>
          </cell>
          <cell r="X138">
            <v>1.337738958563328E-2</v>
          </cell>
        </row>
        <row r="139">
          <cell r="C139" t="str">
            <v>07G</v>
          </cell>
          <cell r="D139">
            <v>536.74957397035939</v>
          </cell>
          <cell r="E139">
            <v>19.825396029254204</v>
          </cell>
          <cell r="F139">
            <v>4.6848420514803744</v>
          </cell>
          <cell r="G139">
            <v>561.25981205109395</v>
          </cell>
          <cell r="I139">
            <v>0.95632996064485143</v>
          </cell>
          <cell r="J139">
            <v>3.5323027951713402E-2</v>
          </cell>
          <cell r="K139">
            <v>8.3470114034351929E-3</v>
          </cell>
          <cell r="O139" t="str">
            <v>07G</v>
          </cell>
          <cell r="P139">
            <v>67.154308010805948</v>
          </cell>
          <cell r="Q139">
            <v>11.258207972286206</v>
          </cell>
          <cell r="R139">
            <v>3.0096914402772876</v>
          </cell>
          <cell r="S139">
            <v>81.422207423369443</v>
          </cell>
          <cell r="V139">
            <v>0.82476648737395464</v>
          </cell>
          <cell r="W139">
            <v>0.13826950077326108</v>
          </cell>
          <cell r="X139">
            <v>3.6964011852784272E-2</v>
          </cell>
        </row>
        <row r="140">
          <cell r="C140" t="str">
            <v>07H</v>
          </cell>
          <cell r="D140">
            <v>1014.6262991075752</v>
          </cell>
          <cell r="E140">
            <v>40.032769123033681</v>
          </cell>
          <cell r="F140">
            <v>4.9185587790133409</v>
          </cell>
          <cell r="G140">
            <v>1059.5776270096223</v>
          </cell>
          <cell r="I140">
            <v>0.95757618247479381</v>
          </cell>
          <cell r="J140">
            <v>3.7781818058970899E-2</v>
          </cell>
          <cell r="K140">
            <v>4.641999466235119E-3</v>
          </cell>
          <cell r="O140" t="str">
            <v>07H</v>
          </cell>
          <cell r="P140">
            <v>114.95067553319498</v>
          </cell>
          <cell r="Q140">
            <v>21.785919525608179</v>
          </cell>
          <cell r="R140">
            <v>7.2105286642362447</v>
          </cell>
          <cell r="S140">
            <v>143.94712372303943</v>
          </cell>
          <cell r="V140">
            <v>0.79856180908737795</v>
          </cell>
          <cell r="W140">
            <v>0.15134668176854471</v>
          </cell>
          <cell r="X140">
            <v>5.0091509144077222E-2</v>
          </cell>
        </row>
        <row r="141">
          <cell r="C141" t="str">
            <v>07J</v>
          </cell>
          <cell r="D141">
            <v>584.05409329673125</v>
          </cell>
          <cell r="E141">
            <v>15.298752614761289</v>
          </cell>
          <cell r="F141">
            <v>3.1619385821191059</v>
          </cell>
          <cell r="G141">
            <v>602.51478449361161</v>
          </cell>
          <cell r="I141">
            <v>0.96936060048319683</v>
          </cell>
          <cell r="J141">
            <v>2.5391497451169184E-2</v>
          </cell>
          <cell r="K141">
            <v>5.247902065634095E-3</v>
          </cell>
          <cell r="O141" t="str">
            <v>07J</v>
          </cell>
          <cell r="P141">
            <v>63.219480862914487</v>
          </cell>
          <cell r="Q141">
            <v>19.320289219571798</v>
          </cell>
          <cell r="R141">
            <v>6.0944452708699197</v>
          </cell>
          <cell r="S141">
            <v>88.634215353356211</v>
          </cell>
          <cell r="V141">
            <v>0.71326271249628237</v>
          </cell>
          <cell r="W141">
            <v>0.21797777689516398</v>
          </cell>
          <cell r="X141">
            <v>6.8759510608553592E-2</v>
          </cell>
        </row>
        <row r="142">
          <cell r="C142" t="str">
            <v>07K</v>
          </cell>
          <cell r="D142">
            <v>876.10715175041207</v>
          </cell>
          <cell r="E142">
            <v>31.150654716206308</v>
          </cell>
          <cell r="F142">
            <v>5.7615092093147151</v>
          </cell>
          <cell r="G142">
            <v>913.01931567593306</v>
          </cell>
          <cell r="I142">
            <v>0.95957132199531403</v>
          </cell>
          <cell r="J142">
            <v>3.4118286635748368E-2</v>
          </cell>
          <cell r="K142">
            <v>6.3103913689375925E-3</v>
          </cell>
          <cell r="O142" t="str">
            <v>07K</v>
          </cell>
          <cell r="P142">
            <v>57.237635353568145</v>
          </cell>
          <cell r="Q142">
            <v>16.76191251999467</v>
          </cell>
          <cell r="R142">
            <v>1.1018116258044555</v>
          </cell>
          <cell r="S142">
            <v>75.101359499367277</v>
          </cell>
          <cell r="V142">
            <v>0.76213847172833626</v>
          </cell>
          <cell r="W142">
            <v>0.22319053385625978</v>
          </cell>
          <cell r="X142">
            <v>1.4670994415403867E-2</v>
          </cell>
        </row>
        <row r="143">
          <cell r="C143" t="str">
            <v>07L</v>
          </cell>
          <cell r="D143">
            <v>521.74415414259943</v>
          </cell>
          <cell r="E143">
            <v>31.412362821512861</v>
          </cell>
          <cell r="F143">
            <v>10.154474228725084</v>
          </cell>
          <cell r="G143">
            <v>563.31099119283738</v>
          </cell>
          <cell r="I143">
            <v>0.92620978873105564</v>
          </cell>
          <cell r="J143">
            <v>5.5763802433529144E-2</v>
          </cell>
          <cell r="K143">
            <v>1.8026408835415248E-2</v>
          </cell>
          <cell r="O143" t="str">
            <v>07L</v>
          </cell>
          <cell r="P143">
            <v>67.962989555022801</v>
          </cell>
          <cell r="Q143">
            <v>16.457265636552805</v>
          </cell>
          <cell r="R143">
            <v>1.9225661625260726</v>
          </cell>
          <cell r="S143">
            <v>86.342821354101673</v>
          </cell>
          <cell r="V143">
            <v>0.78712958980456404</v>
          </cell>
          <cell r="W143">
            <v>0.19060375116837677</v>
          </cell>
          <cell r="X143">
            <v>2.2266659027059255E-2</v>
          </cell>
        </row>
        <row r="144">
          <cell r="C144" t="str">
            <v>07M</v>
          </cell>
          <cell r="D144">
            <v>1010.9492838864149</v>
          </cell>
          <cell r="E144">
            <v>72.984153428034716</v>
          </cell>
          <cell r="F144">
            <v>9.3105090793236265</v>
          </cell>
          <cell r="G144">
            <v>1093.2439463937733</v>
          </cell>
          <cell r="I144">
            <v>0.92472433734591497</v>
          </cell>
          <cell r="J144">
            <v>6.6759256860084826E-2</v>
          </cell>
          <cell r="K144">
            <v>8.516405794000247E-3</v>
          </cell>
          <cell r="O144" t="str">
            <v>07M</v>
          </cell>
          <cell r="P144">
            <v>129.16230720376029</v>
          </cell>
          <cell r="Q144">
            <v>34.46055184935009</v>
          </cell>
          <cell r="R144">
            <v>9.7199312633252113</v>
          </cell>
          <cell r="S144">
            <v>173.34279031643558</v>
          </cell>
          <cell r="V144">
            <v>0.74512650320198348</v>
          </cell>
          <cell r="W144">
            <v>0.19880002962016871</v>
          </cell>
          <cell r="X144">
            <v>5.6073467177847842E-2</v>
          </cell>
        </row>
        <row r="145">
          <cell r="C145" t="str">
            <v>07N</v>
          </cell>
          <cell r="D145">
            <v>764.3348389176341</v>
          </cell>
          <cell r="E145">
            <v>33.749660229462584</v>
          </cell>
          <cell r="F145">
            <v>14.614628719425557</v>
          </cell>
          <cell r="G145">
            <v>812.6991278665223</v>
          </cell>
          <cell r="I145">
            <v>0.94048930620135773</v>
          </cell>
          <cell r="J145">
            <v>4.1527865691281543E-2</v>
          </cell>
          <cell r="K145">
            <v>1.7982828107360616E-2</v>
          </cell>
          <cell r="O145" t="str">
            <v>07N</v>
          </cell>
          <cell r="P145">
            <v>74.970469014250284</v>
          </cell>
          <cell r="Q145">
            <v>9.7747652774104203</v>
          </cell>
          <cell r="R145">
            <v>0</v>
          </cell>
          <cell r="S145">
            <v>84.745234291660708</v>
          </cell>
          <cell r="V145">
            <v>0.88465705052192767</v>
          </cell>
          <cell r="W145">
            <v>0.11534294947807229</v>
          </cell>
          <cell r="X145">
            <v>0</v>
          </cell>
        </row>
        <row r="146">
          <cell r="C146" t="str">
            <v>07P</v>
          </cell>
          <cell r="D146">
            <v>859.26923893576907</v>
          </cell>
          <cell r="E146">
            <v>61.131064605209716</v>
          </cell>
          <cell r="F146">
            <v>18.064074359204145</v>
          </cell>
          <cell r="G146">
            <v>938.46437790018297</v>
          </cell>
          <cell r="I146">
            <v>0.91561199249606762</v>
          </cell>
          <cell r="J146">
            <v>6.5139461917553723E-2</v>
          </cell>
          <cell r="K146">
            <v>1.9248545586378642E-2</v>
          </cell>
          <cell r="O146" t="str">
            <v>07P</v>
          </cell>
          <cell r="P146">
            <v>139.91202445855473</v>
          </cell>
          <cell r="Q146">
            <v>63.50670871461368</v>
          </cell>
          <cell r="R146">
            <v>9.9774211962967811</v>
          </cell>
          <cell r="S146">
            <v>213.39615436946517</v>
          </cell>
          <cell r="V146">
            <v>0.65564454463559318</v>
          </cell>
          <cell r="W146">
            <v>0.29760006173616804</v>
          </cell>
          <cell r="X146">
            <v>4.6755393628238925E-2</v>
          </cell>
        </row>
        <row r="147">
          <cell r="C147" t="str">
            <v>07Q</v>
          </cell>
          <cell r="D147">
            <v>888.65110800145465</v>
          </cell>
          <cell r="E147">
            <v>31.818943264395806</v>
          </cell>
          <cell r="F147">
            <v>7.0040973943136846</v>
          </cell>
          <cell r="G147">
            <v>927.47414866016413</v>
          </cell>
          <cell r="I147">
            <v>0.95814110752866422</v>
          </cell>
          <cell r="J147">
            <v>3.430709450000486E-2</v>
          </cell>
          <cell r="K147">
            <v>7.5517979713309036E-3</v>
          </cell>
          <cell r="O147" t="str">
            <v>07Q</v>
          </cell>
          <cell r="P147">
            <v>101.4202891462479</v>
          </cell>
          <cell r="Q147">
            <v>35.527257723435802</v>
          </cell>
          <cell r="R147">
            <v>1.287543779289817</v>
          </cell>
          <cell r="S147">
            <v>138.23509064897351</v>
          </cell>
          <cell r="V147">
            <v>0.73367976734495677</v>
          </cell>
          <cell r="W147">
            <v>0.2570060724570416</v>
          </cell>
          <cell r="X147">
            <v>9.3141601980016343E-3</v>
          </cell>
        </row>
        <row r="148">
          <cell r="C148" t="str">
            <v>07R</v>
          </cell>
          <cell r="D148">
            <v>610.65252641613017</v>
          </cell>
          <cell r="E148">
            <v>16.487746214634385</v>
          </cell>
          <cell r="F148">
            <v>7.8676482766713525</v>
          </cell>
          <cell r="G148">
            <v>635.00792090743596</v>
          </cell>
          <cell r="I148">
            <v>0.96164552647390356</v>
          </cell>
          <cell r="J148">
            <v>2.5964630789287076E-2</v>
          </cell>
          <cell r="K148">
            <v>1.2389842736809273E-2</v>
          </cell>
          <cell r="O148" t="str">
            <v>07R</v>
          </cell>
          <cell r="P148">
            <v>104.11427699141294</v>
          </cell>
          <cell r="Q148">
            <v>45.892768212392468</v>
          </cell>
          <cell r="R148">
            <v>5.0076209739161506</v>
          </cell>
          <cell r="S148">
            <v>155.01466617772155</v>
          </cell>
          <cell r="V148">
            <v>0.67164146179592954</v>
          </cell>
          <cell r="W148">
            <v>0.29605436275156849</v>
          </cell>
          <cell r="X148">
            <v>3.230417545250204E-2</v>
          </cell>
        </row>
        <row r="149">
          <cell r="C149" t="str">
            <v>07T</v>
          </cell>
          <cell r="D149">
            <v>729.99290413414121</v>
          </cell>
          <cell r="E149">
            <v>59.284106711663505</v>
          </cell>
          <cell r="F149">
            <v>13.890726397992074</v>
          </cell>
          <cell r="G149">
            <v>803.16773724379686</v>
          </cell>
          <cell r="I149">
            <v>0.90889221551556942</v>
          </cell>
          <cell r="J149">
            <v>7.3812858712560769E-2</v>
          </cell>
          <cell r="K149">
            <v>1.7294925771869776E-2</v>
          </cell>
          <cell r="O149" t="str">
            <v>07T</v>
          </cell>
          <cell r="P149">
            <v>158.34641348383832</v>
          </cell>
          <cell r="Q149">
            <v>41.272926132217208</v>
          </cell>
          <cell r="R149">
            <v>13.06180291020722</v>
          </cell>
          <cell r="S149">
            <v>212.68114252626276</v>
          </cell>
          <cell r="V149">
            <v>0.74452493344248905</v>
          </cell>
          <cell r="W149">
            <v>0.19406011102804122</v>
          </cell>
          <cell r="X149">
            <v>6.1414955529469635E-2</v>
          </cell>
        </row>
        <row r="150">
          <cell r="C150" t="str">
            <v>07V</v>
          </cell>
          <cell r="D150">
            <v>1212.1975238937796</v>
          </cell>
          <cell r="E150">
            <v>56.028363639391692</v>
          </cell>
          <cell r="F150">
            <v>6.7389946756281649</v>
          </cell>
          <cell r="G150">
            <v>1274.9648822087995</v>
          </cell>
          <cell r="I150">
            <v>0.9507693433827924</v>
          </cell>
          <cell r="J150">
            <v>4.394502501302306E-2</v>
          </cell>
          <cell r="K150">
            <v>5.2856316041844731E-3</v>
          </cell>
          <cell r="O150" t="str">
            <v>07V</v>
          </cell>
          <cell r="P150">
            <v>164.78866323311308</v>
          </cell>
          <cell r="Q150">
            <v>47.110077557058027</v>
          </cell>
          <cell r="R150">
            <v>3.8091124652529782</v>
          </cell>
          <cell r="S150">
            <v>215.70785325542408</v>
          </cell>
          <cell r="V150">
            <v>0.76394373568765461</v>
          </cell>
          <cell r="W150">
            <v>0.21839760048640428</v>
          </cell>
          <cell r="X150">
            <v>1.7658663825941147E-2</v>
          </cell>
        </row>
        <row r="151">
          <cell r="C151" t="str">
            <v>07W</v>
          </cell>
          <cell r="D151">
            <v>1159.4156590300363</v>
          </cell>
          <cell r="E151">
            <v>37.402796486126675</v>
          </cell>
          <cell r="F151">
            <v>22.024672421814529</v>
          </cell>
          <cell r="G151">
            <v>1218.8431279379774</v>
          </cell>
          <cell r="I151">
            <v>0.95124272554378697</v>
          </cell>
          <cell r="J151">
            <v>3.0687129154515748E-2</v>
          </cell>
          <cell r="K151">
            <v>1.8070145301697337E-2</v>
          </cell>
          <cell r="O151" t="str">
            <v>07W</v>
          </cell>
          <cell r="P151">
            <v>148.06874310055372</v>
          </cell>
          <cell r="Q151">
            <v>62.902956025446542</v>
          </cell>
          <cell r="R151">
            <v>13.853216358108252</v>
          </cell>
          <cell r="S151">
            <v>224.82491548410852</v>
          </cell>
          <cell r="V151">
            <v>0.65859579122590517</v>
          </cell>
          <cell r="W151">
            <v>0.27978641019390382</v>
          </cell>
          <cell r="X151">
            <v>6.1617798580190952E-2</v>
          </cell>
        </row>
        <row r="152">
          <cell r="C152" t="str">
            <v>07X</v>
          </cell>
          <cell r="D152">
            <v>931.09224299341929</v>
          </cell>
          <cell r="E152">
            <v>45.087805490573054</v>
          </cell>
          <cell r="F152">
            <v>11.253600571531038</v>
          </cell>
          <cell r="G152">
            <v>987.43364905552335</v>
          </cell>
          <cell r="I152">
            <v>0.94294157777994059</v>
          </cell>
          <cell r="J152">
            <v>4.5661605246792407E-2</v>
          </cell>
          <cell r="K152">
            <v>1.139681697326708E-2</v>
          </cell>
          <cell r="O152" t="str">
            <v>07X</v>
          </cell>
          <cell r="P152">
            <v>111.00274056931951</v>
          </cell>
          <cell r="Q152">
            <v>36.822178337157226</v>
          </cell>
          <cell r="R152">
            <v>9.4681518530713102</v>
          </cell>
          <cell r="S152">
            <v>157.29307075954804</v>
          </cell>
          <cell r="V152">
            <v>0.70570648810720993</v>
          </cell>
          <cell r="W152">
            <v>0.2340991765202857</v>
          </cell>
          <cell r="X152">
            <v>6.0194335372504459E-2</v>
          </cell>
        </row>
        <row r="153">
          <cell r="C153" t="str">
            <v>07Y</v>
          </cell>
          <cell r="D153">
            <v>797.14499743741351</v>
          </cell>
          <cell r="E153">
            <v>28.696340183257</v>
          </cell>
          <cell r="F153">
            <v>7.2091633030076769</v>
          </cell>
          <cell r="G153">
            <v>833.05050092367821</v>
          </cell>
          <cell r="I153">
            <v>0.95689876730587997</v>
          </cell>
          <cell r="J153">
            <v>3.4447299595209147E-2</v>
          </cell>
          <cell r="K153">
            <v>8.6539330989108439E-3</v>
          </cell>
          <cell r="O153" t="str">
            <v>07Y</v>
          </cell>
          <cell r="P153">
            <v>117.15353841406558</v>
          </cell>
          <cell r="Q153">
            <v>31.080345234185337</v>
          </cell>
          <cell r="R153">
            <v>6.0653587595565694</v>
          </cell>
          <cell r="S153">
            <v>154.2992424078075</v>
          </cell>
          <cell r="V153">
            <v>0.75926191591033787</v>
          </cell>
          <cell r="W153">
            <v>0.20142902031910873</v>
          </cell>
          <cell r="X153">
            <v>3.9309063770553314E-2</v>
          </cell>
        </row>
        <row r="154">
          <cell r="C154" t="str">
            <v>08A</v>
          </cell>
          <cell r="D154">
            <v>743.05069609187444</v>
          </cell>
          <cell r="E154">
            <v>37.264718513361878</v>
          </cell>
          <cell r="F154">
            <v>7.0808347477813918</v>
          </cell>
          <cell r="G154">
            <v>787.39624935301777</v>
          </cell>
          <cell r="I154">
            <v>0.94368076645325549</v>
          </cell>
          <cell r="J154">
            <v>4.7326512596397675E-2</v>
          </cell>
          <cell r="K154">
            <v>8.9927209503468195E-3</v>
          </cell>
          <cell r="O154" t="str">
            <v>08A</v>
          </cell>
          <cell r="P154">
            <v>120.58667700760333</v>
          </cell>
          <cell r="Q154">
            <v>18.786408500106827</v>
          </cell>
          <cell r="R154">
            <v>8.5746686009810524</v>
          </cell>
          <cell r="S154">
            <v>147.94775410869121</v>
          </cell>
          <cell r="V154">
            <v>0.81506257214971434</v>
          </cell>
          <cell r="W154">
            <v>0.12698001813738391</v>
          </cell>
          <cell r="X154">
            <v>5.7957409712901697E-2</v>
          </cell>
        </row>
        <row r="155">
          <cell r="C155" t="str">
            <v>08C</v>
          </cell>
          <cell r="D155">
            <v>534.00932226790098</v>
          </cell>
          <cell r="E155">
            <v>18.950708583096183</v>
          </cell>
          <cell r="F155">
            <v>5.1440929361575716</v>
          </cell>
          <cell r="G155">
            <v>558.10412378715478</v>
          </cell>
          <cell r="I155">
            <v>0.95682740819803924</v>
          </cell>
          <cell r="J155">
            <v>3.3955507181171539E-2</v>
          </cell>
          <cell r="K155">
            <v>9.2170846207891202E-3</v>
          </cell>
          <cell r="O155" t="str">
            <v>08C</v>
          </cell>
          <cell r="P155">
            <v>125.62314459232515</v>
          </cell>
          <cell r="Q155">
            <v>15.344100080370298</v>
          </cell>
          <cell r="R155">
            <v>3.6450272458289823</v>
          </cell>
          <cell r="S155">
            <v>144.61227191852441</v>
          </cell>
          <cell r="V155">
            <v>0.86868937833368753</v>
          </cell>
          <cell r="W155">
            <v>0.10610510350750366</v>
          </cell>
          <cell r="X155">
            <v>2.5205518158808934E-2</v>
          </cell>
        </row>
        <row r="156">
          <cell r="C156" t="str">
            <v>08D</v>
          </cell>
          <cell r="D156">
            <v>810.39792444670877</v>
          </cell>
          <cell r="E156">
            <v>55.74543476447414</v>
          </cell>
          <cell r="F156">
            <v>19.257413222485134</v>
          </cell>
          <cell r="G156">
            <v>885.40077243366807</v>
          </cell>
          <cell r="I156">
            <v>0.91528938044542052</v>
          </cell>
          <cell r="J156">
            <v>6.2960680067229602E-2</v>
          </cell>
          <cell r="K156">
            <v>2.1749939487349892E-2</v>
          </cell>
          <cell r="O156" t="str">
            <v>08D</v>
          </cell>
          <cell r="P156">
            <v>122.88439943483237</v>
          </cell>
          <cell r="Q156">
            <v>37.561741768878242</v>
          </cell>
          <cell r="R156">
            <v>7.7781446555376155</v>
          </cell>
          <cell r="S156">
            <v>168.22428585924823</v>
          </cell>
          <cell r="V156">
            <v>0.73047954287437822</v>
          </cell>
          <cell r="W156">
            <v>0.22328370471018566</v>
          </cell>
          <cell r="X156">
            <v>4.6236752415436143E-2</v>
          </cell>
        </row>
        <row r="157">
          <cell r="C157" t="str">
            <v>08E</v>
          </cell>
          <cell r="D157">
            <v>761.04844318852042</v>
          </cell>
          <cell r="E157">
            <v>32.83712163314096</v>
          </cell>
          <cell r="F157">
            <v>14.589963352941698</v>
          </cell>
          <cell r="G157">
            <v>808.47552817460314</v>
          </cell>
          <cell r="I157">
            <v>0.9413376369063825</v>
          </cell>
          <cell r="J157">
            <v>4.0616098433160316E-2</v>
          </cell>
          <cell r="K157">
            <v>1.804626466045706E-2</v>
          </cell>
          <cell r="O157" t="str">
            <v>08E</v>
          </cell>
          <cell r="P157">
            <v>66.272867426597472</v>
          </cell>
          <cell r="Q157">
            <v>36.967308518427622</v>
          </cell>
          <cell r="R157">
            <v>4.4523635489962432</v>
          </cell>
          <cell r="S157">
            <v>107.69253949402135</v>
          </cell>
          <cell r="V157">
            <v>0.61538958722648263</v>
          </cell>
          <cell r="W157">
            <v>0.34326712595053899</v>
          </cell>
          <cell r="X157">
            <v>4.1343286822978303E-2</v>
          </cell>
        </row>
        <row r="158">
          <cell r="C158" t="str">
            <v>08F</v>
          </cell>
          <cell r="D158">
            <v>883.59769206921897</v>
          </cell>
          <cell r="E158">
            <v>24.067795389356647</v>
          </cell>
          <cell r="F158">
            <v>5.3109246040564972</v>
          </cell>
          <cell r="G158">
            <v>912.97641206263211</v>
          </cell>
          <cell r="I158">
            <v>0.96782094301095956</v>
          </cell>
          <cell r="J158">
            <v>2.636190275166227E-2</v>
          </cell>
          <cell r="K158">
            <v>5.8171542373782123E-3</v>
          </cell>
          <cell r="O158" t="str">
            <v>08F</v>
          </cell>
          <cell r="P158">
            <v>82.925932848117398</v>
          </cell>
          <cell r="Q158">
            <v>17.573362053180077</v>
          </cell>
          <cell r="R158">
            <v>3.0415445409677551</v>
          </cell>
          <cell r="S158">
            <v>103.54083944226522</v>
          </cell>
          <cell r="V158">
            <v>0.80090071989765177</v>
          </cell>
          <cell r="W158">
            <v>0.16972396735279563</v>
          </cell>
          <cell r="X158">
            <v>2.9375312749552625E-2</v>
          </cell>
        </row>
        <row r="159">
          <cell r="C159" t="str">
            <v>08G</v>
          </cell>
          <cell r="D159">
            <v>861.34136107589484</v>
          </cell>
          <cell r="E159">
            <v>47.414617542585951</v>
          </cell>
          <cell r="F159">
            <v>7.6098130704857017</v>
          </cell>
          <cell r="G159">
            <v>916.36579168896651</v>
          </cell>
          <cell r="I159">
            <v>0.93995363957044342</v>
          </cell>
          <cell r="J159">
            <v>5.1742020460186985E-2</v>
          </cell>
          <cell r="K159">
            <v>8.3043399693696011E-3</v>
          </cell>
          <cell r="O159" t="str">
            <v>08G</v>
          </cell>
          <cell r="P159">
            <v>105.06314239861639</v>
          </cell>
          <cell r="Q159">
            <v>29.155796026044246</v>
          </cell>
          <cell r="R159">
            <v>2.2122403065401239</v>
          </cell>
          <cell r="S159">
            <v>136.43117873120076</v>
          </cell>
          <cell r="V159">
            <v>0.7700816145964241</v>
          </cell>
          <cell r="W159">
            <v>0.21370332131695158</v>
          </cell>
          <cell r="X159">
            <v>1.6215064086624369E-2</v>
          </cell>
        </row>
        <row r="160">
          <cell r="C160" t="str">
            <v>08H</v>
          </cell>
          <cell r="D160">
            <v>594.01239536587627</v>
          </cell>
          <cell r="E160">
            <v>24.477386551573897</v>
          </cell>
          <cell r="F160">
            <v>8.0867000509428415</v>
          </cell>
          <cell r="G160">
            <v>626.57648196839295</v>
          </cell>
          <cell r="I160">
            <v>0.94802855271519859</v>
          </cell>
          <cell r="J160">
            <v>3.9065281343912038E-2</v>
          </cell>
          <cell r="K160">
            <v>1.2906165940889508E-2</v>
          </cell>
          <cell r="O160" t="str">
            <v>08H</v>
          </cell>
          <cell r="P160">
            <v>132.48713972208171</v>
          </cell>
          <cell r="Q160">
            <v>26.088200187231127</v>
          </cell>
          <cell r="R160">
            <v>4.9803097914751291</v>
          </cell>
          <cell r="S160">
            <v>163.55564970078797</v>
          </cell>
          <cell r="V160">
            <v>0.81004318691806965</v>
          </cell>
          <cell r="W160">
            <v>0.15950656693888235</v>
          </cell>
          <cell r="X160">
            <v>3.0450246143048004E-2</v>
          </cell>
        </row>
        <row r="161">
          <cell r="C161" t="str">
            <v>08J</v>
          </cell>
          <cell r="D161">
            <v>570.55734656184461</v>
          </cell>
          <cell r="E161">
            <v>25.747285700287648</v>
          </cell>
          <cell r="F161">
            <v>8.8627315091103984</v>
          </cell>
          <cell r="G161">
            <v>605.16736377124266</v>
          </cell>
          <cell r="I161">
            <v>0.94280918092853261</v>
          </cell>
          <cell r="J161">
            <v>4.2545727416358654E-2</v>
          </cell>
          <cell r="K161">
            <v>1.4645091655108768E-2</v>
          </cell>
          <cell r="O161" t="str">
            <v>08J</v>
          </cell>
          <cell r="P161">
            <v>66.819938954784178</v>
          </cell>
          <cell r="Q161">
            <v>21.743805620354017</v>
          </cell>
          <cell r="R161">
            <v>1.448373881871464</v>
          </cell>
          <cell r="S161">
            <v>90.012118457009663</v>
          </cell>
          <cell r="V161">
            <v>0.74234380992485793</v>
          </cell>
          <cell r="W161">
            <v>0.24156531357207187</v>
          </cell>
          <cell r="X161">
            <v>1.6090876503070152E-2</v>
          </cell>
        </row>
        <row r="162">
          <cell r="C162" t="str">
            <v>08K</v>
          </cell>
          <cell r="D162">
            <v>1039.3055351985668</v>
          </cell>
          <cell r="E162">
            <v>40.295696402670572</v>
          </cell>
          <cell r="F162">
            <v>18.820710274364142</v>
          </cell>
          <cell r="G162">
            <v>1098.4219418756013</v>
          </cell>
          <cell r="I162">
            <v>0.9461806028964691</v>
          </cell>
          <cell r="J162">
            <v>3.6685079627837722E-2</v>
          </cell>
          <cell r="K162">
            <v>1.7134317475693352E-2</v>
          </cell>
          <cell r="O162" t="str">
            <v>08K</v>
          </cell>
          <cell r="P162">
            <v>154.80292728958827</v>
          </cell>
          <cell r="Q162">
            <v>46.235534825813829</v>
          </cell>
          <cell r="R162">
            <v>14.929468604114227</v>
          </cell>
          <cell r="S162">
            <v>215.96793071951632</v>
          </cell>
          <cell r="V162">
            <v>0.71678663945081378</v>
          </cell>
          <cell r="W162">
            <v>0.21408518696167547</v>
          </cell>
          <cell r="X162">
            <v>6.9128173587510791E-2</v>
          </cell>
        </row>
        <row r="163">
          <cell r="C163" t="str">
            <v>08L</v>
          </cell>
          <cell r="D163">
            <v>928.90244669291337</v>
          </cell>
          <cell r="E163">
            <v>31.082792704751785</v>
          </cell>
          <cell r="F163">
            <v>5.7100279010509754</v>
          </cell>
          <cell r="G163">
            <v>965.69526729871609</v>
          </cell>
          <cell r="I163">
            <v>0.96190017508450554</v>
          </cell>
          <cell r="J163">
            <v>3.2186957684589151E-2</v>
          </cell>
          <cell r="K163">
            <v>5.9128672309053647E-3</v>
          </cell>
          <cell r="O163" t="str">
            <v>08L</v>
          </cell>
          <cell r="P163">
            <v>164.62694779135481</v>
          </cell>
          <cell r="Q163">
            <v>26.536870403566564</v>
          </cell>
          <cell r="R163">
            <v>5.5444003569261264</v>
          </cell>
          <cell r="S163">
            <v>196.70821855184749</v>
          </cell>
          <cell r="V163">
            <v>0.83690935235613029</v>
          </cell>
          <cell r="W163">
            <v>0.13490473656326712</v>
          </cell>
          <cell r="X163">
            <v>2.8185911080602651E-2</v>
          </cell>
        </row>
        <row r="164">
          <cell r="C164" t="str">
            <v>08M</v>
          </cell>
          <cell r="D164">
            <v>793.94313702575403</v>
          </cell>
          <cell r="E164">
            <v>66.44942728979025</v>
          </cell>
          <cell r="F164">
            <v>18.790511644978736</v>
          </cell>
          <cell r="G164">
            <v>879.18307596052307</v>
          </cell>
          <cell r="I164">
            <v>0.90304642882070618</v>
          </cell>
          <cell r="J164">
            <v>7.558087627789363E-2</v>
          </cell>
          <cell r="K164">
            <v>2.1372694901400108E-2</v>
          </cell>
          <cell r="O164" t="str">
            <v>08M</v>
          </cell>
          <cell r="P164">
            <v>118.69726154136592</v>
          </cell>
          <cell r="Q164">
            <v>68.692098042083899</v>
          </cell>
          <cell r="R164">
            <v>19.423282646131607</v>
          </cell>
          <cell r="S164">
            <v>206.81264222958143</v>
          </cell>
          <cell r="V164">
            <v>0.57393619781522265</v>
          </cell>
          <cell r="W164">
            <v>0.33214651339268336</v>
          </cell>
          <cell r="X164">
            <v>9.3917288792093961E-2</v>
          </cell>
        </row>
        <row r="165">
          <cell r="C165" t="str">
            <v>08N</v>
          </cell>
          <cell r="D165">
            <v>848.64670733884259</v>
          </cell>
          <cell r="E165">
            <v>51.991683341903482</v>
          </cell>
          <cell r="F165">
            <v>6.1532807286700111</v>
          </cell>
          <cell r="G165">
            <v>906.79167140941604</v>
          </cell>
          <cell r="I165">
            <v>0.93587836555644655</v>
          </cell>
          <cell r="J165">
            <v>5.7335863331313353E-2</v>
          </cell>
          <cell r="K165">
            <v>6.7857711122401871E-3</v>
          </cell>
          <cell r="O165" t="str">
            <v>08N</v>
          </cell>
          <cell r="P165">
            <v>84.334636371518513</v>
          </cell>
          <cell r="Q165">
            <v>43.905004129884198</v>
          </cell>
          <cell r="R165">
            <v>9.3659189997440571</v>
          </cell>
          <cell r="S165">
            <v>137.60555950114676</v>
          </cell>
          <cell r="V165">
            <v>0.61287230455841935</v>
          </cell>
          <cell r="W165">
            <v>0.31906417363550132</v>
          </cell>
          <cell r="X165">
            <v>6.8063521806079386E-2</v>
          </cell>
        </row>
        <row r="166">
          <cell r="C166" t="str">
            <v>08P</v>
          </cell>
          <cell r="D166">
            <v>463.80007359997313</v>
          </cell>
          <cell r="E166">
            <v>17.683193286043643</v>
          </cell>
          <cell r="F166">
            <v>2.3475846233893418</v>
          </cell>
          <cell r="G166">
            <v>483.83085150940616</v>
          </cell>
          <cell r="I166">
            <v>0.95859962661136</v>
          </cell>
          <cell r="J166">
            <v>3.654829622972041E-2</v>
          </cell>
          <cell r="K166">
            <v>4.8520771589194581E-3</v>
          </cell>
          <cell r="O166" t="str">
            <v>08P</v>
          </cell>
          <cell r="P166">
            <v>78.508150190893573</v>
          </cell>
          <cell r="Q166">
            <v>27.18005674296635</v>
          </cell>
          <cell r="R166">
            <v>7.3266471969847533</v>
          </cell>
          <cell r="S166">
            <v>113.01485413084468</v>
          </cell>
          <cell r="V166">
            <v>0.69467107483056656</v>
          </cell>
          <cell r="W166">
            <v>0.24049986129697803</v>
          </cell>
          <cell r="X166">
            <v>6.4829063872455336E-2</v>
          </cell>
        </row>
        <row r="167">
          <cell r="C167" t="str">
            <v>08Q</v>
          </cell>
          <cell r="D167">
            <v>792.61785651782941</v>
          </cell>
          <cell r="E167">
            <v>46.927581698953098</v>
          </cell>
          <cell r="F167">
            <v>12.602172636328929</v>
          </cell>
          <cell r="G167">
            <v>852.14761085311136</v>
          </cell>
          <cell r="I167">
            <v>0.93014149945725377</v>
          </cell>
          <cell r="J167">
            <v>5.5069780283691042E-2</v>
          </cell>
          <cell r="K167">
            <v>1.4788720259055239E-2</v>
          </cell>
          <cell r="O167" t="str">
            <v>08Q</v>
          </cell>
          <cell r="P167">
            <v>156.65802556682036</v>
          </cell>
          <cell r="Q167">
            <v>41.568838498214454</v>
          </cell>
          <cell r="R167">
            <v>11.304285897208896</v>
          </cell>
          <cell r="S167">
            <v>209.53114996224372</v>
          </cell>
          <cell r="V167">
            <v>0.74765983766637667</v>
          </cell>
          <cell r="W167">
            <v>0.19838977882622663</v>
          </cell>
          <cell r="X167">
            <v>5.3950383507396692E-2</v>
          </cell>
        </row>
        <row r="168">
          <cell r="C168" t="str">
            <v>08R</v>
          </cell>
          <cell r="D168">
            <v>529.34540021686598</v>
          </cell>
          <cell r="E168">
            <v>17.727675878241929</v>
          </cell>
          <cell r="F168">
            <v>1.9712659332320932</v>
          </cell>
          <cell r="G168">
            <v>549.04434202834</v>
          </cell>
          <cell r="I168">
            <v>0.96412140094422971</v>
          </cell>
          <cell r="J168">
            <v>3.2288240714311703E-2</v>
          </cell>
          <cell r="K168">
            <v>3.5903583414585894E-3</v>
          </cell>
          <cell r="O168" t="str">
            <v>08R</v>
          </cell>
          <cell r="P168">
            <v>92.696190294179331</v>
          </cell>
          <cell r="Q168">
            <v>27.622779301954306</v>
          </cell>
          <cell r="R168">
            <v>7.5906047074137399</v>
          </cell>
          <cell r="S168">
            <v>127.90957430354739</v>
          </cell>
          <cell r="V168">
            <v>0.724700952207051</v>
          </cell>
          <cell r="W168">
            <v>0.21595552524005412</v>
          </cell>
          <cell r="X168">
            <v>5.9343522552894816E-2</v>
          </cell>
        </row>
        <row r="169">
          <cell r="C169" t="str">
            <v>08T</v>
          </cell>
          <cell r="D169">
            <v>601.1908061716415</v>
          </cell>
          <cell r="E169">
            <v>18.542521751850312</v>
          </cell>
          <cell r="F169">
            <v>3.1095541383727521</v>
          </cell>
          <cell r="G169">
            <v>622.84288206186466</v>
          </cell>
          <cell r="I169">
            <v>0.96523669690412783</v>
          </cell>
          <cell r="J169">
            <v>2.9770785355155673E-2</v>
          </cell>
          <cell r="K169">
            <v>4.9925177407163365E-3</v>
          </cell>
          <cell r="O169" t="str">
            <v>08T</v>
          </cell>
          <cell r="P169">
            <v>71.345158481643907</v>
          </cell>
          <cell r="Q169">
            <v>24.189161490156344</v>
          </cell>
          <cell r="R169">
            <v>0.364693075051576</v>
          </cell>
          <cell r="S169">
            <v>95.89901304685182</v>
          </cell>
          <cell r="V169">
            <v>0.74396134240493139</v>
          </cell>
          <cell r="W169">
            <v>0.25223577095979749</v>
          </cell>
          <cell r="X169">
            <v>3.8028866352712498E-3</v>
          </cell>
        </row>
        <row r="170">
          <cell r="C170" t="str">
            <v>08V</v>
          </cell>
          <cell r="D170">
            <v>634.58858705078819</v>
          </cell>
          <cell r="E170">
            <v>47.884173457135802</v>
          </cell>
          <cell r="F170">
            <v>7.8465342471608146</v>
          </cell>
          <cell r="G170">
            <v>690.3192947550848</v>
          </cell>
          <cell r="I170">
            <v>0.91926821671112491</v>
          </cell>
          <cell r="J170">
            <v>6.9365254340926982E-2</v>
          </cell>
          <cell r="K170">
            <v>1.1366528947948137E-2</v>
          </cell>
          <cell r="O170" t="str">
            <v>08V</v>
          </cell>
          <cell r="P170">
            <v>127.64565781632062</v>
          </cell>
          <cell r="Q170">
            <v>55.832281091191426</v>
          </cell>
          <cell r="R170">
            <v>6.5063959454183538</v>
          </cell>
          <cell r="S170">
            <v>189.9843348529304</v>
          </cell>
          <cell r="V170">
            <v>0.67187464648142148</v>
          </cell>
          <cell r="W170">
            <v>0.29387834072957647</v>
          </cell>
          <cell r="X170">
            <v>3.4247012789002045E-2</v>
          </cell>
        </row>
        <row r="171">
          <cell r="C171" t="str">
            <v>08W</v>
          </cell>
          <cell r="D171">
            <v>794.88983542501808</v>
          </cell>
          <cell r="E171">
            <v>49.736185598084241</v>
          </cell>
          <cell r="F171">
            <v>13.8339111958483</v>
          </cell>
          <cell r="G171">
            <v>858.4599322189506</v>
          </cell>
          <cell r="I171">
            <v>0.92594867342309584</v>
          </cell>
          <cell r="J171">
            <v>5.7936525318690126E-2</v>
          </cell>
          <cell r="K171">
            <v>1.6114801258214059E-2</v>
          </cell>
          <cell r="O171" t="str">
            <v>08W</v>
          </cell>
          <cell r="P171">
            <v>115.63700089564351</v>
          </cell>
          <cell r="Q171">
            <v>52.832806417595066</v>
          </cell>
          <cell r="R171">
            <v>9.9838953453923267</v>
          </cell>
          <cell r="S171">
            <v>178.4537026586309</v>
          </cell>
          <cell r="V171">
            <v>0.64799440511945428</v>
          </cell>
          <cell r="W171">
            <v>0.29605889724048162</v>
          </cell>
          <cell r="X171">
            <v>5.5946697640064103E-2</v>
          </cell>
        </row>
        <row r="172">
          <cell r="C172" t="str">
            <v>08X</v>
          </cell>
          <cell r="D172">
            <v>944.87809906728285</v>
          </cell>
          <cell r="E172">
            <v>41.302957225099377</v>
          </cell>
          <cell r="F172">
            <v>16.441404323248022</v>
          </cell>
          <cell r="G172">
            <v>1002.6224606156302</v>
          </cell>
          <cell r="I172">
            <v>0.94240667467903005</v>
          </cell>
          <cell r="J172">
            <v>4.1194925156313116E-2</v>
          </cell>
          <cell r="K172">
            <v>1.6398400164656865E-2</v>
          </cell>
          <cell r="O172" t="str">
            <v>08X</v>
          </cell>
          <cell r="P172">
            <v>158.11707427851744</v>
          </cell>
          <cell r="Q172">
            <v>45.592560045677459</v>
          </cell>
          <cell r="R172">
            <v>0</v>
          </cell>
          <cell r="S172">
            <v>203.70963432419489</v>
          </cell>
          <cell r="V172">
            <v>0.77618849399572865</v>
          </cell>
          <cell r="W172">
            <v>0.2238115060042713</v>
          </cell>
          <cell r="X172">
            <v>0</v>
          </cell>
        </row>
        <row r="173">
          <cell r="C173" t="str">
            <v>08Y</v>
          </cell>
          <cell r="D173">
            <v>542.48666104109282</v>
          </cell>
          <cell r="E173">
            <v>22.960434582311848</v>
          </cell>
          <cell r="F173">
            <v>11.610897591787426</v>
          </cell>
          <cell r="G173">
            <v>577.05799321519203</v>
          </cell>
          <cell r="I173">
            <v>0.94009036772633847</v>
          </cell>
          <cell r="J173">
            <v>3.9788781807497849E-2</v>
          </cell>
          <cell r="K173">
            <v>2.012085046616377E-2</v>
          </cell>
          <cell r="O173" t="str">
            <v>08Y</v>
          </cell>
          <cell r="P173">
            <v>122.18832911616221</v>
          </cell>
          <cell r="Q173">
            <v>22.517382050233248</v>
          </cell>
          <cell r="R173">
            <v>3.9137667186482079</v>
          </cell>
          <cell r="S173">
            <v>148.61947788504366</v>
          </cell>
          <cell r="V173">
            <v>0.82215555359893133</v>
          </cell>
          <cell r="W173">
            <v>0.15151030248976058</v>
          </cell>
          <cell r="X173">
            <v>2.6334143911308075E-2</v>
          </cell>
        </row>
        <row r="174">
          <cell r="C174" t="str">
            <v>09A</v>
          </cell>
          <cell r="D174">
            <v>515.29937979252088</v>
          </cell>
          <cell r="E174">
            <v>8.9374773180104672</v>
          </cell>
          <cell r="F174">
            <v>13.281265929566533</v>
          </cell>
          <cell r="G174">
            <v>537.51812304009786</v>
          </cell>
          <cell r="I174">
            <v>0.95866419699132732</v>
          </cell>
          <cell r="J174">
            <v>1.6627304150159321E-2</v>
          </cell>
          <cell r="K174">
            <v>2.4708498858513419E-2</v>
          </cell>
          <cell r="O174" t="str">
            <v>09A</v>
          </cell>
          <cell r="P174">
            <v>88.844741772714244</v>
          </cell>
          <cell r="Q174">
            <v>24.159172894308515</v>
          </cell>
          <cell r="R174">
            <v>6.5560360007378513</v>
          </cell>
          <cell r="S174">
            <v>119.5599506677606</v>
          </cell>
          <cell r="V174">
            <v>0.74309784569584358</v>
          </cell>
          <cell r="W174">
            <v>0.20206743779481207</v>
          </cell>
          <cell r="X174">
            <v>5.4834716509344378E-2</v>
          </cell>
        </row>
        <row r="175">
          <cell r="C175" t="str">
            <v>09C</v>
          </cell>
          <cell r="D175">
            <v>450.65171521236647</v>
          </cell>
          <cell r="E175">
            <v>25.121520291901071</v>
          </cell>
          <cell r="F175">
            <v>2.8224881348813193</v>
          </cell>
          <cell r="G175">
            <v>478.59572363914884</v>
          </cell>
          <cell r="I175">
            <v>0.94161249871958408</v>
          </cell>
          <cell r="J175">
            <v>5.2490064267356827E-2</v>
          </cell>
          <cell r="K175">
            <v>5.8974370130590974E-3</v>
          </cell>
          <cell r="O175" t="str">
            <v>09C</v>
          </cell>
          <cell r="P175">
            <v>17.633345381772131</v>
          </cell>
          <cell r="Q175">
            <v>9.3650178400350992</v>
          </cell>
          <cell r="R175">
            <v>0</v>
          </cell>
          <cell r="S175">
            <v>26.998363221807232</v>
          </cell>
          <cell r="V175">
            <v>0.65312645944140979</v>
          </cell>
          <cell r="W175">
            <v>0.34687354055859015</v>
          </cell>
          <cell r="X175">
            <v>0</v>
          </cell>
        </row>
        <row r="176">
          <cell r="C176" t="str">
            <v>09D</v>
          </cell>
          <cell r="D176">
            <v>958.64850142654814</v>
          </cell>
          <cell r="E176">
            <v>29.612470247133867</v>
          </cell>
          <cell r="F176">
            <v>15.434585873693724</v>
          </cell>
          <cell r="G176">
            <v>1003.6955575473758</v>
          </cell>
          <cell r="I176">
            <v>0.95511880491839152</v>
          </cell>
          <cell r="J176">
            <v>2.950343859197177E-2</v>
          </cell>
          <cell r="K176">
            <v>1.537775648963674E-2</v>
          </cell>
          <cell r="O176" t="str">
            <v>09D</v>
          </cell>
          <cell r="P176">
            <v>148.61358657664533</v>
          </cell>
          <cell r="Q176">
            <v>49.27763067124387</v>
          </cell>
          <cell r="R176">
            <v>2.8061702235315629</v>
          </cell>
          <cell r="S176">
            <v>200.69738747142074</v>
          </cell>
          <cell r="V176">
            <v>0.74048590491895605</v>
          </cell>
          <cell r="W176">
            <v>0.24553199865773537</v>
          </cell>
          <cell r="X176">
            <v>1.3982096423308754E-2</v>
          </cell>
        </row>
        <row r="177">
          <cell r="C177" t="str">
            <v>09E</v>
          </cell>
          <cell r="D177">
            <v>629.45515565719393</v>
          </cell>
          <cell r="E177">
            <v>20.803519363524401</v>
          </cell>
          <cell r="F177">
            <v>4.3792296720146764</v>
          </cell>
          <cell r="G177">
            <v>654.63790469273306</v>
          </cell>
          <cell r="I177">
            <v>0.9615317890164653</v>
          </cell>
          <cell r="J177">
            <v>3.1778666060115986E-2</v>
          </cell>
          <cell r="K177">
            <v>6.6895449234186223E-3</v>
          </cell>
          <cell r="O177" t="str">
            <v>09E</v>
          </cell>
          <cell r="P177">
            <v>99.013586839292572</v>
          </cell>
          <cell r="Q177">
            <v>14.362226581439071</v>
          </cell>
          <cell r="R177">
            <v>0</v>
          </cell>
          <cell r="S177">
            <v>113.37581342073165</v>
          </cell>
          <cell r="V177">
            <v>0.87332195335047691</v>
          </cell>
          <cell r="W177">
            <v>0.12667804664952309</v>
          </cell>
          <cell r="X177">
            <v>0</v>
          </cell>
        </row>
        <row r="178">
          <cell r="C178" t="str">
            <v>09F</v>
          </cell>
          <cell r="D178">
            <v>662.66974883999615</v>
          </cell>
          <cell r="E178">
            <v>19.512776405037172</v>
          </cell>
          <cell r="F178">
            <v>6.5826038669826801</v>
          </cell>
          <cell r="G178">
            <v>688.76512911201598</v>
          </cell>
          <cell r="I178">
            <v>0.96211280279873768</v>
          </cell>
          <cell r="J178">
            <v>2.8330087544057053E-2</v>
          </cell>
          <cell r="K178">
            <v>9.557109657205267E-3</v>
          </cell>
          <cell r="O178" t="str">
            <v>09F</v>
          </cell>
          <cell r="P178">
            <v>65.646033257478734</v>
          </cell>
          <cell r="Q178">
            <v>41.189091368137447</v>
          </cell>
          <cell r="R178">
            <v>4.7815837445845473</v>
          </cell>
          <cell r="S178">
            <v>111.61670837020073</v>
          </cell>
          <cell r="V178">
            <v>0.58813805044088563</v>
          </cell>
          <cell r="W178">
            <v>0.36902263083699799</v>
          </cell>
          <cell r="X178">
            <v>4.283931872211641E-2</v>
          </cell>
        </row>
        <row r="179">
          <cell r="C179" t="str">
            <v>09G</v>
          </cell>
          <cell r="D179">
            <v>1657.6977864246257</v>
          </cell>
          <cell r="E179">
            <v>53.087653577267105</v>
          </cell>
          <cell r="F179">
            <v>0.73774023277276679</v>
          </cell>
          <cell r="G179">
            <v>1711.5231802346655</v>
          </cell>
          <cell r="I179">
            <v>0.968551174514236</v>
          </cell>
          <cell r="J179">
            <v>3.101778240011234E-2</v>
          </cell>
          <cell r="K179">
            <v>4.3104308565170344E-4</v>
          </cell>
          <cell r="O179" t="str">
            <v>09G</v>
          </cell>
          <cell r="P179">
            <v>147.60981219632546</v>
          </cell>
          <cell r="Q179">
            <v>71.268263993115696</v>
          </cell>
          <cell r="R179">
            <v>12.021116410750551</v>
          </cell>
          <cell r="S179">
            <v>230.89919260019172</v>
          </cell>
          <cell r="V179">
            <v>0.6392824961147261</v>
          </cell>
          <cell r="W179">
            <v>0.30865531919169004</v>
          </cell>
          <cell r="X179">
            <v>5.2062184693583764E-2</v>
          </cell>
        </row>
        <row r="180">
          <cell r="C180" t="str">
            <v>09H</v>
          </cell>
          <cell r="D180">
            <v>424.35648526163078</v>
          </cell>
          <cell r="E180">
            <v>20.99428490632916</v>
          </cell>
          <cell r="F180">
            <v>6.8485072298171819</v>
          </cell>
          <cell r="G180">
            <v>452.19927739777711</v>
          </cell>
          <cell r="I180">
            <v>0.93842804814644931</v>
          </cell>
          <cell r="J180">
            <v>4.6427064251722668E-2</v>
          </cell>
          <cell r="K180">
            <v>1.5144887601828015E-2</v>
          </cell>
          <cell r="O180" t="str">
            <v>09H</v>
          </cell>
          <cell r="P180">
            <v>34.87396979754903</v>
          </cell>
          <cell r="Q180">
            <v>5.8948824278473069</v>
          </cell>
          <cell r="R180">
            <v>1.1588392130113454</v>
          </cell>
          <cell r="S180">
            <v>41.927691438407685</v>
          </cell>
          <cell r="V180">
            <v>0.8317646071398741</v>
          </cell>
          <cell r="W180">
            <v>0.14059639883838976</v>
          </cell>
          <cell r="X180">
            <v>2.7638994021736089E-2</v>
          </cell>
        </row>
        <row r="181">
          <cell r="C181" t="str">
            <v>09J</v>
          </cell>
          <cell r="D181">
            <v>826.65938402026461</v>
          </cell>
          <cell r="E181">
            <v>34.783688497959844</v>
          </cell>
          <cell r="F181">
            <v>7.1701514589175375</v>
          </cell>
          <cell r="G181">
            <v>868.61322397714196</v>
          </cell>
          <cell r="I181">
            <v>0.95170020580071046</v>
          </cell>
          <cell r="J181">
            <v>4.0045082826041793E-2</v>
          </cell>
          <cell r="K181">
            <v>8.254711373247783E-3</v>
          </cell>
          <cell r="O181" t="str">
            <v>09J</v>
          </cell>
          <cell r="P181">
            <v>78.762261917044555</v>
          </cell>
          <cell r="Q181">
            <v>28.32526939978861</v>
          </cell>
          <cell r="R181">
            <v>0</v>
          </cell>
          <cell r="S181">
            <v>107.08753131683316</v>
          </cell>
          <cell r="V181">
            <v>0.73549423493586374</v>
          </cell>
          <cell r="W181">
            <v>0.26450576506413631</v>
          </cell>
          <cell r="X181">
            <v>0</v>
          </cell>
        </row>
        <row r="182">
          <cell r="C182" t="str">
            <v>09L</v>
          </cell>
          <cell r="D182">
            <v>567.66263156805678</v>
          </cell>
          <cell r="E182">
            <v>12.696689879405623</v>
          </cell>
          <cell r="F182">
            <v>3.1251606986571829</v>
          </cell>
          <cell r="G182">
            <v>583.4844821461196</v>
          </cell>
          <cell r="I182">
            <v>0.9728838537061546</v>
          </cell>
          <cell r="J182">
            <v>2.1760115766413894E-2</v>
          </cell>
          <cell r="K182">
            <v>5.3560305274315111E-3</v>
          </cell>
          <cell r="O182" t="str">
            <v>09L</v>
          </cell>
          <cell r="P182">
            <v>46.31106869917798</v>
          </cell>
          <cell r="Q182">
            <v>17.146878578362209</v>
          </cell>
          <cell r="R182">
            <v>0.96008230905861369</v>
          </cell>
          <cell r="S182">
            <v>64.418029586598806</v>
          </cell>
          <cell r="V182">
            <v>0.71891470441393779</v>
          </cell>
          <cell r="W182">
            <v>0.2661813577410222</v>
          </cell>
          <cell r="X182">
            <v>1.4903937845039959E-2</v>
          </cell>
        </row>
        <row r="183">
          <cell r="C183" t="str">
            <v>09N</v>
          </cell>
          <cell r="D183">
            <v>644.37937621597439</v>
          </cell>
          <cell r="E183">
            <v>19.484102407987429</v>
          </cell>
          <cell r="F183">
            <v>0</v>
          </cell>
          <cell r="G183">
            <v>663.86347862396178</v>
          </cell>
          <cell r="I183">
            <v>0.97065043787561034</v>
          </cell>
          <cell r="J183">
            <v>2.9349562124389713E-2</v>
          </cell>
          <cell r="K183">
            <v>0</v>
          </cell>
          <cell r="O183" t="str">
            <v>09N</v>
          </cell>
          <cell r="P183">
            <v>84.631220787113662</v>
          </cell>
          <cell r="Q183">
            <v>25.163913813487316</v>
          </cell>
          <cell r="R183">
            <v>1.5953408605309007</v>
          </cell>
          <cell r="S183">
            <v>111.39047546113187</v>
          </cell>
          <cell r="V183">
            <v>0.75977071142536357</v>
          </cell>
          <cell r="W183">
            <v>0.22590723048190872</v>
          </cell>
          <cell r="X183">
            <v>1.4322058092727796E-2</v>
          </cell>
        </row>
        <row r="184">
          <cell r="C184" t="str">
            <v>09P</v>
          </cell>
          <cell r="D184">
            <v>776.20863099559801</v>
          </cell>
          <cell r="E184">
            <v>16.296043512563919</v>
          </cell>
          <cell r="F184">
            <v>6.5123916492600245</v>
          </cell>
          <cell r="G184">
            <v>799.01706615742194</v>
          </cell>
          <cell r="I184">
            <v>0.97145438298143905</v>
          </cell>
          <cell r="J184">
            <v>2.0395113199438573E-2</v>
          </cell>
          <cell r="K184">
            <v>8.1505038191223775E-3</v>
          </cell>
          <cell r="O184" t="str">
            <v>09P</v>
          </cell>
          <cell r="P184">
            <v>55.478281857939827</v>
          </cell>
          <cell r="Q184">
            <v>9.1674858291417802</v>
          </cell>
          <cell r="R184">
            <v>0.99912435401638167</v>
          </cell>
          <cell r="S184">
            <v>65.644892041097989</v>
          </cell>
          <cell r="V184">
            <v>0.84512717033957185</v>
          </cell>
          <cell r="W184">
            <v>0.13965269107918307</v>
          </cell>
          <cell r="X184">
            <v>1.522013858124505E-2</v>
          </cell>
        </row>
        <row r="185">
          <cell r="C185" t="str">
            <v>09W</v>
          </cell>
          <cell r="D185">
            <v>980.48001794143943</v>
          </cell>
          <cell r="E185">
            <v>31.14414063974634</v>
          </cell>
          <cell r="F185">
            <v>5.3557504147532518</v>
          </cell>
          <cell r="G185">
            <v>1016.979908995939</v>
          </cell>
          <cell r="I185">
            <v>0.96410952592904631</v>
          </cell>
          <cell r="J185">
            <v>3.0624145437145214E-2</v>
          </cell>
          <cell r="K185">
            <v>5.266328633808476E-3</v>
          </cell>
          <cell r="O185" t="str">
            <v>09W</v>
          </cell>
          <cell r="P185">
            <v>108.47648136508299</v>
          </cell>
          <cell r="Q185">
            <v>21.617512191614416</v>
          </cell>
          <cell r="R185">
            <v>4.6154149201541124</v>
          </cell>
          <cell r="S185">
            <v>134.70940847685151</v>
          </cell>
          <cell r="V185">
            <v>0.80526284386233948</v>
          </cell>
          <cell r="W185">
            <v>0.16047514747516076</v>
          </cell>
          <cell r="X185">
            <v>3.4262008662499815E-2</v>
          </cell>
        </row>
        <row r="186">
          <cell r="C186" t="str">
            <v>09X</v>
          </cell>
          <cell r="D186">
            <v>805.62541682398899</v>
          </cell>
          <cell r="E186">
            <v>31.233374877022939</v>
          </cell>
          <cell r="F186">
            <v>3.9857096655184385</v>
          </cell>
          <cell r="G186">
            <v>840.84450136653038</v>
          </cell>
          <cell r="I186">
            <v>0.9581146282275691</v>
          </cell>
          <cell r="J186">
            <v>3.7145244841659583E-2</v>
          </cell>
          <cell r="K186">
            <v>4.7401269307712794E-3</v>
          </cell>
          <cell r="O186" t="str">
            <v>09X</v>
          </cell>
          <cell r="P186">
            <v>53.973917014096891</v>
          </cell>
          <cell r="Q186">
            <v>27.27994627812517</v>
          </cell>
          <cell r="R186">
            <v>0.56832870105280175</v>
          </cell>
          <cell r="S186">
            <v>81.82219199327487</v>
          </cell>
          <cell r="V186">
            <v>0.65964887641403103</v>
          </cell>
          <cell r="W186">
            <v>0.33340522434753844</v>
          </cell>
          <cell r="X186">
            <v>6.945899238430496E-3</v>
          </cell>
        </row>
        <row r="187">
          <cell r="C187" t="str">
            <v>09Y</v>
          </cell>
          <cell r="D187">
            <v>920.88688801132355</v>
          </cell>
          <cell r="E187">
            <v>33.689716936928221</v>
          </cell>
          <cell r="F187">
            <v>4.2941173664342998</v>
          </cell>
          <cell r="G187">
            <v>958.87072231468608</v>
          </cell>
          <cell r="I187">
            <v>0.96038690782875225</v>
          </cell>
          <cell r="J187">
            <v>3.5134785276999828E-2</v>
          </cell>
          <cell r="K187">
            <v>4.4783068942478767E-3</v>
          </cell>
          <cell r="O187" t="str">
            <v>09Y</v>
          </cell>
          <cell r="P187">
            <v>101.31329244610015</v>
          </cell>
          <cell r="Q187">
            <v>30.257745086593062</v>
          </cell>
          <cell r="R187">
            <v>0.49032328425247246</v>
          </cell>
          <cell r="S187">
            <v>132.06136081694567</v>
          </cell>
          <cell r="V187">
            <v>0.76716832099385701</v>
          </cell>
          <cell r="W187">
            <v>0.22911883460397062</v>
          </cell>
          <cell r="X187">
            <v>3.7128444021724471E-3</v>
          </cell>
        </row>
        <row r="188">
          <cell r="C188" t="str">
            <v>10A</v>
          </cell>
          <cell r="D188">
            <v>715.65482401367638</v>
          </cell>
          <cell r="E188">
            <v>34.719708004055093</v>
          </cell>
          <cell r="F188">
            <v>1.8775509355919096</v>
          </cell>
          <cell r="G188">
            <v>752.25208295332334</v>
          </cell>
          <cell r="I188">
            <v>0.95134974064017608</v>
          </cell>
          <cell r="J188">
            <v>4.6154352763964929E-2</v>
          </cell>
          <cell r="K188">
            <v>2.4959065958590509E-3</v>
          </cell>
          <cell r="O188" t="str">
            <v>10A</v>
          </cell>
          <cell r="P188">
            <v>57.672353393729367</v>
          </cell>
          <cell r="Q188">
            <v>23.010581335154367</v>
          </cell>
          <cell r="R188">
            <v>1.8859855779940555</v>
          </cell>
          <cell r="S188">
            <v>82.568920306877786</v>
          </cell>
          <cell r="V188">
            <v>0.69847532436397142</v>
          </cell>
          <cell r="W188">
            <v>0.27868332599763501</v>
          </cell>
          <cell r="X188">
            <v>2.2841349638393633E-2</v>
          </cell>
        </row>
        <row r="189">
          <cell r="C189" t="str">
            <v>10C</v>
          </cell>
          <cell r="D189">
            <v>295.41120995641705</v>
          </cell>
          <cell r="E189">
            <v>6.855323831700181</v>
          </cell>
          <cell r="F189">
            <v>0.9189077680633887</v>
          </cell>
          <cell r="G189">
            <v>303.18544155618059</v>
          </cell>
          <cell r="I189">
            <v>0.97435816324207325</v>
          </cell>
          <cell r="J189">
            <v>2.2610992785515666E-2</v>
          </cell>
          <cell r="K189">
            <v>3.0308439724112349E-3</v>
          </cell>
          <cell r="O189" t="str">
            <v>10C</v>
          </cell>
          <cell r="P189">
            <v>34.64717891703436</v>
          </cell>
          <cell r="Q189">
            <v>11.136603933589454</v>
          </cell>
          <cell r="R189">
            <v>0</v>
          </cell>
          <cell r="S189">
            <v>45.783782850623815</v>
          </cell>
          <cell r="V189">
            <v>0.75675657972771215</v>
          </cell>
          <cell r="W189">
            <v>0.24324342027228785</v>
          </cell>
          <cell r="X189">
            <v>0</v>
          </cell>
        </row>
        <row r="190">
          <cell r="C190" t="str">
            <v>10D</v>
          </cell>
          <cell r="D190">
            <v>343.39190051851398</v>
          </cell>
          <cell r="E190">
            <v>28.645480904374701</v>
          </cell>
          <cell r="F190">
            <v>1.0624700763974908</v>
          </cell>
          <cell r="G190">
            <v>373.09985149928622</v>
          </cell>
          <cell r="I190">
            <v>0.92037533421310125</v>
          </cell>
          <cell r="J190">
            <v>7.6776982861998008E-2</v>
          </cell>
          <cell r="K190">
            <v>2.8476829249006641E-3</v>
          </cell>
          <cell r="O190" t="str">
            <v>10D</v>
          </cell>
          <cell r="P190">
            <v>35.883234497276334</v>
          </cell>
          <cell r="Q190">
            <v>13.5371084544464</v>
          </cell>
          <cell r="R190">
            <v>0.29266433750547655</v>
          </cell>
          <cell r="S190">
            <v>49.713007289228209</v>
          </cell>
          <cell r="V190">
            <v>0.72180776126676804</v>
          </cell>
          <cell r="W190">
            <v>0.27230516101526642</v>
          </cell>
          <cell r="X190">
            <v>5.8870777179655942E-3</v>
          </cell>
        </row>
        <row r="191">
          <cell r="C191" t="str">
            <v>10E</v>
          </cell>
          <cell r="D191">
            <v>465.78563442691456</v>
          </cell>
          <cell r="E191">
            <v>26.676875337864015</v>
          </cell>
          <cell r="F191">
            <v>1.8563606592334998</v>
          </cell>
          <cell r="G191">
            <v>494.31887042401206</v>
          </cell>
          <cell r="I191">
            <v>0.94227767195571044</v>
          </cell>
          <cell r="J191">
            <v>5.3966936999555334E-2</v>
          </cell>
          <cell r="K191">
            <v>3.7553910447342799E-3</v>
          </cell>
          <cell r="O191" t="str">
            <v>10E</v>
          </cell>
          <cell r="P191">
            <v>58.985694612519644</v>
          </cell>
          <cell r="Q191">
            <v>7.3057486861764174</v>
          </cell>
          <cell r="R191">
            <v>0.84863262756229829</v>
          </cell>
          <cell r="S191">
            <v>67.140075926258362</v>
          </cell>
          <cell r="V191">
            <v>0.87854673678512252</v>
          </cell>
          <cell r="W191">
            <v>0.10881353030044984</v>
          </cell>
          <cell r="X191">
            <v>1.2639732914427635E-2</v>
          </cell>
        </row>
        <row r="192">
          <cell r="C192" t="str">
            <v>10G</v>
          </cell>
          <cell r="D192">
            <v>437.90485777678373</v>
          </cell>
          <cell r="E192">
            <v>9.4834236085917052</v>
          </cell>
          <cell r="F192">
            <v>5.034011348998499</v>
          </cell>
          <cell r="G192">
            <v>452.42229273437391</v>
          </cell>
          <cell r="I192">
            <v>0.96791176033822535</v>
          </cell>
          <cell r="J192">
            <v>2.0961441911439168E-2</v>
          </cell>
          <cell r="K192">
            <v>1.1126797750335584E-2</v>
          </cell>
          <cell r="O192" t="str">
            <v>10G</v>
          </cell>
          <cell r="P192">
            <v>45.468761613980504</v>
          </cell>
          <cell r="Q192">
            <v>9.8545088161586367</v>
          </cell>
          <cell r="R192">
            <v>0.56015912612235463</v>
          </cell>
          <cell r="S192">
            <v>55.883429556261497</v>
          </cell>
          <cell r="V192">
            <v>0.8136358483189392</v>
          </cell>
          <cell r="W192">
            <v>0.17634044464356755</v>
          </cell>
          <cell r="X192">
            <v>1.0023707037493213E-2</v>
          </cell>
        </row>
        <row r="193">
          <cell r="C193" t="str">
            <v>10H</v>
          </cell>
          <cell r="D193">
            <v>924.75386582690726</v>
          </cell>
          <cell r="E193">
            <v>24.255108477507797</v>
          </cell>
          <cell r="F193">
            <v>5.4407660877726363</v>
          </cell>
          <cell r="G193">
            <v>954.44974039218766</v>
          </cell>
          <cell r="I193">
            <v>0.96888691639951807</v>
          </cell>
          <cell r="J193">
            <v>2.5412661820769383E-2</v>
          </cell>
          <cell r="K193">
            <v>5.7004217797125712E-3</v>
          </cell>
          <cell r="O193" t="str">
            <v>10H</v>
          </cell>
          <cell r="P193">
            <v>134.22911515192132</v>
          </cell>
          <cell r="Q193">
            <v>26.10368766167139</v>
          </cell>
          <cell r="R193">
            <v>6.6342292008823565</v>
          </cell>
          <cell r="S193">
            <v>166.96703201447505</v>
          </cell>
          <cell r="V193">
            <v>0.80392586208446504</v>
          </cell>
          <cell r="W193">
            <v>0.15634037059129346</v>
          </cell>
          <cell r="X193">
            <v>3.9733767324241637E-2</v>
          </cell>
        </row>
        <row r="194">
          <cell r="C194" t="str">
            <v>10J</v>
          </cell>
          <cell r="D194">
            <v>764.4176891271386</v>
          </cell>
          <cell r="E194">
            <v>25.007909467214866</v>
          </cell>
          <cell r="F194">
            <v>3.0086590341598383</v>
          </cell>
          <cell r="G194">
            <v>792.43425762851325</v>
          </cell>
          <cell r="I194">
            <v>0.96464493018610942</v>
          </cell>
          <cell r="J194">
            <v>3.1558339668523484E-2</v>
          </cell>
          <cell r="K194">
            <v>3.7967301453671796E-3</v>
          </cell>
          <cell r="O194" t="str">
            <v>10J</v>
          </cell>
          <cell r="P194">
            <v>33.583923057731184</v>
          </cell>
          <cell r="Q194">
            <v>6.8599265263008133</v>
          </cell>
          <cell r="R194">
            <v>0.48439655199871789</v>
          </cell>
          <cell r="S194">
            <v>40.928246136030715</v>
          </cell>
          <cell r="V194">
            <v>0.82055612512958276</v>
          </cell>
          <cell r="W194">
            <v>0.16760861199624566</v>
          </cell>
          <cell r="X194">
            <v>1.183526287417151E-2</v>
          </cell>
        </row>
        <row r="195">
          <cell r="C195" t="str">
            <v>10K</v>
          </cell>
          <cell r="D195">
            <v>654.97289897674352</v>
          </cell>
          <cell r="E195">
            <v>17.655179068629192</v>
          </cell>
          <cell r="F195">
            <v>3.2301139677291779</v>
          </cell>
          <cell r="G195">
            <v>675.85819201310187</v>
          </cell>
          <cell r="I195">
            <v>0.96909811365288079</v>
          </cell>
          <cell r="J195">
            <v>2.6122608673339771E-2</v>
          </cell>
          <cell r="K195">
            <v>4.7792776737794734E-3</v>
          </cell>
          <cell r="O195" t="str">
            <v>10K</v>
          </cell>
          <cell r="P195">
            <v>65.712203949136182</v>
          </cell>
          <cell r="Q195">
            <v>18.490850680248389</v>
          </cell>
          <cell r="R195">
            <v>0</v>
          </cell>
          <cell r="S195">
            <v>84.203054629384567</v>
          </cell>
          <cell r="V195">
            <v>0.7804016640294712</v>
          </cell>
          <cell r="W195">
            <v>0.21959833597052889</v>
          </cell>
          <cell r="X195">
            <v>0</v>
          </cell>
        </row>
        <row r="196">
          <cell r="C196" t="str">
            <v>10L</v>
          </cell>
          <cell r="D196">
            <v>499.03270531896283</v>
          </cell>
          <cell r="E196">
            <v>22.909775451153184</v>
          </cell>
          <cell r="F196">
            <v>1.4003753320707559</v>
          </cell>
          <cell r="G196">
            <v>523.34285610218683</v>
          </cell>
          <cell r="I196">
            <v>0.9535483278318081</v>
          </cell>
          <cell r="J196">
            <v>4.377584442784458E-2</v>
          </cell>
          <cell r="K196">
            <v>2.6758277403471837E-3</v>
          </cell>
          <cell r="O196" t="str">
            <v>10L</v>
          </cell>
          <cell r="P196">
            <v>44.464545272363793</v>
          </cell>
          <cell r="Q196">
            <v>31.779999579619737</v>
          </cell>
          <cell r="R196">
            <v>0</v>
          </cell>
          <cell r="S196">
            <v>76.244544851983534</v>
          </cell>
          <cell r="V196">
            <v>0.58318329998145468</v>
          </cell>
          <cell r="W196">
            <v>0.41681670001854521</v>
          </cell>
          <cell r="X196">
            <v>0</v>
          </cell>
        </row>
        <row r="197">
          <cell r="C197" t="str">
            <v>10M</v>
          </cell>
          <cell r="D197">
            <v>372.8245490929213</v>
          </cell>
          <cell r="E197">
            <v>3.4422812740751461</v>
          </cell>
          <cell r="F197">
            <v>1.1709489623827185</v>
          </cell>
          <cell r="G197">
            <v>377.43777932937917</v>
          </cell>
          <cell r="I197">
            <v>0.98777750800501607</v>
          </cell>
          <cell r="J197">
            <v>9.1201290983411749E-3</v>
          </cell>
          <cell r="K197">
            <v>3.1023628966427995E-3</v>
          </cell>
          <cell r="O197" t="str">
            <v>10M</v>
          </cell>
          <cell r="P197">
            <v>44.358583966764755</v>
          </cell>
          <cell r="Q197">
            <v>2.8276335649890383</v>
          </cell>
          <cell r="R197">
            <v>0</v>
          </cell>
          <cell r="S197">
            <v>47.18621753175379</v>
          </cell>
          <cell r="V197">
            <v>0.94007501103291036</v>
          </cell>
          <cell r="W197">
            <v>5.9924988967089657E-2</v>
          </cell>
          <cell r="X197">
            <v>0</v>
          </cell>
        </row>
        <row r="198">
          <cell r="C198" t="str">
            <v>10N</v>
          </cell>
          <cell r="D198">
            <v>286.4994007957589</v>
          </cell>
          <cell r="E198">
            <v>7.4584442221903604</v>
          </cell>
          <cell r="F198">
            <v>0.90879970814444211</v>
          </cell>
          <cell r="G198">
            <v>294.86664472609368</v>
          </cell>
          <cell r="I198">
            <v>0.97162363366630622</v>
          </cell>
          <cell r="J198">
            <v>2.5294296101611043E-2</v>
          </cell>
          <cell r="K198">
            <v>3.0820702320828474E-3</v>
          </cell>
          <cell r="O198" t="str">
            <v>10N</v>
          </cell>
          <cell r="P198">
            <v>34.476908840240753</v>
          </cell>
          <cell r="Q198">
            <v>13.342205795975904</v>
          </cell>
          <cell r="R198">
            <v>0</v>
          </cell>
          <cell r="S198">
            <v>47.819114636216653</v>
          </cell>
          <cell r="V198">
            <v>0.72098593005168388</v>
          </cell>
          <cell r="W198">
            <v>0.27901406994831618</v>
          </cell>
          <cell r="X198">
            <v>0</v>
          </cell>
        </row>
        <row r="199">
          <cell r="C199" t="str">
            <v>10Q</v>
          </cell>
          <cell r="D199">
            <v>2244.8862092761724</v>
          </cell>
          <cell r="E199">
            <v>55.809107503851983</v>
          </cell>
          <cell r="F199">
            <v>25.965654937951932</v>
          </cell>
          <cell r="G199">
            <v>2326.6609717179763</v>
          </cell>
          <cell r="I199">
            <v>0.96485316793644305</v>
          </cell>
          <cell r="J199">
            <v>2.3986781134959795E-2</v>
          </cell>
          <cell r="K199">
            <v>1.1160050928597143E-2</v>
          </cell>
          <cell r="O199" t="str">
            <v>10Q</v>
          </cell>
          <cell r="P199">
            <v>266.69247548459708</v>
          </cell>
          <cell r="Q199">
            <v>29.769847372467943</v>
          </cell>
          <cell r="R199">
            <v>2.7053411751025838</v>
          </cell>
          <cell r="S199">
            <v>299.16766403216764</v>
          </cell>
          <cell r="V199">
            <v>0.89144819961532107</v>
          </cell>
          <cell r="W199">
            <v>9.9508907384011178E-2</v>
          </cell>
          <cell r="X199">
            <v>9.0428930006676636E-3</v>
          </cell>
        </row>
        <row r="200">
          <cell r="C200" t="str">
            <v>10R</v>
          </cell>
          <cell r="D200">
            <v>713.16754672354455</v>
          </cell>
          <cell r="E200">
            <v>20.523500172531516</v>
          </cell>
          <cell r="F200">
            <v>1.3780467000339105</v>
          </cell>
          <cell r="G200">
            <v>735.06909359610995</v>
          </cell>
          <cell r="I200">
            <v>0.97020477794078031</v>
          </cell>
          <cell r="J200">
            <v>2.7920504822378414E-2</v>
          </cell>
          <cell r="K200">
            <v>1.8747172368412625E-3</v>
          </cell>
          <cell r="O200" t="str">
            <v>10R</v>
          </cell>
          <cell r="P200">
            <v>65.150595073057033</v>
          </cell>
          <cell r="Q200">
            <v>29.359920465164162</v>
          </cell>
          <cell r="R200">
            <v>4.7377858528170513</v>
          </cell>
          <cell r="S200">
            <v>99.248301391038254</v>
          </cell>
          <cell r="V200">
            <v>0.65644040411698057</v>
          </cell>
          <cell r="W200">
            <v>0.29582290128559574</v>
          </cell>
          <cell r="X200">
            <v>4.7736694597423662E-2</v>
          </cell>
        </row>
        <row r="201">
          <cell r="C201" t="str">
            <v>10T</v>
          </cell>
          <cell r="D201">
            <v>348.47128941662942</v>
          </cell>
          <cell r="E201">
            <v>25.51095625937608</v>
          </cell>
          <cell r="F201">
            <v>4.0421512137059361</v>
          </cell>
          <cell r="G201">
            <v>378.02439688971145</v>
          </cell>
          <cell r="I201">
            <v>0.92182222175013706</v>
          </cell>
          <cell r="J201">
            <v>6.7484946657606584E-2</v>
          </cell>
          <cell r="K201">
            <v>1.0692831592256287E-2</v>
          </cell>
          <cell r="O201" t="str">
            <v>10T</v>
          </cell>
          <cell r="P201">
            <v>63.497143910196058</v>
          </cell>
          <cell r="Q201">
            <v>8.1397904473403422</v>
          </cell>
          <cell r="R201">
            <v>5.1838710139575959</v>
          </cell>
          <cell r="S201">
            <v>76.820805371494004</v>
          </cell>
          <cell r="V201">
            <v>0.82656180969638759</v>
          </cell>
          <cell r="W201">
            <v>0.10595815037316421</v>
          </cell>
          <cell r="X201">
            <v>6.7480039930448085E-2</v>
          </cell>
        </row>
        <row r="202">
          <cell r="C202" t="str">
            <v>10V</v>
          </cell>
          <cell r="D202">
            <v>622.8526966551434</v>
          </cell>
          <cell r="E202">
            <v>28.402622507900503</v>
          </cell>
          <cell r="F202">
            <v>0</v>
          </cell>
          <cell r="G202">
            <v>651.25531916304385</v>
          </cell>
          <cell r="I202">
            <v>0.95638788402618824</v>
          </cell>
          <cell r="J202">
            <v>4.3612115973811823E-2</v>
          </cell>
          <cell r="K202">
            <v>0</v>
          </cell>
          <cell r="O202" t="str">
            <v>10V</v>
          </cell>
          <cell r="P202">
            <v>64.520048519669373</v>
          </cell>
          <cell r="Q202">
            <v>16.210935566544876</v>
          </cell>
          <cell r="R202">
            <v>6.3539237610580148</v>
          </cell>
          <cell r="S202">
            <v>87.084907847272262</v>
          </cell>
          <cell r="V202">
            <v>0.74088668306135574</v>
          </cell>
          <cell r="W202">
            <v>0.18615091830808714</v>
          </cell>
          <cell r="X202">
            <v>7.2962398630557174E-2</v>
          </cell>
        </row>
        <row r="203">
          <cell r="C203" t="str">
            <v>10W</v>
          </cell>
          <cell r="D203">
            <v>356.35601290144831</v>
          </cell>
          <cell r="E203">
            <v>10.256226178443173</v>
          </cell>
          <cell r="F203">
            <v>6.351715439046167</v>
          </cell>
          <cell r="G203">
            <v>372.96395451893767</v>
          </cell>
          <cell r="I203">
            <v>0.95547038415840779</v>
          </cell>
          <cell r="J203">
            <v>2.7499242364244079E-2</v>
          </cell>
          <cell r="K203">
            <v>1.7030373477348069E-2</v>
          </cell>
          <cell r="O203" t="str">
            <v>10W</v>
          </cell>
          <cell r="P203">
            <v>78.164907055241102</v>
          </cell>
          <cell r="Q203">
            <v>7.9624776719525201</v>
          </cell>
          <cell r="R203">
            <v>2.2317591878344083</v>
          </cell>
          <cell r="S203">
            <v>88.359143915028042</v>
          </cell>
          <cell r="V203">
            <v>0.88462725635288653</v>
          </cell>
          <cell r="W203">
            <v>9.0114925509121743E-2</v>
          </cell>
          <cell r="X203">
            <v>2.5257818137991633E-2</v>
          </cell>
        </row>
        <row r="204">
          <cell r="C204" t="str">
            <v>10X</v>
          </cell>
          <cell r="D204">
            <v>804.9076485119258</v>
          </cell>
          <cell r="E204">
            <v>49.341804932120567</v>
          </cell>
          <cell r="F204">
            <v>6.4991890397008678</v>
          </cell>
          <cell r="G204">
            <v>860.74864248374729</v>
          </cell>
          <cell r="I204">
            <v>0.93512508621484591</v>
          </cell>
          <cell r="J204">
            <v>5.7324290154837206E-2</v>
          </cell>
          <cell r="K204">
            <v>7.5506236303167747E-3</v>
          </cell>
          <cell r="O204" t="str">
            <v>10X</v>
          </cell>
          <cell r="P204">
            <v>125.42569671892028</v>
          </cell>
          <cell r="Q204">
            <v>30.235928114771585</v>
          </cell>
          <cell r="R204">
            <v>8.4379518186801477</v>
          </cell>
          <cell r="S204">
            <v>164.09957665237201</v>
          </cell>
          <cell r="V204">
            <v>0.76432675377719983</v>
          </cell>
          <cell r="W204">
            <v>0.18425354124357843</v>
          </cell>
          <cell r="X204">
            <v>5.1419704979221707E-2</v>
          </cell>
        </row>
        <row r="205">
          <cell r="C205" t="str">
            <v>10Y</v>
          </cell>
          <cell r="D205">
            <v>561.21789069001659</v>
          </cell>
          <cell r="E205">
            <v>12.584338827993983</v>
          </cell>
          <cell r="F205">
            <v>0.4736280816085075</v>
          </cell>
          <cell r="G205">
            <v>574.27585759961903</v>
          </cell>
          <cell r="I205">
            <v>0.97726185641133745</v>
          </cell>
          <cell r="J205">
            <v>2.1913403918100441E-2</v>
          </cell>
          <cell r="K205">
            <v>8.2473967056215269E-4</v>
          </cell>
          <cell r="O205" t="str">
            <v>10Y</v>
          </cell>
          <cell r="P205">
            <v>70.032958626662364</v>
          </cell>
          <cell r="Q205">
            <v>16.494348956791615</v>
          </cell>
          <cell r="R205">
            <v>0</v>
          </cell>
          <cell r="S205">
            <v>86.527307583453975</v>
          </cell>
          <cell r="V205">
            <v>0.80937406447226945</v>
          </cell>
          <cell r="W205">
            <v>0.19062593552773063</v>
          </cell>
          <cell r="X205">
            <v>0</v>
          </cell>
        </row>
        <row r="206">
          <cell r="C206" t="str">
            <v>11A</v>
          </cell>
          <cell r="D206">
            <v>1967.4329465292335</v>
          </cell>
          <cell r="E206">
            <v>51.222265194492429</v>
          </cell>
          <cell r="F206">
            <v>17.861574549363535</v>
          </cell>
          <cell r="G206">
            <v>2036.5167862730893</v>
          </cell>
          <cell r="I206">
            <v>0.96607745135738254</v>
          </cell>
          <cell r="J206">
            <v>2.515189933112769E-2</v>
          </cell>
          <cell r="K206">
            <v>8.7706493114898219E-3</v>
          </cell>
          <cell r="O206" t="str">
            <v>11A</v>
          </cell>
          <cell r="P206">
            <v>160.31371426755331</v>
          </cell>
          <cell r="Q206">
            <v>51.610861181638697</v>
          </cell>
          <cell r="R206">
            <v>2.5603289247750549</v>
          </cell>
          <cell r="S206">
            <v>214.48490437396705</v>
          </cell>
          <cell r="V206">
            <v>0.7474358847559589</v>
          </cell>
          <cell r="W206">
            <v>0.24062700977618509</v>
          </cell>
          <cell r="X206">
            <v>1.1937105467856007E-2</v>
          </cell>
        </row>
        <row r="207">
          <cell r="C207" t="str">
            <v>11C</v>
          </cell>
          <cell r="D207">
            <v>478.4654089897063</v>
          </cell>
          <cell r="E207">
            <v>22.744292907655979</v>
          </cell>
          <cell r="F207">
            <v>4.3973340222550021</v>
          </cell>
          <cell r="G207">
            <v>505.60703591961726</v>
          </cell>
          <cell r="I207">
            <v>0.94631873173887948</v>
          </cell>
          <cell r="J207">
            <v>4.4984130543768631E-2</v>
          </cell>
          <cell r="K207">
            <v>8.6971377173519042E-3</v>
          </cell>
          <cell r="O207" t="str">
            <v>11C</v>
          </cell>
          <cell r="P207">
            <v>38.4770844238774</v>
          </cell>
          <cell r="Q207">
            <v>19.872031609583782</v>
          </cell>
          <cell r="R207">
            <v>1.2710224794963092</v>
          </cell>
          <cell r="S207">
            <v>59.620138512957496</v>
          </cell>
          <cell r="V207">
            <v>0.6453705976465488</v>
          </cell>
          <cell r="W207">
            <v>0.33331072528898786</v>
          </cell>
          <cell r="X207">
            <v>2.1318677064463252E-2</v>
          </cell>
        </row>
        <row r="208">
          <cell r="C208" t="str">
            <v>11D</v>
          </cell>
          <cell r="D208">
            <v>490.2725068123134</v>
          </cell>
          <cell r="E208">
            <v>18.282503813721657</v>
          </cell>
          <cell r="F208">
            <v>1.5633730869192028</v>
          </cell>
          <cell r="G208">
            <v>510.11838371295426</v>
          </cell>
          <cell r="I208">
            <v>0.96109554657452179</v>
          </cell>
          <cell r="J208">
            <v>3.5839727399452632E-2</v>
          </cell>
          <cell r="K208">
            <v>3.0647260260255969E-3</v>
          </cell>
          <cell r="O208" t="str">
            <v>11D</v>
          </cell>
          <cell r="P208">
            <v>55.399747726754782</v>
          </cell>
          <cell r="Q208">
            <v>17.608918429932526</v>
          </cell>
          <cell r="R208">
            <v>0</v>
          </cell>
          <cell r="S208">
            <v>73.008666156687312</v>
          </cell>
          <cell r="V208">
            <v>0.75881057199235491</v>
          </cell>
          <cell r="W208">
            <v>0.24118942800764506</v>
          </cell>
          <cell r="X208">
            <v>0</v>
          </cell>
        </row>
        <row r="209">
          <cell r="C209" t="str">
            <v>11E</v>
          </cell>
          <cell r="D209">
            <v>747.52457716132926</v>
          </cell>
          <cell r="E209">
            <v>17.451735379743685</v>
          </cell>
          <cell r="F209">
            <v>1.3984934940336933</v>
          </cell>
          <cell r="G209">
            <v>766.37480603510664</v>
          </cell>
          <cell r="I209">
            <v>0.97540338131507698</v>
          </cell>
          <cell r="J209">
            <v>2.277180205078955E-2</v>
          </cell>
          <cell r="K209">
            <v>1.8248166341334948E-3</v>
          </cell>
          <cell r="O209" t="str">
            <v>11E</v>
          </cell>
          <cell r="P209">
            <v>71.362857631687504</v>
          </cell>
          <cell r="Q209">
            <v>8.9548716583132766</v>
          </cell>
          <cell r="R209">
            <v>1.8494087379190884</v>
          </cell>
          <cell r="S209">
            <v>82.167138027919876</v>
          </cell>
          <cell r="V209">
            <v>0.86850849797687801</v>
          </cell>
          <cell r="W209">
            <v>0.10898361404860503</v>
          </cell>
          <cell r="X209">
            <v>2.2507887974516905E-2</v>
          </cell>
        </row>
        <row r="210">
          <cell r="C210" t="str">
            <v>11H</v>
          </cell>
          <cell r="D210">
            <v>1589.6368827747588</v>
          </cell>
          <cell r="E210">
            <v>51.139584661501225</v>
          </cell>
          <cell r="F210">
            <v>3.6133646281754999</v>
          </cell>
          <cell r="G210">
            <v>1644.3898320644355</v>
          </cell>
          <cell r="I210">
            <v>0.96670318179908865</v>
          </cell>
          <cell r="J210">
            <v>3.1099428897160268E-2</v>
          </cell>
          <cell r="K210">
            <v>2.1973893037511255E-3</v>
          </cell>
          <cell r="O210" t="str">
            <v>11H</v>
          </cell>
          <cell r="P210">
            <v>190.83806775298717</v>
          </cell>
          <cell r="Q210">
            <v>53.984231754882849</v>
          </cell>
          <cell r="R210">
            <v>4.1101461214373511</v>
          </cell>
          <cell r="S210">
            <v>248.93244562930735</v>
          </cell>
          <cell r="V210">
            <v>0.76662593046295691</v>
          </cell>
          <cell r="W210">
            <v>0.21686297910426816</v>
          </cell>
          <cell r="X210">
            <v>1.6511090432775048E-2</v>
          </cell>
        </row>
        <row r="211">
          <cell r="C211" t="str">
            <v>11J</v>
          </cell>
          <cell r="D211">
            <v>2968.8620334888947</v>
          </cell>
          <cell r="E211">
            <v>109.74289053181809</v>
          </cell>
          <cell r="F211">
            <v>7.5741934383274954</v>
          </cell>
          <cell r="G211">
            <v>3086.1791174590403</v>
          </cell>
          <cell r="I211">
            <v>0.96198630101977456</v>
          </cell>
          <cell r="J211">
            <v>3.5559468959848732E-2</v>
          </cell>
          <cell r="K211">
            <v>2.4542300203766508E-3</v>
          </cell>
          <cell r="O211" t="str">
            <v>11J</v>
          </cell>
          <cell r="P211">
            <v>273.76160386763132</v>
          </cell>
          <cell r="Q211">
            <v>75.574333108779996</v>
          </cell>
          <cell r="R211">
            <v>1.9727562604814528</v>
          </cell>
          <cell r="S211">
            <v>351.30869323689274</v>
          </cell>
          <cell r="V211">
            <v>0.7792622532202178</v>
          </cell>
          <cell r="W211">
            <v>0.2151222971810125</v>
          </cell>
          <cell r="X211">
            <v>5.6154495987698018E-3</v>
          </cell>
        </row>
        <row r="212">
          <cell r="C212" t="str">
            <v>11M</v>
          </cell>
          <cell r="D212">
            <v>1954.5247684364417</v>
          </cell>
          <cell r="E212">
            <v>63.865962383900587</v>
          </cell>
          <cell r="F212">
            <v>15.729658341420928</v>
          </cell>
          <cell r="G212">
            <v>2034.1203891617631</v>
          </cell>
          <cell r="I212">
            <v>0.96086975916006534</v>
          </cell>
          <cell r="J212">
            <v>3.1397336521570875E-2</v>
          </cell>
          <cell r="K212">
            <v>7.7329043183638375E-3</v>
          </cell>
          <cell r="O212" t="str">
            <v>11M</v>
          </cell>
          <cell r="P212">
            <v>227.18230597302804</v>
          </cell>
          <cell r="Q212">
            <v>44.630891113857089</v>
          </cell>
          <cell r="R212">
            <v>4.0818916234577483</v>
          </cell>
          <cell r="S212">
            <v>275.89508871034286</v>
          </cell>
          <cell r="V212">
            <v>0.82343729652811082</v>
          </cell>
          <cell r="W212">
            <v>0.1617676172580014</v>
          </cell>
          <cell r="X212">
            <v>1.4795086213887811E-2</v>
          </cell>
        </row>
        <row r="213">
          <cell r="C213" t="str">
            <v>11N</v>
          </cell>
          <cell r="D213">
            <v>1939.4940967894906</v>
          </cell>
          <cell r="E213">
            <v>65.090350847809091</v>
          </cell>
          <cell r="F213">
            <v>11.723724088932476</v>
          </cell>
          <cell r="G213">
            <v>2016.3081717262321</v>
          </cell>
          <cell r="I213">
            <v>0.96190360381717932</v>
          </cell>
          <cell r="J213">
            <v>3.2281945667106515E-2</v>
          </cell>
          <cell r="K213">
            <v>5.8144505157142643E-3</v>
          </cell>
          <cell r="O213" t="str">
            <v>11N</v>
          </cell>
          <cell r="P213">
            <v>155.99089644113306</v>
          </cell>
          <cell r="Q213">
            <v>95.084237459339235</v>
          </cell>
          <cell r="R213">
            <v>1.0782499421132332</v>
          </cell>
          <cell r="S213">
            <v>252.15338384258553</v>
          </cell>
          <cell r="V213">
            <v>0.61863495172650607</v>
          </cell>
          <cell r="W213">
            <v>0.37708888141948743</v>
          </cell>
          <cell r="X213">
            <v>4.2761668540064633E-3</v>
          </cell>
        </row>
        <row r="214">
          <cell r="C214" t="str">
            <v>11T</v>
          </cell>
          <cell r="D214">
            <v>773.08899301146562</v>
          </cell>
          <cell r="E214">
            <v>14.858476186470806</v>
          </cell>
          <cell r="F214">
            <v>4.1006250933190307</v>
          </cell>
          <cell r="G214">
            <v>792.04809429125555</v>
          </cell>
          <cell r="I214">
            <v>0.97606319437362576</v>
          </cell>
          <cell r="J214">
            <v>1.8759563079015478E-2</v>
          </cell>
          <cell r="K214">
            <v>5.1772425473586587E-3</v>
          </cell>
          <cell r="O214" t="str">
            <v>11T</v>
          </cell>
          <cell r="P214">
            <v>59.802309989488748</v>
          </cell>
          <cell r="Q214">
            <v>22.21789290465431</v>
          </cell>
          <cell r="R214">
            <v>4.2322384704063456</v>
          </cell>
          <cell r="S214">
            <v>86.252441364549398</v>
          </cell>
          <cell r="V214">
            <v>0.69334049034892697</v>
          </cell>
          <cell r="W214">
            <v>0.25759146701424362</v>
          </cell>
          <cell r="X214">
            <v>4.9068042636829491E-2</v>
          </cell>
        </row>
        <row r="215">
          <cell r="C215" t="str">
            <v>11X</v>
          </cell>
          <cell r="D215">
            <v>2251.3212648086819</v>
          </cell>
          <cell r="E215">
            <v>39.441228828691706</v>
          </cell>
          <cell r="F215">
            <v>13.251765651578946</v>
          </cell>
          <cell r="G215">
            <v>2304.0142592889524</v>
          </cell>
          <cell r="I215">
            <v>0.97712991824254936</v>
          </cell>
          <cell r="J215">
            <v>1.7118482956292015E-2</v>
          </cell>
          <cell r="K215">
            <v>5.7515988011587246E-3</v>
          </cell>
          <cell r="O215" t="str">
            <v>11X</v>
          </cell>
          <cell r="P215">
            <v>154.97985094326347</v>
          </cell>
          <cell r="Q215">
            <v>38.300360417278043</v>
          </cell>
          <cell r="R215">
            <v>2.5388181793099789</v>
          </cell>
          <cell r="S215">
            <v>195.81902953985147</v>
          </cell>
          <cell r="V215">
            <v>0.79144428050453208</v>
          </cell>
          <cell r="W215">
            <v>0.19559059457744615</v>
          </cell>
          <cell r="X215">
            <v>1.2965124918021818E-2</v>
          </cell>
        </row>
        <row r="216">
          <cell r="C216" t="str">
            <v>12A</v>
          </cell>
          <cell r="D216">
            <v>1114.250085867249</v>
          </cell>
          <cell r="E216">
            <v>22.339164598068077</v>
          </cell>
          <cell r="F216">
            <v>8.6278978705171774</v>
          </cell>
          <cell r="G216">
            <v>1145.2171483358343</v>
          </cell>
          <cell r="I216">
            <v>0.97295965877424651</v>
          </cell>
          <cell r="J216">
            <v>1.9506488032012187E-2</v>
          </cell>
          <cell r="K216">
            <v>7.5338531937412549E-3</v>
          </cell>
          <cell r="O216" t="str">
            <v>12A</v>
          </cell>
          <cell r="P216">
            <v>70.962097522789207</v>
          </cell>
          <cell r="Q216">
            <v>9.819113138026399</v>
          </cell>
          <cell r="R216">
            <v>0</v>
          </cell>
          <cell r="S216">
            <v>80.781210660815603</v>
          </cell>
          <cell r="V216">
            <v>0.87844805669903958</v>
          </cell>
          <cell r="W216">
            <v>0.12155194330096043</v>
          </cell>
          <cell r="X216">
            <v>0</v>
          </cell>
        </row>
        <row r="217">
          <cell r="C217" t="str">
            <v>12D</v>
          </cell>
          <cell r="D217">
            <v>739.89368054622923</v>
          </cell>
          <cell r="E217">
            <v>11.096416649945043</v>
          </cell>
          <cell r="F217">
            <v>0.38580582584665785</v>
          </cell>
          <cell r="G217">
            <v>751.37590302202091</v>
          </cell>
          <cell r="I217">
            <v>0.98471840468983585</v>
          </cell>
          <cell r="J217">
            <v>1.476812951455516E-2</v>
          </cell>
          <cell r="K217">
            <v>5.1346579560903336E-4</v>
          </cell>
          <cell r="O217" t="str">
            <v>12D</v>
          </cell>
          <cell r="P217">
            <v>70.08099796332688</v>
          </cell>
          <cell r="Q217">
            <v>7.5003911080709615</v>
          </cell>
          <cell r="R217">
            <v>0</v>
          </cell>
          <cell r="S217">
            <v>77.581389071397837</v>
          </cell>
          <cell r="V217">
            <v>0.90332228904578682</v>
          </cell>
          <cell r="W217">
            <v>9.6677710954213292E-2</v>
          </cell>
          <cell r="X217">
            <v>0</v>
          </cell>
        </row>
        <row r="218">
          <cell r="C218" t="str">
            <v>12F</v>
          </cell>
          <cell r="D218">
            <v>1442.0427183169979</v>
          </cell>
          <cell r="E218">
            <v>33.16297866803535</v>
          </cell>
          <cell r="F218">
            <v>9.0825023942860579</v>
          </cell>
          <cell r="G218">
            <v>1484.2881993793194</v>
          </cell>
          <cell r="I218">
            <v>0.9715382221053922</v>
          </cell>
          <cell r="J218">
            <v>2.2342681617965446E-2</v>
          </cell>
          <cell r="K218">
            <v>6.1190962766422734E-3</v>
          </cell>
          <cell r="O218" t="str">
            <v>12F</v>
          </cell>
          <cell r="P218">
            <v>109.54919297800552</v>
          </cell>
          <cell r="Q218">
            <v>13.871398899311156</v>
          </cell>
          <cell r="R218">
            <v>0.28067608024475799</v>
          </cell>
          <cell r="S218">
            <v>123.70126795756144</v>
          </cell>
          <cell r="V218">
            <v>0.88559474601011279</v>
          </cell>
          <cell r="W218">
            <v>0.11213627094000408</v>
          </cell>
          <cell r="X218">
            <v>2.2689830498831293E-3</v>
          </cell>
        </row>
        <row r="219">
          <cell r="C219" t="str">
            <v>13P</v>
          </cell>
          <cell r="D219">
            <v>2332.7409394136785</v>
          </cell>
          <cell r="E219">
            <v>102.56643513590058</v>
          </cell>
          <cell r="F219">
            <v>22.20233965364271</v>
          </cell>
          <cell r="G219">
            <v>2457.5097142032218</v>
          </cell>
          <cell r="I219">
            <v>0.94922959039858923</v>
          </cell>
          <cell r="J219">
            <v>4.1735922565480012E-2</v>
          </cell>
          <cell r="K219">
            <v>9.0344870359306759E-3</v>
          </cell>
          <cell r="O219" t="str">
            <v>13P</v>
          </cell>
          <cell r="P219">
            <v>243.36701559330947</v>
          </cell>
          <cell r="Q219">
            <v>51.62383722537875</v>
          </cell>
          <cell r="R219">
            <v>16.189365574563841</v>
          </cell>
          <cell r="S219">
            <v>311.18021839325206</v>
          </cell>
          <cell r="V219">
            <v>0.78207739826750788</v>
          </cell>
          <cell r="W219">
            <v>0.16589691173794166</v>
          </cell>
          <cell r="X219">
            <v>5.2025689994550456E-2</v>
          </cell>
        </row>
        <row r="220">
          <cell r="C220" t="str">
            <v>13T</v>
          </cell>
          <cell r="D220">
            <v>1966.5916964087023</v>
          </cell>
          <cell r="E220">
            <v>72.587231810207086</v>
          </cell>
          <cell r="F220">
            <v>13.613890258764345</v>
          </cell>
          <cell r="G220">
            <v>2052.7928184776738</v>
          </cell>
          <cell r="I220">
            <v>0.95800788014598703</v>
          </cell>
          <cell r="J220">
            <v>3.5360232731151554E-2</v>
          </cell>
          <cell r="K220">
            <v>6.6318871228613517E-3</v>
          </cell>
          <cell r="O220" t="str">
            <v>13T</v>
          </cell>
          <cell r="P220">
            <v>190.52677406125537</v>
          </cell>
          <cell r="Q220">
            <v>36.692322990858621</v>
          </cell>
          <cell r="R220">
            <v>5.3367900708221434</v>
          </cell>
          <cell r="S220">
            <v>232.55588712293613</v>
          </cell>
          <cell r="V220">
            <v>0.81927306342727457</v>
          </cell>
          <cell r="W220">
            <v>0.15777851700422418</v>
          </cell>
          <cell r="X220">
            <v>2.2948419568501199E-2</v>
          </cell>
        </row>
        <row r="221">
          <cell r="C221" t="str">
            <v>99A</v>
          </cell>
          <cell r="D221">
            <v>1648.3292932805125</v>
          </cell>
          <cell r="E221">
            <v>78.943658527513691</v>
          </cell>
          <cell r="F221">
            <v>7.6284241191488631</v>
          </cell>
          <cell r="G221">
            <v>1734.901375927175</v>
          </cell>
          <cell r="I221">
            <v>0.95009970950054945</v>
          </cell>
          <cell r="J221">
            <v>4.5503254319182389E-2</v>
          </cell>
          <cell r="K221">
            <v>4.3970361802681962E-3</v>
          </cell>
          <cell r="O221" t="str">
            <v>99A</v>
          </cell>
          <cell r="P221">
            <v>280.61002371887241</v>
          </cell>
          <cell r="Q221">
            <v>55.390533288258517</v>
          </cell>
          <cell r="R221">
            <v>4.0915090683779693</v>
          </cell>
          <cell r="S221">
            <v>340.09206607550885</v>
          </cell>
          <cell r="V221">
            <v>0.82510017642272793</v>
          </cell>
          <cell r="W221">
            <v>0.16286923105098386</v>
          </cell>
          <cell r="X221">
            <v>1.2030592526288316E-2</v>
          </cell>
        </row>
        <row r="222">
          <cell r="C222" t="str">
            <v>99C</v>
          </cell>
          <cell r="D222">
            <v>894.84526444801202</v>
          </cell>
          <cell r="E222">
            <v>20.506305132813999</v>
          </cell>
          <cell r="F222">
            <v>3.9386955104697039</v>
          </cell>
          <cell r="G222">
            <v>919.29026509129574</v>
          </cell>
          <cell r="I222">
            <v>0.97340883334508488</v>
          </cell>
          <cell r="J222">
            <v>2.2306670603954994E-2</v>
          </cell>
          <cell r="K222">
            <v>4.2844960509600821E-3</v>
          </cell>
          <cell r="O222" t="str">
            <v>99C</v>
          </cell>
          <cell r="P222">
            <v>63.178643722474199</v>
          </cell>
          <cell r="Q222">
            <v>9.1944089000448876</v>
          </cell>
          <cell r="R222">
            <v>4.3357811901617049</v>
          </cell>
          <cell r="S222">
            <v>76.708833812680794</v>
          </cell>
          <cell r="V222">
            <v>0.8236162718462563</v>
          </cell>
          <cell r="W222">
            <v>0.11986114822834072</v>
          </cell>
          <cell r="X222">
            <v>5.652257992540298E-2</v>
          </cell>
        </row>
        <row r="223">
          <cell r="C223" t="str">
            <v>99D</v>
          </cell>
          <cell r="D223">
            <v>514.21989626788798</v>
          </cell>
          <cell r="E223">
            <v>23.954459822423619</v>
          </cell>
          <cell r="F223">
            <v>5.0020581716045758</v>
          </cell>
          <cell r="G223">
            <v>543.17641426191619</v>
          </cell>
          <cell r="I223">
            <v>0.94669039885802997</v>
          </cell>
          <cell r="J223">
            <v>4.4100699502892866E-2</v>
          </cell>
          <cell r="K223">
            <v>9.2089016390770884E-3</v>
          </cell>
          <cell r="O223" t="str">
            <v>99D</v>
          </cell>
          <cell r="P223">
            <v>39.146055298281595</v>
          </cell>
          <cell r="Q223">
            <v>30.303602187425263</v>
          </cell>
          <cell r="R223">
            <v>0</v>
          </cell>
          <cell r="S223">
            <v>69.449657485706865</v>
          </cell>
          <cell r="V223">
            <v>0.56366088351606447</v>
          </cell>
          <cell r="W223">
            <v>0.43633911648393536</v>
          </cell>
          <cell r="X223">
            <v>0</v>
          </cell>
        </row>
        <row r="224">
          <cell r="C224" t="str">
            <v>99E</v>
          </cell>
          <cell r="D224">
            <v>1038.5339317425692</v>
          </cell>
          <cell r="E224">
            <v>34.446733135428623</v>
          </cell>
          <cell r="F224">
            <v>6.3085061085599179</v>
          </cell>
          <cell r="G224">
            <v>1079.2891709865576</v>
          </cell>
          <cell r="I224">
            <v>0.9622388138975444</v>
          </cell>
          <cell r="J224">
            <v>3.1916129672589527E-2</v>
          </cell>
          <cell r="K224">
            <v>5.8450564298661804E-3</v>
          </cell>
          <cell r="O224" t="str">
            <v>99E</v>
          </cell>
          <cell r="P224">
            <v>83.264438827401605</v>
          </cell>
          <cell r="Q224">
            <v>23.71314526681461</v>
          </cell>
          <cell r="R224">
            <v>0</v>
          </cell>
          <cell r="S224">
            <v>106.97758409421621</v>
          </cell>
          <cell r="V224">
            <v>0.77833538242992839</v>
          </cell>
          <cell r="W224">
            <v>0.22166461757007158</v>
          </cell>
          <cell r="X224">
            <v>0</v>
          </cell>
        </row>
        <row r="225">
          <cell r="C225" t="str">
            <v>99F</v>
          </cell>
          <cell r="D225">
            <v>727.0158405671981</v>
          </cell>
          <cell r="E225">
            <v>23.537933263848039</v>
          </cell>
          <cell r="F225">
            <v>0.4043677212374443</v>
          </cell>
          <cell r="G225">
            <v>750.95814155228356</v>
          </cell>
          <cell r="I225">
            <v>0.96811766240979158</v>
          </cell>
          <cell r="J225">
            <v>3.1343868534660889E-2</v>
          </cell>
          <cell r="K225">
            <v>5.3846905554760696E-4</v>
          </cell>
          <cell r="O225" t="str">
            <v>99F</v>
          </cell>
          <cell r="P225">
            <v>46.32129280244385</v>
          </cell>
          <cell r="Q225">
            <v>9.3355021405344853</v>
          </cell>
          <cell r="R225">
            <v>2.1614687382692286</v>
          </cell>
          <cell r="S225">
            <v>57.818263681247565</v>
          </cell>
          <cell r="V225">
            <v>0.80115330093296155</v>
          </cell>
          <cell r="W225">
            <v>0.16146285872576813</v>
          </cell>
          <cell r="X225">
            <v>3.738384034127034E-2</v>
          </cell>
        </row>
        <row r="226">
          <cell r="C226" t="str">
            <v>99G</v>
          </cell>
          <cell r="D226">
            <v>675.41387021893354</v>
          </cell>
          <cell r="E226">
            <v>12.689369734906125</v>
          </cell>
          <cell r="F226">
            <v>4.9817707074892885</v>
          </cell>
          <cell r="G226">
            <v>693.08501066132897</v>
          </cell>
          <cell r="I226">
            <v>0.97450364649275278</v>
          </cell>
          <cell r="J226">
            <v>1.8308532921233085E-2</v>
          </cell>
          <cell r="K226">
            <v>7.1878205860140803E-3</v>
          </cell>
          <cell r="O226" t="str">
            <v>99G</v>
          </cell>
          <cell r="P226">
            <v>73.682218181225522</v>
          </cell>
          <cell r="Q226">
            <v>19.718491665203128</v>
          </cell>
          <cell r="R226">
            <v>1.3639577735488326</v>
          </cell>
          <cell r="S226">
            <v>94.764667619977487</v>
          </cell>
          <cell r="V226">
            <v>0.77752837668047137</v>
          </cell>
          <cell r="W226">
            <v>0.20807851871836505</v>
          </cell>
          <cell r="X226">
            <v>1.4393104601163552E-2</v>
          </cell>
        </row>
        <row r="227">
          <cell r="C227" t="str">
            <v>99H</v>
          </cell>
          <cell r="D227">
            <v>895.28120004846005</v>
          </cell>
          <cell r="E227">
            <v>28.443745674258739</v>
          </cell>
          <cell r="F227">
            <v>0.28451069801686801</v>
          </cell>
          <cell r="G227">
            <v>924.00945642073566</v>
          </cell>
          <cell r="I227">
            <v>0.96890913164075398</v>
          </cell>
          <cell r="J227">
            <v>3.0782959499612794E-2</v>
          </cell>
          <cell r="K227">
            <v>3.0790885963327176E-4</v>
          </cell>
          <cell r="O227" t="str">
            <v>99H</v>
          </cell>
          <cell r="P227">
            <v>96.384436797543884</v>
          </cell>
          <cell r="Q227">
            <v>23.302090478604573</v>
          </cell>
          <cell r="R227">
            <v>0.33583588640111611</v>
          </cell>
          <cell r="S227">
            <v>120.02236316254957</v>
          </cell>
          <cell r="V227">
            <v>0.80305398308986642</v>
          </cell>
          <cell r="W227">
            <v>0.19414790597853765</v>
          </cell>
          <cell r="X227">
            <v>2.7981109315960095E-3</v>
          </cell>
        </row>
        <row r="228">
          <cell r="C228" t="str">
            <v>99J</v>
          </cell>
          <cell r="D228">
            <v>1209.0850341293578</v>
          </cell>
          <cell r="E228">
            <v>65.797802005319426</v>
          </cell>
          <cell r="F228">
            <v>8.3105451787406928</v>
          </cell>
          <cell r="G228">
            <v>1283.1933813134181</v>
          </cell>
          <cell r="I228">
            <v>0.94224693778563107</v>
          </cell>
          <cell r="J228">
            <v>5.1276606444129104E-2</v>
          </cell>
          <cell r="K228">
            <v>6.4764557702397113E-3</v>
          </cell>
          <cell r="O228" t="str">
            <v>99J</v>
          </cell>
          <cell r="P228">
            <v>125.15279124464509</v>
          </cell>
          <cell r="Q228">
            <v>91.179911975903295</v>
          </cell>
          <cell r="R228">
            <v>2.1382866453918661</v>
          </cell>
          <cell r="S228">
            <v>218.47098986594025</v>
          </cell>
          <cell r="V228">
            <v>0.57285771132104202</v>
          </cell>
          <cell r="W228">
            <v>0.41735478029304379</v>
          </cell>
          <cell r="X228">
            <v>9.7875083859141985E-3</v>
          </cell>
        </row>
        <row r="229">
          <cell r="C229" t="str">
            <v>99K</v>
          </cell>
          <cell r="D229">
            <v>582.58779519418226</v>
          </cell>
          <cell r="E229">
            <v>11.000608877914003</v>
          </cell>
          <cell r="F229">
            <v>0</v>
          </cell>
          <cell r="G229">
            <v>593.5884040720963</v>
          </cell>
          <cell r="I229">
            <v>0.98146761492905121</v>
          </cell>
          <cell r="J229">
            <v>1.8532385070948735E-2</v>
          </cell>
          <cell r="K229">
            <v>0</v>
          </cell>
          <cell r="O229" t="str">
            <v>99K</v>
          </cell>
          <cell r="P229">
            <v>63.963689541975391</v>
          </cell>
          <cell r="Q229">
            <v>11.678170763374469</v>
          </cell>
          <cell r="R229">
            <v>0</v>
          </cell>
          <cell r="S229">
            <v>75.641860305349866</v>
          </cell>
          <cell r="V229">
            <v>0.84561232740400327</v>
          </cell>
          <cell r="W229">
            <v>0.15438767259599664</v>
          </cell>
          <cell r="X229">
            <v>0</v>
          </cell>
        </row>
        <row r="230">
          <cell r="C230" t="str">
            <v>99M</v>
          </cell>
          <cell r="D230">
            <v>770.92118647810048</v>
          </cell>
          <cell r="E230">
            <v>21.546281047337434</v>
          </cell>
          <cell r="F230">
            <v>0</v>
          </cell>
          <cell r="G230">
            <v>792.46746752543788</v>
          </cell>
          <cell r="I230">
            <v>0.97281114754827991</v>
          </cell>
          <cell r="J230">
            <v>2.7188852451720116E-2</v>
          </cell>
          <cell r="K230">
            <v>0</v>
          </cell>
          <cell r="O230" t="str">
            <v>99M</v>
          </cell>
          <cell r="P230">
            <v>70.854516176286083</v>
          </cell>
          <cell r="Q230">
            <v>14.245122397852196</v>
          </cell>
          <cell r="R230">
            <v>0.28730711155353911</v>
          </cell>
          <cell r="S230">
            <v>85.386945685691828</v>
          </cell>
          <cell r="V230">
            <v>0.82980502004487411</v>
          </cell>
          <cell r="W230">
            <v>0.16683021372246168</v>
          </cell>
          <cell r="X230">
            <v>3.3647662326640963E-3</v>
          </cell>
        </row>
        <row r="231">
          <cell r="C231" t="str">
            <v>99N</v>
          </cell>
          <cell r="D231">
            <v>1695.9247363149482</v>
          </cell>
          <cell r="E231">
            <v>48.986644036896955</v>
          </cell>
          <cell r="F231">
            <v>3.1668811639299146</v>
          </cell>
          <cell r="G231">
            <v>1748.078261515775</v>
          </cell>
          <cell r="I231">
            <v>0.97016522294854002</v>
          </cell>
          <cell r="J231">
            <v>2.8023141249076674E-2</v>
          </cell>
          <cell r="K231">
            <v>1.8116358023832883E-3</v>
          </cell>
          <cell r="O231" t="str">
            <v>99N</v>
          </cell>
          <cell r="P231">
            <v>141.51372020222939</v>
          </cell>
          <cell r="Q231">
            <v>56.288826310436093</v>
          </cell>
          <cell r="R231">
            <v>11.901114900439525</v>
          </cell>
          <cell r="S231">
            <v>209.70366141310501</v>
          </cell>
          <cell r="V231">
            <v>0.67482713105068259</v>
          </cell>
          <cell r="W231">
            <v>0.26842080834988435</v>
          </cell>
          <cell r="X231">
            <v>5.6752060599433052E-2</v>
          </cell>
        </row>
        <row r="232">
          <cell r="C232" t="str">
            <v>99P</v>
          </cell>
          <cell r="D232">
            <v>3441.9723556976442</v>
          </cell>
          <cell r="E232">
            <v>93.623571596043163</v>
          </cell>
          <cell r="F232">
            <v>22.541563461077342</v>
          </cell>
          <cell r="G232">
            <v>3558.1374907547647</v>
          </cell>
          <cell r="I232">
            <v>0.96735226354828707</v>
          </cell>
          <cell r="J232">
            <v>2.6312522166248107E-2</v>
          </cell>
          <cell r="K232">
            <v>6.335214285464766E-3</v>
          </cell>
          <cell r="O232" t="str">
            <v>99P</v>
          </cell>
          <cell r="P232">
            <v>312.10530821803536</v>
          </cell>
          <cell r="Q232">
            <v>92.548305608912372</v>
          </cell>
          <cell r="R232">
            <v>7.8871370455731107</v>
          </cell>
          <cell r="S232">
            <v>412.54075087252085</v>
          </cell>
          <cell r="V232">
            <v>0.75654419001743411</v>
          </cell>
          <cell r="W232">
            <v>0.224337366461794</v>
          </cell>
          <cell r="X232">
            <v>1.9118443520771876E-2</v>
          </cell>
        </row>
        <row r="233">
          <cell r="C233" t="str">
            <v>99Q</v>
          </cell>
          <cell r="D233">
            <v>1200.8586503652077</v>
          </cell>
          <cell r="E233">
            <v>24.289795322091393</v>
          </cell>
          <cell r="F233">
            <v>4.7467681818944785</v>
          </cell>
          <cell r="G233">
            <v>1229.8952138691934</v>
          </cell>
          <cell r="I233">
            <v>0.97639102650652809</v>
          </cell>
          <cell r="J233">
            <v>1.9749483572406808E-2</v>
          </cell>
          <cell r="K233">
            <v>3.8594899210651983E-3</v>
          </cell>
          <cell r="O233" t="str">
            <v>99Q</v>
          </cell>
          <cell r="P233">
            <v>90.55768901776726</v>
          </cell>
          <cell r="Q233">
            <v>18.725333111114409</v>
          </cell>
          <cell r="R233">
            <v>1.9313172675308308</v>
          </cell>
          <cell r="S233">
            <v>111.2143393964125</v>
          </cell>
          <cell r="V233">
            <v>0.81426270667295286</v>
          </cell>
          <cell r="W233">
            <v>0.16837157162234101</v>
          </cell>
          <cell r="X233">
            <v>1.7365721704706096E-2</v>
          </cell>
        </row>
        <row r="234">
          <cell r="D234">
            <v>197387.83588586177</v>
          </cell>
          <cell r="E234">
            <v>6542.1323024716276</v>
          </cell>
          <cell r="F234">
            <v>1319.1831518742451</v>
          </cell>
          <cell r="G234">
            <v>205249.15134020764</v>
          </cell>
          <cell r="I234">
            <v>0.96169867011379029</v>
          </cell>
          <cell r="J234">
            <v>3.1874101596784755E-2</v>
          </cell>
          <cell r="K234">
            <v>6.4272282894249485E-3</v>
          </cell>
          <cell r="P234">
            <v>18675.590781008756</v>
          </cell>
          <cell r="Q234">
            <v>5767.9526944109084</v>
          </cell>
          <cell r="R234">
            <v>746.87035137605176</v>
          </cell>
          <cell r="S234">
            <v>25190.41382679571</v>
          </cell>
          <cell r="V234">
            <v>0.74137689477506863</v>
          </cell>
          <cell r="W234">
            <v>0.22897411428292552</v>
          </cell>
          <cell r="X234">
            <v>2.9648990942006122E-2</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en before"/>
      <sheetName val="Not been before"/>
      <sheetName val="Can't remember"/>
    </sheetNames>
    <sheetDataSet>
      <sheetData sheetId="0">
        <row r="7">
          <cell r="C7" t="str">
            <v>Y54</v>
          </cell>
          <cell r="D7">
            <v>34948.897104712603</v>
          </cell>
          <cell r="E7">
            <v>21503.067890635699</v>
          </cell>
          <cell r="F7">
            <v>4178.2396876975854</v>
          </cell>
          <cell r="G7">
            <v>1866.7271052428639</v>
          </cell>
          <cell r="H7">
            <v>1161.8754006256506</v>
          </cell>
          <cell r="I7">
            <v>63658.807188914398</v>
          </cell>
        </row>
        <row r="8">
          <cell r="C8" t="str">
            <v>Y55</v>
          </cell>
          <cell r="D8">
            <v>33763.026258534017</v>
          </cell>
          <cell r="E8">
            <v>23384.279054390106</v>
          </cell>
          <cell r="F8">
            <v>4685.6632322707828</v>
          </cell>
          <cell r="G8">
            <v>2069.2231616737422</v>
          </cell>
          <cell r="H8">
            <v>1105.2020150249164</v>
          </cell>
          <cell r="I8">
            <v>65007.393721893561</v>
          </cell>
        </row>
        <row r="9">
          <cell r="C9" t="str">
            <v>Y56</v>
          </cell>
          <cell r="D9">
            <v>12083.176207350811</v>
          </cell>
          <cell r="E9">
            <v>10089.611483839837</v>
          </cell>
          <cell r="F9">
            <v>2340.0917294750925</v>
          </cell>
          <cell r="G9">
            <v>993.11138208045736</v>
          </cell>
          <cell r="H9">
            <v>669.58348239943984</v>
          </cell>
          <cell r="I9">
            <v>26175.574285145638</v>
          </cell>
        </row>
        <row r="10">
          <cell r="C10" t="str">
            <v>Y57</v>
          </cell>
          <cell r="D10">
            <v>25338.898612335637</v>
          </cell>
          <cell r="E10">
            <v>18205.094084334185</v>
          </cell>
          <cell r="F10">
            <v>3824.7159599786087</v>
          </cell>
          <cell r="G10">
            <v>1933.2705149694054</v>
          </cell>
          <cell r="H10">
            <v>1009.5869809789008</v>
          </cell>
          <cell r="I10">
            <v>50311.566152596737</v>
          </cell>
        </row>
        <row r="11">
          <cell r="D11">
            <v>106133.99818293308</v>
          </cell>
          <cell r="E11">
            <v>73182.052513199829</v>
          </cell>
          <cell r="F11">
            <v>15028.710609422069</v>
          </cell>
          <cell r="G11">
            <v>6862.3321639664691</v>
          </cell>
          <cell r="H11">
            <v>3946.2478790289078</v>
          </cell>
          <cell r="I11">
            <v>205153.34134855034</v>
          </cell>
        </row>
      </sheetData>
      <sheetData sheetId="1">
        <row r="7">
          <cell r="C7" t="str">
            <v>Y54</v>
          </cell>
          <cell r="D7">
            <v>2103.5206734260441</v>
          </cell>
          <cell r="E7">
            <v>1877.4255820345304</v>
          </cell>
          <cell r="F7">
            <v>998.47753046736921</v>
          </cell>
          <cell r="G7">
            <v>553.29151407084657</v>
          </cell>
          <cell r="H7">
            <v>1007.0553200604738</v>
          </cell>
          <cell r="I7">
            <v>6539.7706200592638</v>
          </cell>
        </row>
        <row r="8">
          <cell r="C8" t="str">
            <v>Y55</v>
          </cell>
          <cell r="D8">
            <v>2177.7375239468738</v>
          </cell>
          <cell r="E8">
            <v>2388.6513728566415</v>
          </cell>
          <cell r="F8">
            <v>1105.1672355105065</v>
          </cell>
          <cell r="G8">
            <v>645.70954659317056</v>
          </cell>
          <cell r="H8">
            <v>704.55714603911053</v>
          </cell>
          <cell r="I8">
            <v>7021.8228249463027</v>
          </cell>
        </row>
        <row r="9">
          <cell r="C9" t="str">
            <v>Y56</v>
          </cell>
          <cell r="D9">
            <v>1391.1068043964294</v>
          </cell>
          <cell r="E9">
            <v>1681.5995721215322</v>
          </cell>
          <cell r="F9">
            <v>846.99792192199209</v>
          </cell>
          <cell r="G9">
            <v>468.34659492066322</v>
          </cell>
          <cell r="H9">
            <v>479.40606875469706</v>
          </cell>
          <cell r="I9">
            <v>4867.4569621153141</v>
          </cell>
        </row>
        <row r="10">
          <cell r="C10" t="str">
            <v>Y57</v>
          </cell>
          <cell r="D10">
            <v>1821.2533026122521</v>
          </cell>
          <cell r="E10">
            <v>1993.1548423900192</v>
          </cell>
          <cell r="F10">
            <v>977.14825990714303</v>
          </cell>
          <cell r="G10">
            <v>599.14401637542346</v>
          </cell>
          <cell r="H10">
            <v>764.80126029450719</v>
          </cell>
          <cell r="I10">
            <v>6155.5016815793451</v>
          </cell>
        </row>
        <row r="11">
          <cell r="D11">
            <v>7493.618304381599</v>
          </cell>
          <cell r="E11">
            <v>7940.8313694027238</v>
          </cell>
          <cell r="F11">
            <v>3927.7909478070114</v>
          </cell>
          <cell r="G11">
            <v>2266.4916719601038</v>
          </cell>
          <cell r="H11">
            <v>2955.8197951487887</v>
          </cell>
          <cell r="I11">
            <v>24584.552088700224</v>
          </cell>
        </row>
      </sheetData>
      <sheetData sheetId="2">
        <row r="7">
          <cell r="C7" t="str">
            <v>Y54</v>
          </cell>
          <cell r="D7">
            <v>539.21637507345019</v>
          </cell>
          <cell r="E7">
            <v>741.97463755453452</v>
          </cell>
          <cell r="F7">
            <v>459.05326128981386</v>
          </cell>
          <cell r="G7">
            <v>103.98774627566068</v>
          </cell>
          <cell r="H7">
            <v>128.97749107557974</v>
          </cell>
          <cell r="I7">
            <v>1973.2095112690392</v>
          </cell>
        </row>
        <row r="8">
          <cell r="C8" t="str">
            <v>Y55</v>
          </cell>
          <cell r="D8">
            <v>548.74100123097571</v>
          </cell>
          <cell r="E8">
            <v>912.77577363360979</v>
          </cell>
          <cell r="F8">
            <v>508.81751987541253</v>
          </cell>
          <cell r="G8">
            <v>128.91100524936718</v>
          </cell>
          <cell r="H8">
            <v>84.119017245127608</v>
          </cell>
          <cell r="I8">
            <v>2183.3643172344923</v>
          </cell>
        </row>
        <row r="9">
          <cell r="C9" t="str">
            <v>Y56</v>
          </cell>
          <cell r="D9">
            <v>501.33271317482081</v>
          </cell>
          <cell r="E9">
            <v>812.48403179007175</v>
          </cell>
          <cell r="F9">
            <v>407.3479921784475</v>
          </cell>
          <cell r="G9">
            <v>141.97213796620773</v>
          </cell>
          <cell r="H9">
            <v>92.913140785344964</v>
          </cell>
          <cell r="I9">
            <v>1956.0500158948928</v>
          </cell>
        </row>
        <row r="10">
          <cell r="C10" t="str">
            <v>Y57</v>
          </cell>
          <cell r="D10">
            <v>299.30891493022392</v>
          </cell>
          <cell r="E10">
            <v>471.60482989647375</v>
          </cell>
          <cell r="F10">
            <v>338.73015694960776</v>
          </cell>
          <cell r="G10">
            <v>86.769932305207575</v>
          </cell>
          <cell r="H10">
            <v>80.972592544717287</v>
          </cell>
          <cell r="I10">
            <v>1277.3864266262303</v>
          </cell>
        </row>
        <row r="11">
          <cell r="D11">
            <v>1888.5990044094706</v>
          </cell>
          <cell r="E11">
            <v>2938.8392728746899</v>
          </cell>
          <cell r="F11">
            <v>1713.9489302932818</v>
          </cell>
          <cell r="G11">
            <v>461.64082179644322</v>
          </cell>
          <cell r="H11">
            <v>386.98224165076965</v>
          </cell>
          <cell r="I11">
            <v>7390.0102710246547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s "/>
      <sheetName val="Males "/>
      <sheetName val="Females "/>
    </sheetNames>
    <sheetDataSet>
      <sheetData sheetId="0">
        <row r="8">
          <cell r="C8" t="str">
            <v>Y54</v>
          </cell>
          <cell r="D8">
            <v>7696.4335436912324</v>
          </cell>
          <cell r="E8">
            <v>3472.4440670759177</v>
          </cell>
          <cell r="F8">
            <v>717.16531624379536</v>
          </cell>
          <cell r="G8">
            <v>2743.0713073041948</v>
          </cell>
          <cell r="H8">
            <v>3421.6598216795583</v>
          </cell>
          <cell r="I8">
            <v>307.30826446314501</v>
          </cell>
          <cell r="J8">
            <v>5524.8360840719533</v>
          </cell>
          <cell r="K8">
            <v>6334.0702528926695</v>
          </cell>
          <cell r="L8">
            <v>1584.9629401318457</v>
          </cell>
          <cell r="M8">
            <v>2765.2931830098028</v>
          </cell>
          <cell r="N8">
            <v>34567.244780564113</v>
          </cell>
          <cell r="P8" t="str">
            <v>Y54</v>
          </cell>
          <cell r="Q8">
            <v>0.22265105571904456</v>
          </cell>
          <cell r="R8">
            <v>0.1004547538896807</v>
          </cell>
          <cell r="S8">
            <v>2.0746962067599642E-2</v>
          </cell>
          <cell r="T8">
            <v>7.9354641213595437E-2</v>
          </cell>
          <cell r="U8">
            <v>9.8985610319843348E-2</v>
          </cell>
          <cell r="V8">
            <v>8.8901579056695056E-3</v>
          </cell>
          <cell r="W8">
            <v>0.15982865047949568</v>
          </cell>
          <cell r="X8">
            <v>0.18323908350526344</v>
          </cell>
          <cell r="Y8">
            <v>4.5851584359509381E-2</v>
          </cell>
          <cell r="Z8">
            <v>7.9997500540298347E-2</v>
          </cell>
          <cell r="AA8">
            <v>1</v>
          </cell>
        </row>
        <row r="9">
          <cell r="C9" t="str">
            <v>Y55</v>
          </cell>
          <cell r="D9">
            <v>8861.2010228144954</v>
          </cell>
          <cell r="E9">
            <v>2915.2110382741821</v>
          </cell>
          <cell r="F9">
            <v>1079.4843026494575</v>
          </cell>
          <cell r="G9">
            <v>3236.3955666454499</v>
          </cell>
          <cell r="H9">
            <v>4013.3730052005499</v>
          </cell>
          <cell r="I9">
            <v>225.55030122730665</v>
          </cell>
          <cell r="J9">
            <v>6269.1870400335383</v>
          </cell>
          <cell r="K9">
            <v>8789.1786203495667</v>
          </cell>
          <cell r="L9">
            <v>1955.068981493293</v>
          </cell>
          <cell r="M9">
            <v>3214.7425725675143</v>
          </cell>
          <cell r="N9">
            <v>40559.392451255349</v>
          </cell>
          <cell r="P9" t="str">
            <v>Y55</v>
          </cell>
          <cell r="Q9">
            <v>0.21847469814701906</v>
          </cell>
          <cell r="R9">
            <v>7.1875116023439198E-2</v>
          </cell>
          <cell r="S9">
            <v>2.6614903168157452E-2</v>
          </cell>
          <cell r="T9">
            <v>7.9793985339770057E-2</v>
          </cell>
          <cell r="U9">
            <v>9.8950520770838921E-2</v>
          </cell>
          <cell r="V9">
            <v>5.5609881607170293E-3</v>
          </cell>
          <cell r="W9">
            <v>0.1545680707019442</v>
          </cell>
          <cell r="X9">
            <v>0.2166989712903733</v>
          </cell>
          <cell r="Y9">
            <v>4.8202619993455591E-2</v>
          </cell>
          <cell r="Z9">
            <v>7.9260126404285314E-2</v>
          </cell>
          <cell r="AA9">
            <v>1</v>
          </cell>
        </row>
        <row r="10">
          <cell r="C10" t="str">
            <v>Y56</v>
          </cell>
          <cell r="D10">
            <v>7206.2181466939828</v>
          </cell>
          <cell r="E10">
            <v>743.51287242314743</v>
          </cell>
          <cell r="F10">
            <v>1049.8665468808979</v>
          </cell>
          <cell r="G10">
            <v>1361.819753284944</v>
          </cell>
          <cell r="H10">
            <v>4127.3392182420821</v>
          </cell>
          <cell r="I10">
            <v>103.01356759540047</v>
          </cell>
          <cell r="J10">
            <v>1700.6804764748567</v>
          </cell>
          <cell r="K10">
            <v>5878.1613400921833</v>
          </cell>
          <cell r="L10">
            <v>1602.0075628143786</v>
          </cell>
          <cell r="M10">
            <v>2387.178964822212</v>
          </cell>
          <cell r="N10">
            <v>26159.798449324084</v>
          </cell>
          <cell r="P10" t="str">
            <v>Y56</v>
          </cell>
          <cell r="Q10">
            <v>0.27546917689957112</v>
          </cell>
          <cell r="R10">
            <v>2.8421964865801872E-2</v>
          </cell>
          <cell r="S10">
            <v>4.0132822464770339E-2</v>
          </cell>
          <cell r="T10">
            <v>5.2057731099229121E-2</v>
          </cell>
          <cell r="U10">
            <v>0.15777412147258818</v>
          </cell>
          <cell r="V10">
            <v>3.9378578468391122E-3</v>
          </cell>
          <cell r="W10">
            <v>6.5011222459124066E-2</v>
          </cell>
          <cell r="X10">
            <v>0.22470208826261287</v>
          </cell>
          <cell r="Y10">
            <v>6.1239293028871607E-2</v>
          </cell>
          <cell r="Z10">
            <v>9.1253721600591767E-2</v>
          </cell>
          <cell r="AA10">
            <v>1</v>
          </cell>
        </row>
        <row r="11">
          <cell r="C11" t="str">
            <v>Y57</v>
          </cell>
          <cell r="D11">
            <v>6143.2793997360768</v>
          </cell>
          <cell r="E11">
            <v>1957.8718857139602</v>
          </cell>
          <cell r="F11">
            <v>850.40953256013336</v>
          </cell>
          <cell r="G11">
            <v>2416.5924626857859</v>
          </cell>
          <cell r="H11">
            <v>5435.204785952119</v>
          </cell>
          <cell r="I11">
            <v>233.88722978700966</v>
          </cell>
          <cell r="J11">
            <v>7541.2296256289846</v>
          </cell>
          <cell r="K11">
            <v>10873.329851504583</v>
          </cell>
          <cell r="L11">
            <v>1433.2638829430716</v>
          </cell>
          <cell r="M11">
            <v>2973.7583738914514</v>
          </cell>
          <cell r="N11">
            <v>39858.827030403176</v>
          </cell>
          <cell r="P11" t="str">
            <v>Y57</v>
          </cell>
          <cell r="Q11">
            <v>0.15412594542860378</v>
          </cell>
          <cell r="R11">
            <v>4.9120158107526631E-2</v>
          </cell>
          <cell r="S11">
            <v>2.1335538346661964E-2</v>
          </cell>
          <cell r="T11">
            <v>6.0628790226126779E-2</v>
          </cell>
          <cell r="U11">
            <v>0.13636138318386287</v>
          </cell>
          <cell r="V11">
            <v>5.8678904326162724E-3</v>
          </cell>
          <cell r="W11">
            <v>0.1891984834344661</v>
          </cell>
          <cell r="X11">
            <v>0.27279603193567931</v>
          </cell>
          <cell r="Y11">
            <v>3.5958506301498008E-2</v>
          </cell>
          <cell r="Z11">
            <v>7.4607272602958269E-2</v>
          </cell>
          <cell r="AA11">
            <v>1</v>
          </cell>
        </row>
        <row r="12">
          <cell r="N12">
            <v>141145.26271154673</v>
          </cell>
          <cell r="P12" t="str">
            <v>Total</v>
          </cell>
          <cell r="Q12">
            <v>0.21188902509647717</v>
          </cell>
          <cell r="R12">
            <v>6.4394933906227775E-2</v>
          </cell>
          <cell r="S12">
            <v>2.6192346999909962E-2</v>
          </cell>
          <cell r="T12">
            <v>6.9133592601419325E-2</v>
          </cell>
          <cell r="U12">
            <v>0.12042612344568458</v>
          </cell>
          <cell r="V12">
            <v>6.1621576690841992E-3</v>
          </cell>
          <cell r="W12">
            <v>0.14903747261570996</v>
          </cell>
          <cell r="X12">
            <v>0.22582932967421096</v>
          </cell>
          <cell r="Y12">
            <v>4.6585363483436844E-2</v>
          </cell>
          <cell r="Z12">
            <v>8.0349654507839208E-2</v>
          </cell>
          <cell r="AA12">
            <v>1</v>
          </cell>
        </row>
        <row r="27">
          <cell r="C27" t="str">
            <v>00C</v>
          </cell>
          <cell r="D27">
            <v>52.640905616755674</v>
          </cell>
          <cell r="E27">
            <v>31.896586712726286</v>
          </cell>
          <cell r="F27">
            <v>0</v>
          </cell>
          <cell r="G27">
            <v>20.297705549082369</v>
          </cell>
          <cell r="H27">
            <v>33.750656134651074</v>
          </cell>
          <cell r="I27">
            <v>9.5650816578978315</v>
          </cell>
          <cell r="J27">
            <v>42.352407481318387</v>
          </cell>
          <cell r="K27">
            <v>53.863115123413174</v>
          </cell>
          <cell r="L27">
            <v>3.5106279493947197</v>
          </cell>
          <cell r="M27">
            <v>10.713268295246575</v>
          </cell>
          <cell r="N27">
            <v>258.59035452048607</v>
          </cell>
          <cell r="P27" t="str">
            <v>00C</v>
          </cell>
          <cell r="Q27">
            <v>0.20356871281749742</v>
          </cell>
          <cell r="R27">
            <v>0.12334793682414544</v>
          </cell>
          <cell r="S27">
            <v>0</v>
          </cell>
          <cell r="T27">
            <v>7.8493668438334357E-2</v>
          </cell>
          <cell r="U27">
            <v>0.13051784625623875</v>
          </cell>
          <cell r="V27">
            <v>3.6989321104550575E-2</v>
          </cell>
          <cell r="W27">
            <v>0.16378185319345753</v>
          </cell>
          <cell r="X27">
            <v>0.20829514396735174</v>
          </cell>
          <cell r="Y27">
            <v>1.3576020481910899E-2</v>
          </cell>
          <cell r="Z27">
            <v>4.1429496916513361E-2</v>
          </cell>
          <cell r="AA27">
            <v>1</v>
          </cell>
        </row>
        <row r="28">
          <cell r="C28" t="str">
            <v>00D</v>
          </cell>
          <cell r="D28">
            <v>159.92823414846413</v>
          </cell>
          <cell r="E28">
            <v>84.43334699255341</v>
          </cell>
          <cell r="F28">
            <v>13.980927467089717</v>
          </cell>
          <cell r="G28">
            <v>67.341430021391034</v>
          </cell>
          <cell r="H28">
            <v>38.863814968930519</v>
          </cell>
          <cell r="I28">
            <v>0</v>
          </cell>
          <cell r="J28">
            <v>80.549128897293556</v>
          </cell>
          <cell r="K28">
            <v>101.64623988208002</v>
          </cell>
          <cell r="L28">
            <v>35.02807630859671</v>
          </cell>
          <cell r="M28">
            <v>32.134241043338875</v>
          </cell>
          <cell r="N28">
            <v>613.90543972973796</v>
          </cell>
          <cell r="P28" t="str">
            <v>00D</v>
          </cell>
          <cell r="Q28">
            <v>0.26050955700746026</v>
          </cell>
          <cell r="R28">
            <v>0.1375347757624103</v>
          </cell>
          <cell r="S28">
            <v>2.2773747489914075E-2</v>
          </cell>
          <cell r="T28">
            <v>0.10969348968635466</v>
          </cell>
          <cell r="U28">
            <v>6.3305865128088279E-2</v>
          </cell>
          <cell r="V28">
            <v>0</v>
          </cell>
          <cell r="W28">
            <v>0.13120771324775038</v>
          </cell>
          <cell r="X28">
            <v>0.16557312137000799</v>
          </cell>
          <cell r="Y28">
            <v>5.7057771509594797E-2</v>
          </cell>
          <cell r="Z28">
            <v>5.2343958798419278E-2</v>
          </cell>
          <cell r="AA28">
            <v>1</v>
          </cell>
        </row>
        <row r="29">
          <cell r="C29" t="str">
            <v>00J</v>
          </cell>
          <cell r="D29">
            <v>138.19238314524389</v>
          </cell>
          <cell r="E29">
            <v>62.807647785304098</v>
          </cell>
          <cell r="F29">
            <v>16.374871260185575</v>
          </cell>
          <cell r="G29">
            <v>47.184669572616968</v>
          </cell>
          <cell r="H29">
            <v>32.212571938597286</v>
          </cell>
          <cell r="I29">
            <v>8.5861047797749297</v>
          </cell>
          <cell r="J29">
            <v>98.185151713499693</v>
          </cell>
          <cell r="K29">
            <v>139.67063757917515</v>
          </cell>
          <cell r="L29">
            <v>17.117367368457131</v>
          </cell>
          <cell r="M29">
            <v>33.61686263523751</v>
          </cell>
          <cell r="N29">
            <v>593.94826777809226</v>
          </cell>
          <cell r="P29" t="str">
            <v>00J</v>
          </cell>
          <cell r="Q29">
            <v>0.23266737297207607</v>
          </cell>
          <cell r="R29">
            <v>0.10574599033727623</v>
          </cell>
          <cell r="S29">
            <v>2.7569524398888334E-2</v>
          </cell>
          <cell r="T29">
            <v>7.9442389400562821E-2</v>
          </cell>
          <cell r="U29">
            <v>5.423464245312417E-2</v>
          </cell>
          <cell r="V29">
            <v>1.4455980841386717E-2</v>
          </cell>
          <cell r="W29">
            <v>0.16530926520048897</v>
          </cell>
          <cell r="X29">
            <v>0.23515623355830401</v>
          </cell>
          <cell r="Y29">
            <v>2.881962672017158E-2</v>
          </cell>
          <cell r="Z29">
            <v>5.6598974117721072E-2</v>
          </cell>
          <cell r="AA29">
            <v>1</v>
          </cell>
        </row>
        <row r="30">
          <cell r="C30" t="str">
            <v>00K</v>
          </cell>
          <cell r="D30">
            <v>143.31998659159032</v>
          </cell>
          <cell r="E30">
            <v>68.987297198803873</v>
          </cell>
          <cell r="F30">
            <v>4.6003806935450022</v>
          </cell>
          <cell r="G30">
            <v>58.89255670568037</v>
          </cell>
          <cell r="H30">
            <v>43.999257428301213</v>
          </cell>
          <cell r="I30">
            <v>1.5339472745385225</v>
          </cell>
          <cell r="J30">
            <v>69.4490296452488</v>
          </cell>
          <cell r="K30">
            <v>76.165647360200865</v>
          </cell>
          <cell r="L30">
            <v>31.364518924276727</v>
          </cell>
          <cell r="M30">
            <v>28.893188076955624</v>
          </cell>
          <cell r="N30">
            <v>527.20580989914129</v>
          </cell>
          <cell r="P30" t="str">
            <v>00K</v>
          </cell>
          <cell r="Q30">
            <v>0.27184826855191258</v>
          </cell>
          <cell r="R30">
            <v>0.13085458449708987</v>
          </cell>
          <cell r="S30">
            <v>8.7259673682751945E-3</v>
          </cell>
          <cell r="T30">
            <v>0.11170695694143999</v>
          </cell>
          <cell r="U30">
            <v>8.3457459311229193E-2</v>
          </cell>
          <cell r="V30">
            <v>2.9095796095873431E-3</v>
          </cell>
          <cell r="W30">
            <v>0.13173039511559054</v>
          </cell>
          <cell r="X30">
            <v>0.14447042488923248</v>
          </cell>
          <cell r="Y30">
            <v>5.9491982704585541E-2</v>
          </cell>
          <cell r="Z30">
            <v>5.4804381011057376E-2</v>
          </cell>
          <cell r="AA30">
            <v>1</v>
          </cell>
        </row>
        <row r="31">
          <cell r="C31" t="str">
            <v>00L</v>
          </cell>
          <cell r="D31">
            <v>133.64089139463647</v>
          </cell>
          <cell r="E31">
            <v>75.811270254123599</v>
          </cell>
          <cell r="F31">
            <v>11.723185723972392</v>
          </cell>
          <cell r="G31">
            <v>63.761126068968537</v>
          </cell>
          <cell r="H31">
            <v>77.760542410209879</v>
          </cell>
          <cell r="I31">
            <v>1.479130004140417</v>
          </cell>
          <cell r="J31">
            <v>153.50215972045814</v>
          </cell>
          <cell r="K31">
            <v>154.06001250922239</v>
          </cell>
          <cell r="L31">
            <v>12.290616365605255</v>
          </cell>
          <cell r="M31">
            <v>47.415093443935014</v>
          </cell>
          <cell r="N31">
            <v>731.44402789527203</v>
          </cell>
          <cell r="P31" t="str">
            <v>00L</v>
          </cell>
          <cell r="Q31">
            <v>0.18270829523236073</v>
          </cell>
          <cell r="R31">
            <v>0.10364603081423783</v>
          </cell>
          <cell r="S31">
            <v>1.6027454291623413E-2</v>
          </cell>
          <cell r="T31">
            <v>8.7171572447506313E-2</v>
          </cell>
          <cell r="U31">
            <v>0.10631099502441164</v>
          </cell>
          <cell r="V31">
            <v>2.0222053195192652E-3</v>
          </cell>
          <cell r="W31">
            <v>0.20986179921676323</v>
          </cell>
          <cell r="X31">
            <v>0.21062447245967625</v>
          </cell>
          <cell r="Y31">
            <v>1.6803221978544915E-2</v>
          </cell>
          <cell r="Z31">
            <v>6.4823953215356486E-2</v>
          </cell>
          <cell r="AA31">
            <v>1</v>
          </cell>
        </row>
        <row r="32">
          <cell r="C32" t="str">
            <v>00M</v>
          </cell>
          <cell r="D32">
            <v>152.13871552767736</v>
          </cell>
          <cell r="E32">
            <v>65.665074183681952</v>
          </cell>
          <cell r="F32">
            <v>11.030533962796721</v>
          </cell>
          <cell r="G32">
            <v>88.120408927280835</v>
          </cell>
          <cell r="H32">
            <v>23.757408993812597</v>
          </cell>
          <cell r="I32">
            <v>0.9813103751118728</v>
          </cell>
          <cell r="J32">
            <v>49.114381585389339</v>
          </cell>
          <cell r="K32">
            <v>69.409058461657722</v>
          </cell>
          <cell r="L32">
            <v>48.936386396877552</v>
          </cell>
          <cell r="M32">
            <v>42.891238858611644</v>
          </cell>
          <cell r="N32">
            <v>552.04451727289756</v>
          </cell>
          <cell r="P32" t="str">
            <v>00M</v>
          </cell>
          <cell r="Q32">
            <v>0.27559138940323746</v>
          </cell>
          <cell r="R32">
            <v>0.11894887482637763</v>
          </cell>
          <cell r="S32">
            <v>1.9981239950154037E-2</v>
          </cell>
          <cell r="T32">
            <v>0.15962554861081865</v>
          </cell>
          <cell r="U32">
            <v>4.303531373008522E-2</v>
          </cell>
          <cell r="V32">
            <v>1.7775928288529166E-3</v>
          </cell>
          <cell r="W32">
            <v>8.8968153923554227E-2</v>
          </cell>
          <cell r="X32">
            <v>0.12573090808788173</v>
          </cell>
          <cell r="Y32">
            <v>8.8645724874913207E-2</v>
          </cell>
          <cell r="Z32">
            <v>7.7695253764124964E-2</v>
          </cell>
          <cell r="AA32">
            <v>1</v>
          </cell>
        </row>
        <row r="33">
          <cell r="C33" t="str">
            <v>00N</v>
          </cell>
          <cell r="D33">
            <v>89.197709937696331</v>
          </cell>
          <cell r="E33">
            <v>37.828128019760001</v>
          </cell>
          <cell r="F33">
            <v>5.2917739989269759</v>
          </cell>
          <cell r="G33">
            <v>33.380363482167198</v>
          </cell>
          <cell r="H33">
            <v>21.054994935705142</v>
          </cell>
          <cell r="I33">
            <v>0</v>
          </cell>
          <cell r="J33">
            <v>10.792334858505582</v>
          </cell>
          <cell r="K33">
            <v>48.303411984066642</v>
          </cell>
          <cell r="L33">
            <v>19.624555413740062</v>
          </cell>
          <cell r="M33">
            <v>30.127357659681579</v>
          </cell>
          <cell r="N33">
            <v>295.60063029024957</v>
          </cell>
          <cell r="P33" t="str">
            <v>00N</v>
          </cell>
          <cell r="Q33">
            <v>0.3017507433935892</v>
          </cell>
          <cell r="R33">
            <v>0.12797039026140319</v>
          </cell>
          <cell r="S33">
            <v>1.7901768320761006E-2</v>
          </cell>
          <cell r="T33">
            <v>0.11292385760270909</v>
          </cell>
          <cell r="U33">
            <v>7.1227841818304966E-2</v>
          </cell>
          <cell r="V33">
            <v>0</v>
          </cell>
          <cell r="W33">
            <v>3.6509850631605938E-2</v>
          </cell>
          <cell r="X33">
            <v>0.1634076758788966</v>
          </cell>
          <cell r="Y33">
            <v>6.6388746852368882E-2</v>
          </cell>
          <cell r="Z33">
            <v>0.10191912524036094</v>
          </cell>
          <cell r="AA33">
            <v>1</v>
          </cell>
        </row>
        <row r="34">
          <cell r="C34" t="str">
            <v>00P</v>
          </cell>
          <cell r="D34">
            <v>222.3982609930319</v>
          </cell>
          <cell r="E34">
            <v>73.683011957323558</v>
          </cell>
          <cell r="F34">
            <v>16.482157734944707</v>
          </cell>
          <cell r="G34">
            <v>76.120407917116438</v>
          </cell>
          <cell r="H34">
            <v>44.544976286776205</v>
          </cell>
          <cell r="I34">
            <v>0.46161676107965399</v>
          </cell>
          <cell r="J34">
            <v>57.219680139699761</v>
          </cell>
          <cell r="K34">
            <v>79.322539155507513</v>
          </cell>
          <cell r="L34">
            <v>46.860824316550598</v>
          </cell>
          <cell r="M34">
            <v>35.660485455513367</v>
          </cell>
          <cell r="N34">
            <v>652.75396071754381</v>
          </cell>
          <cell r="P34" t="str">
            <v>00P</v>
          </cell>
          <cell r="Q34">
            <v>0.34070763928963255</v>
          </cell>
          <cell r="R34">
            <v>0.1128802219389478</v>
          </cell>
          <cell r="S34">
            <v>2.5250184183986557E-2</v>
          </cell>
          <cell r="T34">
            <v>0.11661424134974319</v>
          </cell>
          <cell r="U34">
            <v>6.8241602452798394E-2</v>
          </cell>
          <cell r="V34">
            <v>7.0718339352888635E-4</v>
          </cell>
          <cell r="W34">
            <v>8.7658878510366564E-2</v>
          </cell>
          <cell r="X34">
            <v>0.12151981286840714</v>
          </cell>
          <cell r="Y34">
            <v>7.1789413985383632E-2</v>
          </cell>
          <cell r="Z34">
            <v>5.4630822027205102E-2</v>
          </cell>
          <cell r="AA34">
            <v>1</v>
          </cell>
        </row>
        <row r="35">
          <cell r="C35" t="str">
            <v>00Q</v>
          </cell>
          <cell r="D35">
            <v>102.44154160880255</v>
          </cell>
          <cell r="E35">
            <v>37.609239549056433</v>
          </cell>
          <cell r="F35">
            <v>5.8210127059928674</v>
          </cell>
          <cell r="G35">
            <v>31.447698781933205</v>
          </cell>
          <cell r="H35">
            <v>22.202600635265419</v>
          </cell>
          <cell r="I35">
            <v>6.5155482424195874</v>
          </cell>
          <cell r="J35">
            <v>88.541265967747989</v>
          </cell>
          <cell r="K35">
            <v>55.77268573485415</v>
          </cell>
          <cell r="L35">
            <v>14.928653396106396</v>
          </cell>
          <cell r="M35">
            <v>22.125739031814863</v>
          </cell>
          <cell r="N35">
            <v>387.40598565399347</v>
          </cell>
          <cell r="P35" t="str">
            <v>00Q</v>
          </cell>
          <cell r="Q35">
            <v>0.2644294239178247</v>
          </cell>
          <cell r="R35">
            <v>9.7079655301574586E-2</v>
          </cell>
          <cell r="S35">
            <v>1.5025613752885655E-2</v>
          </cell>
          <cell r="T35">
            <v>8.1175046195647332E-2</v>
          </cell>
          <cell r="U35">
            <v>5.7310938543668706E-2</v>
          </cell>
          <cell r="V35">
            <v>1.6818398485558928E-2</v>
          </cell>
          <cell r="W35">
            <v>0.22854903962900422</v>
          </cell>
          <cell r="X35">
            <v>0.14396443989037069</v>
          </cell>
          <cell r="Y35">
            <v>3.8534906400335606E-2</v>
          </cell>
          <cell r="Z35">
            <v>5.7112537883129595E-2</v>
          </cell>
          <cell r="AA35">
            <v>1</v>
          </cell>
        </row>
        <row r="36">
          <cell r="C36" t="str">
            <v>00R</v>
          </cell>
          <cell r="D36">
            <v>73.737985294107219</v>
          </cell>
          <cell r="E36">
            <v>46.274513891063286</v>
          </cell>
          <cell r="F36">
            <v>8.3403339444868685</v>
          </cell>
          <cell r="G36">
            <v>28.674699561427012</v>
          </cell>
          <cell r="H36">
            <v>44.431318016198645</v>
          </cell>
          <cell r="I36">
            <v>2.4615486444145747</v>
          </cell>
          <cell r="J36">
            <v>37.634449764508709</v>
          </cell>
          <cell r="K36">
            <v>68.863494131969773</v>
          </cell>
          <cell r="L36">
            <v>13.318073418355914</v>
          </cell>
          <cell r="M36">
            <v>39.032951758787206</v>
          </cell>
          <cell r="N36">
            <v>362.76936842531927</v>
          </cell>
          <cell r="P36" t="str">
            <v>00R</v>
          </cell>
          <cell r="Q36">
            <v>0.20326408928676437</v>
          </cell>
          <cell r="R36">
            <v>0.12755904417158498</v>
          </cell>
          <cell r="S36">
            <v>2.299073370138701E-2</v>
          </cell>
          <cell r="T36">
            <v>7.9043883131301548E-2</v>
          </cell>
          <cell r="U36">
            <v>0.12247814144028371</v>
          </cell>
          <cell r="V36">
            <v>6.7854368606133182E-3</v>
          </cell>
          <cell r="W36">
            <v>0.10374208254646572</v>
          </cell>
          <cell r="X36">
            <v>0.18982720186901944</v>
          </cell>
          <cell r="Y36">
            <v>3.6712232557467459E-2</v>
          </cell>
          <cell r="Z36">
            <v>0.10759715443511224</v>
          </cell>
          <cell r="AA36">
            <v>1</v>
          </cell>
        </row>
        <row r="37">
          <cell r="C37" t="str">
            <v>00T</v>
          </cell>
          <cell r="D37">
            <v>139.85677106786366</v>
          </cell>
          <cell r="E37">
            <v>58.941697985560076</v>
          </cell>
          <cell r="F37">
            <v>18.941472861030583</v>
          </cell>
          <cell r="G37">
            <v>33.642264006743851</v>
          </cell>
          <cell r="H37">
            <v>75.075358819539659</v>
          </cell>
          <cell r="I37">
            <v>8.1942027770740555</v>
          </cell>
          <cell r="J37">
            <v>126.50505976754299</v>
          </cell>
          <cell r="K37">
            <v>96.910296638663496</v>
          </cell>
          <cell r="L37">
            <v>33.643657450529325</v>
          </cell>
          <cell r="M37">
            <v>55.780347894009559</v>
          </cell>
          <cell r="N37">
            <v>647.4911292685573</v>
          </cell>
          <cell r="P37" t="str">
            <v>00T</v>
          </cell>
          <cell r="Q37">
            <v>0.21599797239825325</v>
          </cell>
          <cell r="R37">
            <v>9.1030896519221749E-2</v>
          </cell>
          <cell r="S37">
            <v>2.9253640713854945E-2</v>
          </cell>
          <cell r="T37">
            <v>5.1957876310596042E-2</v>
          </cell>
          <cell r="U37">
            <v>0.11594808859288781</v>
          </cell>
          <cell r="V37">
            <v>1.2655312801475275E-2</v>
          </cell>
          <cell r="W37">
            <v>0.19537728634282647</v>
          </cell>
          <cell r="X37">
            <v>0.14967046227820738</v>
          </cell>
          <cell r="Y37">
            <v>5.1960028376813606E-2</v>
          </cell>
          <cell r="Z37">
            <v>8.6148435665863415E-2</v>
          </cell>
          <cell r="AA37">
            <v>1</v>
          </cell>
        </row>
        <row r="38">
          <cell r="C38" t="str">
            <v>00V</v>
          </cell>
          <cell r="D38">
            <v>70.803448258534061</v>
          </cell>
          <cell r="E38">
            <v>33.042329144217121</v>
          </cell>
          <cell r="F38">
            <v>7.5506243639066284</v>
          </cell>
          <cell r="G38">
            <v>22.212486099473164</v>
          </cell>
          <cell r="H38">
            <v>60.86597673880668</v>
          </cell>
          <cell r="I38">
            <v>2.5355064325122822</v>
          </cell>
          <cell r="J38">
            <v>99.109896679293499</v>
          </cell>
          <cell r="K38">
            <v>100.79476115763831</v>
          </cell>
          <cell r="L38">
            <v>13.318477628810799</v>
          </cell>
          <cell r="M38">
            <v>48.341549768713094</v>
          </cell>
          <cell r="N38">
            <v>458.57505627190562</v>
          </cell>
          <cell r="P38" t="str">
            <v>00V</v>
          </cell>
          <cell r="Q38">
            <v>0.15439882150186587</v>
          </cell>
          <cell r="R38">
            <v>7.2054353354590525E-2</v>
          </cell>
          <cell r="S38">
            <v>1.6465405740319187E-2</v>
          </cell>
          <cell r="T38">
            <v>4.8438060020217458E-2</v>
          </cell>
          <cell r="U38">
            <v>0.13272849429192907</v>
          </cell>
          <cell r="V38">
            <v>5.5290980131481237E-3</v>
          </cell>
          <cell r="W38">
            <v>0.21612579080299493</v>
          </cell>
          <cell r="X38">
            <v>0.21979992103598733</v>
          </cell>
          <cell r="Y38">
            <v>2.9043179402487594E-2</v>
          </cell>
          <cell r="Z38">
            <v>0.10541687583645991</v>
          </cell>
          <cell r="AA38">
            <v>1</v>
          </cell>
        </row>
        <row r="39">
          <cell r="C39" t="str">
            <v>00W</v>
          </cell>
          <cell r="D39">
            <v>188.5126719166046</v>
          </cell>
          <cell r="E39">
            <v>23.18982041728918</v>
          </cell>
          <cell r="F39">
            <v>26.0180867461874</v>
          </cell>
          <cell r="G39">
            <v>25.098248420985591</v>
          </cell>
          <cell r="H39">
            <v>89.967176663611866</v>
          </cell>
          <cell r="I39">
            <v>6.2695244285785083</v>
          </cell>
          <cell r="J39">
            <v>26.179589643811635</v>
          </cell>
          <cell r="K39">
            <v>54.212118131277776</v>
          </cell>
          <cell r="L39">
            <v>37.837675656766741</v>
          </cell>
          <cell r="M39">
            <v>58.263847361360874</v>
          </cell>
          <cell r="N39">
            <v>535.54875938647422</v>
          </cell>
          <cell r="P39" t="str">
            <v>00W</v>
          </cell>
          <cell r="Q39">
            <v>0.35199908245995215</v>
          </cell>
          <cell r="R39">
            <v>4.3301044042853329E-2</v>
          </cell>
          <cell r="S39">
            <v>4.8582106279162658E-2</v>
          </cell>
          <cell r="T39">
            <v>4.6864544042148834E-2</v>
          </cell>
          <cell r="U39">
            <v>0.16799063593514521</v>
          </cell>
          <cell r="V39">
            <v>1.1706729440958632E-2</v>
          </cell>
          <cell r="W39">
            <v>4.8883671533107513E-2</v>
          </cell>
          <cell r="X39">
            <v>0.10122723128587449</v>
          </cell>
          <cell r="Y39">
            <v>7.0652158171580229E-2</v>
          </cell>
          <cell r="Z39">
            <v>0.10879279680921689</v>
          </cell>
          <cell r="AA39">
            <v>1</v>
          </cell>
        </row>
        <row r="40">
          <cell r="C40" t="str">
            <v>00X</v>
          </cell>
          <cell r="D40">
            <v>56.170144263306625</v>
          </cell>
          <cell r="E40">
            <v>47.987713319485749</v>
          </cell>
          <cell r="F40">
            <v>8.0039233522103377</v>
          </cell>
          <cell r="G40">
            <v>22.915421897397675</v>
          </cell>
          <cell r="H40">
            <v>47.347827928662703</v>
          </cell>
          <cell r="I40">
            <v>0.27198604766256063</v>
          </cell>
          <cell r="J40">
            <v>116.85297787157877</v>
          </cell>
          <cell r="K40">
            <v>103.00109163683767</v>
          </cell>
          <cell r="L40">
            <v>10.738856861847612</v>
          </cell>
          <cell r="M40">
            <v>27.35142653263355</v>
          </cell>
          <cell r="N40">
            <v>440.64136971162316</v>
          </cell>
          <cell r="P40" t="str">
            <v>00X</v>
          </cell>
          <cell r="Q40">
            <v>0.12747360580343844</v>
          </cell>
          <cell r="R40">
            <v>0.10890423963344888</v>
          </cell>
          <cell r="S40">
            <v>1.8164257608060019E-2</v>
          </cell>
          <cell r="T40">
            <v>5.2004699223757916E-2</v>
          </cell>
          <cell r="U40">
            <v>0.10745207141955235</v>
          </cell>
          <cell r="V40">
            <v>6.1725036811809413E-4</v>
          </cell>
          <cell r="W40">
            <v>0.26518839560627949</v>
          </cell>
          <cell r="X40">
            <v>0.23375265854916555</v>
          </cell>
          <cell r="Y40">
            <v>2.4370968320281947E-2</v>
          </cell>
          <cell r="Z40">
            <v>6.2071853467897564E-2</v>
          </cell>
          <cell r="AA40">
            <v>1</v>
          </cell>
        </row>
        <row r="41">
          <cell r="C41" t="str">
            <v>00Y</v>
          </cell>
          <cell r="D41">
            <v>133.86894700691943</v>
          </cell>
          <cell r="E41">
            <v>60.121465581659137</v>
          </cell>
          <cell r="F41">
            <v>6.6544708524730458</v>
          </cell>
          <cell r="G41">
            <v>53.443828870149297</v>
          </cell>
          <cell r="H41">
            <v>43.270626492422132</v>
          </cell>
          <cell r="I41">
            <v>5.4249153761294169</v>
          </cell>
          <cell r="J41">
            <v>35.781412925111781</v>
          </cell>
          <cell r="K41">
            <v>93.720466767685039</v>
          </cell>
          <cell r="L41">
            <v>20.073071992557452</v>
          </cell>
          <cell r="M41">
            <v>51.32517906673295</v>
          </cell>
          <cell r="N41">
            <v>503.68438493183965</v>
          </cell>
          <cell r="P41" t="str">
            <v>00Y</v>
          </cell>
          <cell r="Q41">
            <v>0.26577942658483455</v>
          </cell>
          <cell r="R41">
            <v>0.11936336995993034</v>
          </cell>
          <cell r="S41">
            <v>1.3211588549392002E-2</v>
          </cell>
          <cell r="T41">
            <v>0.10610578860287977</v>
          </cell>
          <cell r="U41">
            <v>8.5908215118238512E-2</v>
          </cell>
          <cell r="V41">
            <v>1.0770465669416246E-2</v>
          </cell>
          <cell r="W41">
            <v>7.1039353205189892E-2</v>
          </cell>
          <cell r="X41">
            <v>0.18606982779576861</v>
          </cell>
          <cell r="Y41">
            <v>3.9852480229804643E-2</v>
          </cell>
          <cell r="Z41">
            <v>0.10189948428454548</v>
          </cell>
          <cell r="AA41">
            <v>1</v>
          </cell>
        </row>
        <row r="42">
          <cell r="C42" t="str">
            <v>01A</v>
          </cell>
          <cell r="D42">
            <v>176.50398735537223</v>
          </cell>
          <cell r="E42">
            <v>94.654013807855264</v>
          </cell>
          <cell r="F42">
            <v>15.314923760545422</v>
          </cell>
          <cell r="G42">
            <v>53.820964955274597</v>
          </cell>
          <cell r="H42">
            <v>87.124608966048498</v>
          </cell>
          <cell r="I42">
            <v>6.2491113564998555</v>
          </cell>
          <cell r="J42">
            <v>180.47680556067513</v>
          </cell>
          <cell r="K42">
            <v>236.96114078578935</v>
          </cell>
          <cell r="L42">
            <v>24.012102811193635</v>
          </cell>
          <cell r="M42">
            <v>67.53078778084452</v>
          </cell>
          <cell r="N42">
            <v>942.64844714009837</v>
          </cell>
          <cell r="P42" t="str">
            <v>01A</v>
          </cell>
          <cell r="Q42">
            <v>0.18724264373517802</v>
          </cell>
          <cell r="R42">
            <v>0.10041284648060061</v>
          </cell>
          <cell r="S42">
            <v>1.6246697066132531E-2</v>
          </cell>
          <cell r="T42">
            <v>5.7095479357720316E-2</v>
          </cell>
          <cell r="U42">
            <v>9.2425346087797525E-2</v>
          </cell>
          <cell r="V42">
            <v>6.629312736321836E-3</v>
          </cell>
          <cell r="W42">
            <v>0.19145717166163462</v>
          </cell>
          <cell r="X42">
            <v>0.25137806305702393</v>
          </cell>
          <cell r="Y42">
            <v>2.5473020068132471E-2</v>
          </cell>
          <cell r="Z42">
            <v>7.1639419749458255E-2</v>
          </cell>
          <cell r="AA42">
            <v>1</v>
          </cell>
        </row>
        <row r="43">
          <cell r="C43" t="str">
            <v>01C</v>
          </cell>
          <cell r="D43">
            <v>50.227867916411157</v>
          </cell>
          <cell r="E43">
            <v>33.669989701239892</v>
          </cell>
          <cell r="F43">
            <v>4.8261293767603481</v>
          </cell>
          <cell r="G43">
            <v>17.795573200335078</v>
          </cell>
          <cell r="H43">
            <v>56.983729775871261</v>
          </cell>
          <cell r="I43">
            <v>3.1800874132564574</v>
          </cell>
          <cell r="J43">
            <v>137.30739244799747</v>
          </cell>
          <cell r="K43">
            <v>154.63412722934743</v>
          </cell>
          <cell r="L43">
            <v>9.6573848487496559</v>
          </cell>
          <cell r="M43">
            <v>36.73823254567661</v>
          </cell>
          <cell r="N43">
            <v>505.0205144556453</v>
          </cell>
          <cell r="P43" t="str">
            <v>01C</v>
          </cell>
          <cell r="Q43">
            <v>9.9457084373198362E-2</v>
          </cell>
          <cell r="R43">
            <v>6.6670538596897019E-2</v>
          </cell>
          <cell r="S43">
            <v>9.5563036324620727E-3</v>
          </cell>
          <cell r="T43">
            <v>3.5237327377713915E-2</v>
          </cell>
          <cell r="U43">
            <v>0.11283448522342353</v>
          </cell>
          <cell r="V43">
            <v>6.2969469996366984E-3</v>
          </cell>
          <cell r="W43">
            <v>0.27188478193999549</v>
          </cell>
          <cell r="X43">
            <v>0.30619375412110822</v>
          </cell>
          <cell r="Y43">
            <v>1.912275753621458E-2</v>
          </cell>
          <cell r="Z43">
            <v>7.2746020199350211E-2</v>
          </cell>
          <cell r="AA43">
            <v>1</v>
          </cell>
        </row>
        <row r="44">
          <cell r="C44" t="str">
            <v>01D</v>
          </cell>
          <cell r="D44">
            <v>106.85769841560705</v>
          </cell>
          <cell r="E44">
            <v>56.370736931339387</v>
          </cell>
          <cell r="F44">
            <v>3.4656164519972581</v>
          </cell>
          <cell r="G44">
            <v>34.581857892498576</v>
          </cell>
          <cell r="H44">
            <v>44.407068562853517</v>
          </cell>
          <cell r="I44">
            <v>5.3814157672322436</v>
          </cell>
          <cell r="J44">
            <v>107.35653968359271</v>
          </cell>
          <cell r="K44">
            <v>82.714830568313502</v>
          </cell>
          <cell r="L44">
            <v>15.977300421987183</v>
          </cell>
          <cell r="M44">
            <v>51.275655099647324</v>
          </cell>
          <cell r="N44">
            <v>508.38871979506882</v>
          </cell>
          <cell r="P44" t="str">
            <v>01D</v>
          </cell>
          <cell r="Q44">
            <v>0.21018896418213473</v>
          </cell>
          <cell r="R44">
            <v>0.11088117170275216</v>
          </cell>
          <cell r="S44">
            <v>6.8168633902700396E-3</v>
          </cell>
          <cell r="T44">
            <v>6.8022472855885752E-2</v>
          </cell>
          <cell r="U44">
            <v>8.734865042000535E-2</v>
          </cell>
          <cell r="V44">
            <v>1.0585238337706408E-2</v>
          </cell>
          <cell r="W44">
            <v>0.21117018435591584</v>
          </cell>
          <cell r="X44">
            <v>0.16269997218202598</v>
          </cell>
          <cell r="Y44">
            <v>3.1427330701648187E-2</v>
          </cell>
          <cell r="Z44">
            <v>0.10085915187165544</v>
          </cell>
          <cell r="AA44">
            <v>1</v>
          </cell>
        </row>
        <row r="45">
          <cell r="C45" t="str">
            <v>01E</v>
          </cell>
          <cell r="D45">
            <v>106.02984275267747</v>
          </cell>
          <cell r="E45">
            <v>38.402706562811922</v>
          </cell>
          <cell r="F45">
            <v>7.367272299222968</v>
          </cell>
          <cell r="G45">
            <v>21.384017906050669</v>
          </cell>
          <cell r="H45">
            <v>56.654034281717671</v>
          </cell>
          <cell r="I45">
            <v>6.2347083806807397</v>
          </cell>
          <cell r="J45">
            <v>93.038855470602257</v>
          </cell>
          <cell r="K45">
            <v>103.75664160347485</v>
          </cell>
          <cell r="L45">
            <v>15.188451126303681</v>
          </cell>
          <cell r="M45">
            <v>40.851616680772864</v>
          </cell>
          <cell r="N45">
            <v>488.90814706431507</v>
          </cell>
          <cell r="P45" t="str">
            <v>01E</v>
          </cell>
          <cell r="Q45">
            <v>0.2168706809026224</v>
          </cell>
          <cell r="R45">
            <v>7.8547896559719443E-2</v>
          </cell>
          <cell r="S45">
            <v>1.5068827024994973E-2</v>
          </cell>
          <cell r="T45">
            <v>4.3738313698498538E-2</v>
          </cell>
          <cell r="U45">
            <v>0.11587868727878843</v>
          </cell>
          <cell r="V45">
            <v>1.2752310261380394E-2</v>
          </cell>
          <cell r="W45">
            <v>0.19029925361084879</v>
          </cell>
          <cell r="X45">
            <v>0.21222113443289753</v>
          </cell>
          <cell r="Y45">
            <v>3.1066062648994197E-2</v>
          </cell>
          <cell r="Z45">
            <v>8.3556833581255291E-2</v>
          </cell>
          <cell r="AA45">
            <v>1</v>
          </cell>
        </row>
        <row r="46">
          <cell r="C46" t="str">
            <v>01F</v>
          </cell>
          <cell r="D46">
            <v>74.883528509943645</v>
          </cell>
          <cell r="E46">
            <v>25.888671762417861</v>
          </cell>
          <cell r="F46">
            <v>0.8811352530070492</v>
          </cell>
          <cell r="G46">
            <v>35.011583080907691</v>
          </cell>
          <cell r="H46">
            <v>21.728831847181912</v>
          </cell>
          <cell r="I46">
            <v>1.8158110600337476</v>
          </cell>
          <cell r="J46">
            <v>36.360462098158003</v>
          </cell>
          <cell r="K46">
            <v>34.114191243789179</v>
          </cell>
          <cell r="L46">
            <v>24.949893630950683</v>
          </cell>
          <cell r="M46">
            <v>23.06101912629812</v>
          </cell>
          <cell r="N46">
            <v>278.69512761268794</v>
          </cell>
          <cell r="P46" t="str">
            <v>01F</v>
          </cell>
          <cell r="Q46">
            <v>0.26869335374248748</v>
          </cell>
          <cell r="R46">
            <v>9.2892444816603414E-2</v>
          </cell>
          <cell r="S46">
            <v>3.1616457042320193E-3</v>
          </cell>
          <cell r="T46">
            <v>0.12562682161262781</v>
          </cell>
          <cell r="U46">
            <v>7.7966314062652739E-2</v>
          </cell>
          <cell r="V46">
            <v>6.5154029623267825E-3</v>
          </cell>
          <cell r="W46">
            <v>0.13046680223519863</v>
          </cell>
          <cell r="X46">
            <v>0.1224068448415748</v>
          </cell>
          <cell r="Y46">
            <v>8.9523967801921511E-2</v>
          </cell>
          <cell r="Z46">
            <v>8.274640222037466E-2</v>
          </cell>
          <cell r="AA46">
            <v>1</v>
          </cell>
        </row>
        <row r="47">
          <cell r="C47" t="str">
            <v>01G</v>
          </cell>
          <cell r="D47">
            <v>155.16457590287516</v>
          </cell>
          <cell r="E47">
            <v>65.253754747899464</v>
          </cell>
          <cell r="F47">
            <v>21.436818159428796</v>
          </cell>
          <cell r="G47">
            <v>67.140330467031731</v>
          </cell>
          <cell r="H47">
            <v>32.273494378924241</v>
          </cell>
          <cell r="I47">
            <v>2.5674153064922374</v>
          </cell>
          <cell r="J47">
            <v>68.078155115105702</v>
          </cell>
          <cell r="K47">
            <v>107.72504075611276</v>
          </cell>
          <cell r="L47">
            <v>15.640525837951088</v>
          </cell>
          <cell r="M47">
            <v>61.235579504146564</v>
          </cell>
          <cell r="N47">
            <v>596.51569017596773</v>
          </cell>
          <cell r="P47" t="str">
            <v>01G</v>
          </cell>
          <cell r="Q47">
            <v>0.2601181803903645</v>
          </cell>
          <cell r="R47">
            <v>0.10939151446066755</v>
          </cell>
          <cell r="S47">
            <v>3.5936721384654764E-2</v>
          </cell>
          <cell r="T47">
            <v>0.11255417346562306</v>
          </cell>
          <cell r="U47">
            <v>5.4103345327603698E-2</v>
          </cell>
          <cell r="V47">
            <v>4.3040197412659315E-3</v>
          </cell>
          <cell r="W47">
            <v>0.11412634443030853</v>
          </cell>
          <cell r="X47">
            <v>0.18059045642929303</v>
          </cell>
          <cell r="Y47">
            <v>2.6219806277580474E-2</v>
          </cell>
          <cell r="Z47">
            <v>0.10265543809263847</v>
          </cell>
          <cell r="AA47">
            <v>1</v>
          </cell>
        </row>
        <row r="48">
          <cell r="C48" t="str">
            <v>01H</v>
          </cell>
          <cell r="D48">
            <v>196.15367471156355</v>
          </cell>
          <cell r="E48">
            <v>165.99381235542674</v>
          </cell>
          <cell r="F48">
            <v>22.015697190584092</v>
          </cell>
          <cell r="G48">
            <v>66.666895211446956</v>
          </cell>
          <cell r="H48">
            <v>115.36095440516675</v>
          </cell>
          <cell r="I48">
            <v>10.525256301264513</v>
          </cell>
          <cell r="J48">
            <v>390.65492628568455</v>
          </cell>
          <cell r="K48">
            <v>348.83049571277894</v>
          </cell>
          <cell r="L48">
            <v>31.65251295198567</v>
          </cell>
          <cell r="M48">
            <v>83.232041660722587</v>
          </cell>
          <cell r="N48">
            <v>1431.0862667866245</v>
          </cell>
          <cell r="P48" t="str">
            <v>01H</v>
          </cell>
          <cell r="Q48">
            <v>0.13706628263019321</v>
          </cell>
          <cell r="R48">
            <v>0.11599147878635641</v>
          </cell>
          <cell r="S48">
            <v>1.5383906408394484E-2</v>
          </cell>
          <cell r="T48">
            <v>4.6584819349249629E-2</v>
          </cell>
          <cell r="U48">
            <v>8.0610761966292493E-2</v>
          </cell>
          <cell r="V48">
            <v>7.3547322376994288E-3</v>
          </cell>
          <cell r="W48">
            <v>0.27297790171857705</v>
          </cell>
          <cell r="X48">
            <v>0.24375224876977294</v>
          </cell>
          <cell r="Y48">
            <v>2.2117823143575084E-2</v>
          </cell>
          <cell r="Z48">
            <v>5.8160044989889151E-2</v>
          </cell>
          <cell r="AA48">
            <v>1</v>
          </cell>
        </row>
        <row r="49">
          <cell r="C49" t="str">
            <v>01J</v>
          </cell>
          <cell r="D49">
            <v>110.92234528645152</v>
          </cell>
          <cell r="E49">
            <v>25.483901143084363</v>
          </cell>
          <cell r="F49">
            <v>11.433380702403758</v>
          </cell>
          <cell r="G49">
            <v>50.328119313286173</v>
          </cell>
          <cell r="H49">
            <v>20.541884470702975</v>
          </cell>
          <cell r="I49">
            <v>0</v>
          </cell>
          <cell r="J49">
            <v>13.769165698020146</v>
          </cell>
          <cell r="K49">
            <v>42.586564598501575</v>
          </cell>
          <cell r="L49">
            <v>19.962861383371525</v>
          </cell>
          <cell r="M49">
            <v>12.984976252163836</v>
          </cell>
          <cell r="N49">
            <v>308.0131988479859</v>
          </cell>
          <cell r="P49" t="str">
            <v>01J</v>
          </cell>
          <cell r="Q49">
            <v>0.36012205224099875</v>
          </cell>
          <cell r="R49">
            <v>8.2736393240282743E-2</v>
          </cell>
          <cell r="S49">
            <v>3.7119775208225694E-2</v>
          </cell>
          <cell r="T49">
            <v>0.16339598270957428</v>
          </cell>
          <cell r="U49">
            <v>6.6691572138897315E-2</v>
          </cell>
          <cell r="V49">
            <v>0</v>
          </cell>
          <cell r="W49">
            <v>4.4703167752287325E-2</v>
          </cell>
          <cell r="X49">
            <v>0.13826214187502844</v>
          </cell>
          <cell r="Y49">
            <v>6.4811707608750296E-2</v>
          </cell>
          <cell r="Z49">
            <v>4.2157207225955035E-2</v>
          </cell>
          <cell r="AA49">
            <v>1</v>
          </cell>
        </row>
        <row r="50">
          <cell r="C50" t="str">
            <v>01K</v>
          </cell>
          <cell r="D50">
            <v>36.076070043780227</v>
          </cell>
          <cell r="E50">
            <v>55.090649434583398</v>
          </cell>
          <cell r="F50">
            <v>0.66191730441493624</v>
          </cell>
          <cell r="G50">
            <v>28.763501945362609</v>
          </cell>
          <cell r="H50">
            <v>71.144339892272981</v>
          </cell>
          <cell r="I50">
            <v>7.7697833934621281</v>
          </cell>
          <cell r="J50">
            <v>88.762140053660218</v>
          </cell>
          <cell r="K50">
            <v>59.469469789376461</v>
          </cell>
          <cell r="L50">
            <v>22.698512130192892</v>
          </cell>
          <cell r="M50">
            <v>17.842429480021885</v>
          </cell>
          <cell r="N50">
            <v>388.2788134671278</v>
          </cell>
          <cell r="P50" t="str">
            <v>01K</v>
          </cell>
          <cell r="Q50">
            <v>9.2912795631674289E-2</v>
          </cell>
          <cell r="R50">
            <v>0.1418842530774537</v>
          </cell>
          <cell r="S50">
            <v>1.7047474172086781E-3</v>
          </cell>
          <cell r="T50">
            <v>7.4079504077287917E-2</v>
          </cell>
          <cell r="U50">
            <v>0.18323003322532858</v>
          </cell>
          <cell r="V50">
            <v>2.0010835317235069E-2</v>
          </cell>
          <cell r="W50">
            <v>0.22860412923656712</v>
          </cell>
          <cell r="X50">
            <v>0.15316176862277145</v>
          </cell>
          <cell r="Y50">
            <v>5.8459311564045914E-2</v>
          </cell>
          <cell r="Z50">
            <v>4.5952621830427143E-2</v>
          </cell>
          <cell r="AA50">
            <v>1</v>
          </cell>
        </row>
        <row r="51">
          <cell r="C51" t="str">
            <v>01M</v>
          </cell>
          <cell r="D51">
            <v>156.29499349734513</v>
          </cell>
          <cell r="E51">
            <v>37.350486367098895</v>
          </cell>
          <cell r="F51">
            <v>13.282762640366908</v>
          </cell>
          <cell r="G51">
            <v>34.877277582716076</v>
          </cell>
          <cell r="H51">
            <v>53.777760337877467</v>
          </cell>
          <cell r="I51">
            <v>4.9538746186938862</v>
          </cell>
          <cell r="J51">
            <v>13.661909424160369</v>
          </cell>
          <cell r="K51">
            <v>59.623691899530606</v>
          </cell>
          <cell r="L51">
            <v>29.604356002655585</v>
          </cell>
          <cell r="M51">
            <v>39.837002222344104</v>
          </cell>
          <cell r="N51">
            <v>443.26411459278899</v>
          </cell>
          <cell r="P51" t="str">
            <v>01M</v>
          </cell>
          <cell r="Q51">
            <v>0.35260015045641085</v>
          </cell>
          <cell r="R51">
            <v>8.4262373464207591E-2</v>
          </cell>
          <cell r="S51">
            <v>2.9965797372452113E-2</v>
          </cell>
          <cell r="T51">
            <v>7.8682835886132119E-2</v>
          </cell>
          <cell r="U51">
            <v>0.12132216113925935</v>
          </cell>
          <cell r="V51">
            <v>1.1175898196146184E-2</v>
          </cell>
          <cell r="W51">
            <v>3.08211492299824E-2</v>
          </cell>
          <cell r="X51">
            <v>0.13451053206575223</v>
          </cell>
          <cell r="Y51">
            <v>6.6787170510863608E-2</v>
          </cell>
          <cell r="Z51">
            <v>8.9871931678793676E-2</v>
          </cell>
          <cell r="AA51">
            <v>1</v>
          </cell>
        </row>
        <row r="52">
          <cell r="C52" t="str">
            <v>01N</v>
          </cell>
          <cell r="D52">
            <v>111.36608451363736</v>
          </cell>
          <cell r="E52">
            <v>36.574962035706655</v>
          </cell>
          <cell r="F52">
            <v>15.08243123028168</v>
          </cell>
          <cell r="G52">
            <v>20.988711336167647</v>
          </cell>
          <cell r="H52">
            <v>36.587801243147673</v>
          </cell>
          <cell r="I52">
            <v>2.8220058913207837</v>
          </cell>
          <cell r="J52">
            <v>31.253482111726189</v>
          </cell>
          <cell r="K52">
            <v>71.152639076683101</v>
          </cell>
          <cell r="L52">
            <v>24.438622759945737</v>
          </cell>
          <cell r="M52">
            <v>38.46431665721731</v>
          </cell>
          <cell r="N52">
            <v>388.73105685583408</v>
          </cell>
          <cell r="P52" t="str">
            <v>01N</v>
          </cell>
          <cell r="Q52">
            <v>0.2864862031204749</v>
          </cell>
          <cell r="R52">
            <v>9.4088088385670066E-2</v>
          </cell>
          <cell r="S52">
            <v>3.8799141371087295E-2</v>
          </cell>
          <cell r="T52">
            <v>5.3992885224891048E-2</v>
          </cell>
          <cell r="U52">
            <v>9.4121116895264506E-2</v>
          </cell>
          <cell r="V52">
            <v>7.259532886685102E-3</v>
          </cell>
          <cell r="W52">
            <v>8.039872698752995E-2</v>
          </cell>
          <cell r="X52">
            <v>0.18303821580962845</v>
          </cell>
          <cell r="Y52">
            <v>6.2867687901275962E-2</v>
          </cell>
          <cell r="Z52">
            <v>9.8948401417492865E-2</v>
          </cell>
          <cell r="AA52">
            <v>1</v>
          </cell>
        </row>
        <row r="53">
          <cell r="C53" t="str">
            <v>01R</v>
          </cell>
          <cell r="D53">
            <v>78.624669661095112</v>
          </cell>
          <cell r="E53">
            <v>37.948655049789913</v>
          </cell>
          <cell r="F53">
            <v>23.037392913686247</v>
          </cell>
          <cell r="G53">
            <v>29.391010941157283</v>
          </cell>
          <cell r="H53">
            <v>40.283603430042291</v>
          </cell>
          <cell r="I53">
            <v>3.2642786799483989</v>
          </cell>
          <cell r="J53">
            <v>107.48238861787875</v>
          </cell>
          <cell r="K53">
            <v>89.849161167910012</v>
          </cell>
          <cell r="L53">
            <v>27.982397957994134</v>
          </cell>
          <cell r="M53">
            <v>27.232017579132908</v>
          </cell>
          <cell r="N53">
            <v>465.09557599863501</v>
          </cell>
          <cell r="P53" t="str">
            <v>01R</v>
          </cell>
          <cell r="Q53">
            <v>0.16905056448295663</v>
          </cell>
          <cell r="R53">
            <v>8.1593240202958384E-2</v>
          </cell>
          <cell r="S53">
            <v>4.953259953982847E-2</v>
          </cell>
          <cell r="T53">
            <v>6.3193486366861382E-2</v>
          </cell>
          <cell r="U53">
            <v>8.6613602684882385E-2</v>
          </cell>
          <cell r="V53">
            <v>7.0185115670891246E-3</v>
          </cell>
          <cell r="W53">
            <v>0.23109742204512862</v>
          </cell>
          <cell r="X53">
            <v>0.19318429545365898</v>
          </cell>
          <cell r="Y53">
            <v>6.0164833642873138E-2</v>
          </cell>
          <cell r="Z53">
            <v>5.855144401376295E-2</v>
          </cell>
          <cell r="AA53">
            <v>1</v>
          </cell>
        </row>
        <row r="54">
          <cell r="C54" t="str">
            <v>01T</v>
          </cell>
          <cell r="D54">
            <v>108.43113569941913</v>
          </cell>
          <cell r="E54">
            <v>36.027727698730523</v>
          </cell>
          <cell r="F54">
            <v>8.9008479415435229</v>
          </cell>
          <cell r="G54">
            <v>28.092251391245298</v>
          </cell>
          <cell r="H54">
            <v>20.765875325954255</v>
          </cell>
          <cell r="I54">
            <v>0</v>
          </cell>
          <cell r="J54">
            <v>21.922936314314914</v>
          </cell>
          <cell r="K54">
            <v>35.466541850885818</v>
          </cell>
          <cell r="L54">
            <v>16.504810038082216</v>
          </cell>
          <cell r="M54">
            <v>21.499789558995623</v>
          </cell>
          <cell r="N54">
            <v>297.61191581917137</v>
          </cell>
          <cell r="P54" t="str">
            <v>01T</v>
          </cell>
          <cell r="Q54">
            <v>0.36433734651035193</v>
          </cell>
          <cell r="R54">
            <v>0.12105606591579124</v>
          </cell>
          <cell r="S54">
            <v>2.9907565754026016E-2</v>
          </cell>
          <cell r="T54">
            <v>9.4392226581122896E-2</v>
          </cell>
          <cell r="U54">
            <v>6.9775013103210479E-2</v>
          </cell>
          <cell r="V54">
            <v>0</v>
          </cell>
          <cell r="W54">
            <v>7.366283118729447E-2</v>
          </cell>
          <cell r="X54">
            <v>0.11917043628197752</v>
          </cell>
          <cell r="Y54">
            <v>5.5457490647352031E-2</v>
          </cell>
          <cell r="Z54">
            <v>7.2241024018873182E-2</v>
          </cell>
          <cell r="AA54">
            <v>1</v>
          </cell>
        </row>
        <row r="55">
          <cell r="C55" t="str">
            <v>01V</v>
          </cell>
          <cell r="D55">
            <v>43.371936054021468</v>
          </cell>
          <cell r="E55">
            <v>19.984575968793731</v>
          </cell>
          <cell r="F55">
            <v>6.08437149438193</v>
          </cell>
          <cell r="G55">
            <v>12.384072606398192</v>
          </cell>
          <cell r="H55">
            <v>16.112894867341719</v>
          </cell>
          <cell r="I55">
            <v>0.57760022881287465</v>
          </cell>
          <cell r="J55">
            <v>54.997059359336689</v>
          </cell>
          <cell r="K55">
            <v>45.628675266343436</v>
          </cell>
          <cell r="L55">
            <v>18.088930989530954</v>
          </cell>
          <cell r="M55">
            <v>6.1562610308919457</v>
          </cell>
          <cell r="N55">
            <v>223.38637786585295</v>
          </cell>
          <cell r="P55" t="str">
            <v>01V</v>
          </cell>
          <cell r="Q55">
            <v>0.19415658406918171</v>
          </cell>
          <cell r="R55">
            <v>8.9461927623871423E-2</v>
          </cell>
          <cell r="S55">
            <v>2.7236985318933329E-2</v>
          </cell>
          <cell r="T55">
            <v>5.5437904158305587E-2</v>
          </cell>
          <cell r="U55">
            <v>7.2130158612526349E-2</v>
          </cell>
          <cell r="V55">
            <v>2.5856555548778035E-3</v>
          </cell>
          <cell r="W55">
            <v>0.24619701471843233</v>
          </cell>
          <cell r="X55">
            <v>0.20425898706206774</v>
          </cell>
          <cell r="Y55">
            <v>8.0975980551480378E-2</v>
          </cell>
          <cell r="Z55">
            <v>2.7558802330323283E-2</v>
          </cell>
          <cell r="AA55">
            <v>1</v>
          </cell>
        </row>
        <row r="56">
          <cell r="C56" t="str">
            <v>01W</v>
          </cell>
          <cell r="D56">
            <v>85.868821737474178</v>
          </cell>
          <cell r="E56">
            <v>48.623058989284964</v>
          </cell>
          <cell r="F56">
            <v>13.90773320387312</v>
          </cell>
          <cell r="G56">
            <v>41.376439493662879</v>
          </cell>
          <cell r="H56">
            <v>63.117046626320743</v>
          </cell>
          <cell r="I56">
            <v>17.927607932239933</v>
          </cell>
          <cell r="J56">
            <v>121.75465418696552</v>
          </cell>
          <cell r="K56">
            <v>135.38377794146064</v>
          </cell>
          <cell r="L56">
            <v>25.046535808171129</v>
          </cell>
          <cell r="M56">
            <v>41.862604730272992</v>
          </cell>
          <cell r="N56">
            <v>594.8682806497261</v>
          </cell>
          <cell r="P56" t="str">
            <v>01W</v>
          </cell>
          <cell r="Q56">
            <v>0.14434930308216579</v>
          </cell>
          <cell r="R56">
            <v>8.1737521684931605E-2</v>
          </cell>
          <cell r="S56">
            <v>2.3379517207881444E-2</v>
          </cell>
          <cell r="T56">
            <v>6.9555632464502512E-2</v>
          </cell>
          <cell r="U56">
            <v>0.10610255863261552</v>
          </cell>
          <cell r="V56">
            <v>3.0137105163279287E-2</v>
          </cell>
          <cell r="W56">
            <v>0.20467498124792072</v>
          </cell>
          <cell r="X56">
            <v>0.22758614359735566</v>
          </cell>
          <cell r="Y56">
            <v>4.2104339099766491E-2</v>
          </cell>
          <cell r="Z56">
            <v>7.0372897819580976E-2</v>
          </cell>
          <cell r="AA56">
            <v>1</v>
          </cell>
        </row>
        <row r="57">
          <cell r="C57" t="str">
            <v>01X</v>
          </cell>
          <cell r="D57">
            <v>86.26544579522205</v>
          </cell>
          <cell r="E57">
            <v>49.723638770773121</v>
          </cell>
          <cell r="F57">
            <v>8.4750402105860605</v>
          </cell>
          <cell r="G57">
            <v>35.471745640710715</v>
          </cell>
          <cell r="H57">
            <v>28.596526043153592</v>
          </cell>
          <cell r="I57">
            <v>0.25558190955719423</v>
          </cell>
          <cell r="J57">
            <v>37.997962743932973</v>
          </cell>
          <cell r="K57">
            <v>72.442690385852302</v>
          </cell>
          <cell r="L57">
            <v>21.369497029385194</v>
          </cell>
          <cell r="M57">
            <v>26.187272091984017</v>
          </cell>
          <cell r="N57">
            <v>366.78540062115724</v>
          </cell>
          <cell r="P57" t="str">
            <v>01X</v>
          </cell>
          <cell r="Q57">
            <v>0.23519323737839637</v>
          </cell>
          <cell r="R57">
            <v>0.13556602494691802</v>
          </cell>
          <cell r="S57">
            <v>2.3106263761407727E-2</v>
          </cell>
          <cell r="T57">
            <v>9.6709807916669305E-2</v>
          </cell>
          <cell r="U57">
            <v>7.7965278865311696E-2</v>
          </cell>
          <cell r="V57">
            <v>6.9681592867208448E-4</v>
          </cell>
          <cell r="W57">
            <v>0.10359726063137406</v>
          </cell>
          <cell r="X57">
            <v>0.19750701708183965</v>
          </cell>
          <cell r="Y57">
            <v>5.8261580186113167E-2</v>
          </cell>
          <cell r="Z57">
            <v>7.1396713303297873E-2</v>
          </cell>
          <cell r="AA57">
            <v>1</v>
          </cell>
        </row>
        <row r="58">
          <cell r="C58" t="str">
            <v>01Y</v>
          </cell>
          <cell r="D58">
            <v>102.40712100668608</v>
          </cell>
          <cell r="E58">
            <v>44.726127275464087</v>
          </cell>
          <cell r="F58">
            <v>2.9203998873238324</v>
          </cell>
          <cell r="G58">
            <v>41.93183179786093</v>
          </cell>
          <cell r="H58">
            <v>76.659754211252519</v>
          </cell>
          <cell r="I58">
            <v>11.642036110274876</v>
          </cell>
          <cell r="J58">
            <v>78.911050130157406</v>
          </cell>
          <cell r="K58">
            <v>58.744081702757121</v>
          </cell>
          <cell r="L58">
            <v>12.620653683419738</v>
          </cell>
          <cell r="M58">
            <v>43.487529566832016</v>
          </cell>
          <cell r="N58">
            <v>474.05058537202854</v>
          </cell>
          <cell r="P58" t="str">
            <v>01Y</v>
          </cell>
          <cell r="Q58">
            <v>0.21602572418789093</v>
          </cell>
          <cell r="R58">
            <v>9.4348849375143415E-2</v>
          </cell>
          <cell r="S58">
            <v>6.1605237445956145E-3</v>
          </cell>
          <cell r="T58">
            <v>8.8454340299893089E-2</v>
          </cell>
          <cell r="U58">
            <v>0.16171218130885964</v>
          </cell>
          <cell r="V58">
            <v>2.4558636714135398E-2</v>
          </cell>
          <cell r="W58">
            <v>0.16646124393714032</v>
          </cell>
          <cell r="X58">
            <v>0.12391943711377458</v>
          </cell>
          <cell r="Y58">
            <v>2.6623010439941169E-2</v>
          </cell>
          <cell r="Z58">
            <v>9.173605287862599E-2</v>
          </cell>
          <cell r="AA58">
            <v>1</v>
          </cell>
        </row>
        <row r="59">
          <cell r="C59" t="str">
            <v>02A</v>
          </cell>
          <cell r="D59">
            <v>76.539461559617905</v>
          </cell>
          <cell r="E59">
            <v>23.843420346224612</v>
          </cell>
          <cell r="F59">
            <v>9.0083777528945586</v>
          </cell>
          <cell r="G59">
            <v>37.405467695673593</v>
          </cell>
          <cell r="H59">
            <v>68.627870208627485</v>
          </cell>
          <cell r="I59">
            <v>4.4630570867023014</v>
          </cell>
          <cell r="J59">
            <v>129.02217606959999</v>
          </cell>
          <cell r="K59">
            <v>117.94102278339075</v>
          </cell>
          <cell r="L59">
            <v>22.476580897363689</v>
          </cell>
          <cell r="M59">
            <v>43.458196941024227</v>
          </cell>
          <cell r="N59">
            <v>532.78563134111914</v>
          </cell>
          <cell r="P59" t="str">
            <v>02A</v>
          </cell>
          <cell r="Q59">
            <v>0.14365901979554899</v>
          </cell>
          <cell r="R59">
            <v>4.475237120454309E-2</v>
          </cell>
          <cell r="S59">
            <v>1.6908071882904985E-2</v>
          </cell>
          <cell r="T59">
            <v>7.0207350752904449E-2</v>
          </cell>
          <cell r="U59">
            <v>0.1288095364656861</v>
          </cell>
          <cell r="V59">
            <v>8.3768345543928577E-3</v>
          </cell>
          <cell r="W59">
            <v>0.2421652696316669</v>
          </cell>
          <cell r="X59">
            <v>0.22136674836089623</v>
          </cell>
          <cell r="Y59">
            <v>4.21869126627646E-2</v>
          </cell>
          <cell r="Z59">
            <v>8.1567884688691722E-2</v>
          </cell>
          <cell r="AA59">
            <v>1</v>
          </cell>
        </row>
        <row r="60">
          <cell r="C60" t="str">
            <v>02D</v>
          </cell>
          <cell r="D60">
            <v>34.094822518462685</v>
          </cell>
          <cell r="E60">
            <v>22.26769724750811</v>
          </cell>
          <cell r="F60">
            <v>4.4508552501244836</v>
          </cell>
          <cell r="G60">
            <v>11.780666748562528</v>
          </cell>
          <cell r="H60">
            <v>20.952297303625777</v>
          </cell>
          <cell r="I60">
            <v>3.6170471315118506</v>
          </cell>
          <cell r="J60">
            <v>58.844978477758794</v>
          </cell>
          <cell r="K60">
            <v>58.493864165911248</v>
          </cell>
          <cell r="L60">
            <v>11.740069391607948</v>
          </cell>
          <cell r="M60">
            <v>10.797131114281195</v>
          </cell>
          <cell r="N60">
            <v>237.03942934935463</v>
          </cell>
          <cell r="P60" t="str">
            <v>02D</v>
          </cell>
          <cell r="Q60">
            <v>0.14383608082439686</v>
          </cell>
          <cell r="R60">
            <v>9.3940899658045585E-2</v>
          </cell>
          <cell r="S60">
            <v>1.8776856079773554E-2</v>
          </cell>
          <cell r="T60">
            <v>4.969918625310174E-2</v>
          </cell>
          <cell r="U60">
            <v>8.8391612151351232E-2</v>
          </cell>
          <cell r="V60">
            <v>1.5259263580916558E-2</v>
          </cell>
          <cell r="W60">
            <v>0.24824974747568934</v>
          </cell>
          <cell r="X60">
            <v>0.24676849892218367</v>
          </cell>
          <cell r="Y60">
            <v>4.9527917881987224E-2</v>
          </cell>
          <cell r="Z60">
            <v>4.5549937172554164E-2</v>
          </cell>
          <cell r="AA60">
            <v>1</v>
          </cell>
        </row>
        <row r="61">
          <cell r="C61" t="str">
            <v>02E</v>
          </cell>
          <cell r="D61">
            <v>77.305853222186201</v>
          </cell>
          <cell r="E61">
            <v>41.429481968840356</v>
          </cell>
          <cell r="F61">
            <v>7.1015386793715241</v>
          </cell>
          <cell r="G61">
            <v>56.671066236588551</v>
          </cell>
          <cell r="H61">
            <v>49.738578284191881</v>
          </cell>
          <cell r="I61">
            <v>0</v>
          </cell>
          <cell r="J61">
            <v>43.262618128716618</v>
          </cell>
          <cell r="K61">
            <v>77.469173540390912</v>
          </cell>
          <cell r="L61">
            <v>29.431885092588146</v>
          </cell>
          <cell r="M61">
            <v>35.783634103336425</v>
          </cell>
          <cell r="N61">
            <v>418.19382925621062</v>
          </cell>
          <cell r="P61" t="str">
            <v>02E</v>
          </cell>
          <cell r="Q61">
            <v>0.18485651344899209</v>
          </cell>
          <cell r="R61">
            <v>9.9067654925769286E-2</v>
          </cell>
          <cell r="S61">
            <v>1.6981452576672756E-2</v>
          </cell>
          <cell r="T61">
            <v>0.13551387483976587</v>
          </cell>
          <cell r="U61">
            <v>0.11893666239087197</v>
          </cell>
          <cell r="V61">
            <v>0</v>
          </cell>
          <cell r="W61">
            <v>0.10345111549269499</v>
          </cell>
          <cell r="X61">
            <v>0.18524705081893653</v>
          </cell>
          <cell r="Y61">
            <v>7.0378573363779617E-2</v>
          </cell>
          <cell r="Z61">
            <v>8.5567102142516852E-2</v>
          </cell>
          <cell r="AA61">
            <v>1</v>
          </cell>
        </row>
        <row r="62">
          <cell r="C62" t="str">
            <v>02F</v>
          </cell>
          <cell r="D62">
            <v>97.473050344630494</v>
          </cell>
          <cell r="E62">
            <v>47.854608049501905</v>
          </cell>
          <cell r="F62">
            <v>16.637245406244254</v>
          </cell>
          <cell r="G62">
            <v>51.173065650307095</v>
          </cell>
          <cell r="H62">
            <v>40.462718446010349</v>
          </cell>
          <cell r="I62">
            <v>0.92476409879348276</v>
          </cell>
          <cell r="J62">
            <v>101.8278216564065</v>
          </cell>
          <cell r="K62">
            <v>159.98701293200662</v>
          </cell>
          <cell r="L62">
            <v>32.609790319579822</v>
          </cell>
          <cell r="M62">
            <v>41.547844108852203</v>
          </cell>
          <cell r="N62">
            <v>590.49792101233277</v>
          </cell>
          <cell r="P62" t="str">
            <v>02F</v>
          </cell>
          <cell r="Q62">
            <v>0.16506925236506417</v>
          </cell>
          <cell r="R62">
            <v>8.1041111825527395E-2</v>
          </cell>
          <cell r="S62">
            <v>2.8174943237262946E-2</v>
          </cell>
          <cell r="T62">
            <v>8.6660873526154758E-2</v>
          </cell>
          <cell r="U62">
            <v>6.852304979608094E-2</v>
          </cell>
          <cell r="V62">
            <v>1.5660751137075871E-3</v>
          </cell>
          <cell r="W62">
            <v>0.17244399689305559</v>
          </cell>
          <cell r="X62">
            <v>0.27093577680634245</v>
          </cell>
          <cell r="Y62">
            <v>5.5224225453113417E-2</v>
          </cell>
          <cell r="Z62">
            <v>7.0360694983690658E-2</v>
          </cell>
          <cell r="AA62">
            <v>1</v>
          </cell>
        </row>
        <row r="63">
          <cell r="C63" t="str">
            <v>02G</v>
          </cell>
          <cell r="D63">
            <v>48.714594781654377</v>
          </cell>
          <cell r="E63">
            <v>22.191864571843638</v>
          </cell>
          <cell r="F63">
            <v>14.1727841644324</v>
          </cell>
          <cell r="G63">
            <v>23.708876830260088</v>
          </cell>
          <cell r="H63">
            <v>23.389822499911336</v>
          </cell>
          <cell r="I63">
            <v>1.2169449213043437</v>
          </cell>
          <cell r="J63">
            <v>66.711457053890399</v>
          </cell>
          <cell r="K63">
            <v>55.909427082939047</v>
          </cell>
          <cell r="L63">
            <v>24.090747908132997</v>
          </cell>
          <cell r="M63">
            <v>29.563065997485069</v>
          </cell>
          <cell r="N63">
            <v>309.66958581185366</v>
          </cell>
          <cell r="P63" t="str">
            <v>02G</v>
          </cell>
          <cell r="Q63">
            <v>0.1573115249724652</v>
          </cell>
          <cell r="R63">
            <v>7.1663042121697981E-2</v>
          </cell>
          <cell r="S63">
            <v>4.576743992238029E-2</v>
          </cell>
          <cell r="T63">
            <v>7.656185145888017E-2</v>
          </cell>
          <cell r="U63">
            <v>7.5531545788039764E-2</v>
          </cell>
          <cell r="V63">
            <v>3.9298173829822747E-3</v>
          </cell>
          <cell r="W63">
            <v>0.21542786282674323</v>
          </cell>
          <cell r="X63">
            <v>0.18054542533249618</v>
          </cell>
          <cell r="Y63">
            <v>7.7795008008212471E-2</v>
          </cell>
          <cell r="Z63">
            <v>9.54664821861025E-2</v>
          </cell>
          <cell r="AA63">
            <v>1</v>
          </cell>
        </row>
        <row r="64">
          <cell r="C64" t="str">
            <v>02H</v>
          </cell>
          <cell r="D64">
            <v>148.62863938535162</v>
          </cell>
          <cell r="E64">
            <v>84.763130646485891</v>
          </cell>
          <cell r="F64">
            <v>13.777689686917364</v>
          </cell>
          <cell r="G64">
            <v>77.26021537888893</v>
          </cell>
          <cell r="H64">
            <v>70.656848524115119</v>
          </cell>
          <cell r="I64">
            <v>4.2913016452596651</v>
          </cell>
          <cell r="J64">
            <v>78.29950227155318</v>
          </cell>
          <cell r="K64">
            <v>84.796903423681741</v>
          </cell>
          <cell r="L64">
            <v>26.097893463919903</v>
          </cell>
          <cell r="M64">
            <v>44.8462079151182</v>
          </cell>
          <cell r="N64">
            <v>633.41833234129149</v>
          </cell>
          <cell r="P64" t="str">
            <v>02H</v>
          </cell>
          <cell r="Q64">
            <v>0.234645307526826</v>
          </cell>
          <cell r="R64">
            <v>0.13381856242331608</v>
          </cell>
          <cell r="S64">
            <v>2.1751327651018823E-2</v>
          </cell>
          <cell r="T64">
            <v>0.12197344382710482</v>
          </cell>
          <cell r="U64">
            <v>0.11154847423336743</v>
          </cell>
          <cell r="V64">
            <v>6.7748301969692178E-3</v>
          </cell>
          <cell r="W64">
            <v>0.12361420292673926</v>
          </cell>
          <cell r="X64">
            <v>0.13387188070520259</v>
          </cell>
          <cell r="Y64">
            <v>4.1201670572834199E-2</v>
          </cell>
          <cell r="Z64">
            <v>7.0800299936621763E-2</v>
          </cell>
          <cell r="AA64">
            <v>1</v>
          </cell>
        </row>
        <row r="65">
          <cell r="C65" t="str">
            <v>02M</v>
          </cell>
          <cell r="D65">
            <v>54.963715794863624</v>
          </cell>
          <cell r="E65">
            <v>39.540399821988494</v>
          </cell>
          <cell r="F65">
            <v>9.7313138359492868</v>
          </cell>
          <cell r="G65">
            <v>16.330835843963985</v>
          </cell>
          <cell r="H65">
            <v>22.863872767831761</v>
          </cell>
          <cell r="I65">
            <v>5.7566290717742676</v>
          </cell>
          <cell r="J65">
            <v>42.001855418583816</v>
          </cell>
          <cell r="K65">
            <v>58.170490027265132</v>
          </cell>
          <cell r="L65">
            <v>8.8011586503951609</v>
          </cell>
          <cell r="M65">
            <v>37.827316336748353</v>
          </cell>
          <cell r="N65">
            <v>295.98758756936394</v>
          </cell>
          <cell r="P65" t="str">
            <v>02M</v>
          </cell>
          <cell r="Q65">
            <v>0.18569601599250515</v>
          </cell>
          <cell r="R65">
            <v>0.13358803369658973</v>
          </cell>
          <cell r="S65">
            <v>3.287743893540393E-2</v>
          </cell>
          <cell r="T65">
            <v>5.5174056378755734E-2</v>
          </cell>
          <cell r="U65">
            <v>7.7246052632101242E-2</v>
          </cell>
          <cell r="V65">
            <v>1.9448886755851599E-2</v>
          </cell>
          <cell r="W65">
            <v>0.14190411078890525</v>
          </cell>
          <cell r="X65">
            <v>0.19653016704166024</v>
          </cell>
          <cell r="Y65">
            <v>2.9734890988739965E-2</v>
          </cell>
          <cell r="Z65">
            <v>0.12780034678948696</v>
          </cell>
          <cell r="AA65">
            <v>1</v>
          </cell>
        </row>
        <row r="66">
          <cell r="C66" t="str">
            <v>02N</v>
          </cell>
          <cell r="D66">
            <v>53.43248609660764</v>
          </cell>
          <cell r="E66">
            <v>33.122254094265294</v>
          </cell>
          <cell r="F66">
            <v>6.3470335631837447</v>
          </cell>
          <cell r="G66">
            <v>12.288540884373617</v>
          </cell>
          <cell r="H66">
            <v>59.447052885342494</v>
          </cell>
          <cell r="I66">
            <v>1.0250377966568889</v>
          </cell>
          <cell r="J66">
            <v>95.891589658867247</v>
          </cell>
          <cell r="K66">
            <v>95.286322704134463</v>
          </cell>
          <cell r="L66">
            <v>9.2706046812073222</v>
          </cell>
          <cell r="M66">
            <v>23.844411855301558</v>
          </cell>
          <cell r="N66">
            <v>389.95533421994026</v>
          </cell>
          <cell r="P66" t="str">
            <v>02N</v>
          </cell>
          <cell r="Q66">
            <v>0.1370220674208574</v>
          </cell>
          <cell r="R66">
            <v>8.4938584467686443E-2</v>
          </cell>
          <cell r="S66">
            <v>1.6276309121095209E-2</v>
          </cell>
          <cell r="T66">
            <v>3.1512688264555729E-2</v>
          </cell>
          <cell r="U66">
            <v>0.15244579998952784</v>
          </cell>
          <cell r="V66">
            <v>2.6286030904215129E-3</v>
          </cell>
          <cell r="W66">
            <v>0.24590403372911179</v>
          </cell>
          <cell r="X66">
            <v>0.24435188941508784</v>
          </cell>
          <cell r="Y66">
            <v>2.3773503957195703E-2</v>
          </cell>
          <cell r="Z66">
            <v>6.1146520544460556E-2</v>
          </cell>
          <cell r="AA66">
            <v>1</v>
          </cell>
        </row>
        <row r="67">
          <cell r="C67" t="str">
            <v>02P</v>
          </cell>
          <cell r="D67">
            <v>149.39835498444995</v>
          </cell>
          <cell r="E67">
            <v>73.668423495880006</v>
          </cell>
          <cell r="F67">
            <v>12.035316454938384</v>
          </cell>
          <cell r="G67">
            <v>57.502241692510246</v>
          </cell>
          <cell r="H67">
            <v>27.105617253117668</v>
          </cell>
          <cell r="I67">
            <v>2.228246214915889</v>
          </cell>
          <cell r="J67">
            <v>40.147903025755411</v>
          </cell>
          <cell r="K67">
            <v>57.485498116029163</v>
          </cell>
          <cell r="L67">
            <v>20.802082569170722</v>
          </cell>
          <cell r="M67">
            <v>28.407809617541222</v>
          </cell>
          <cell r="N67">
            <v>468.78149342430856</v>
          </cell>
          <cell r="P67" t="str">
            <v>02P</v>
          </cell>
          <cell r="Q67">
            <v>0.31869507879489795</v>
          </cell>
          <cell r="R67">
            <v>0.15714874526670031</v>
          </cell>
          <cell r="S67">
            <v>2.5673616863635118E-2</v>
          </cell>
          <cell r="T67">
            <v>0.12266320769720147</v>
          </cell>
          <cell r="U67">
            <v>5.7821432017546692E-2</v>
          </cell>
          <cell r="V67">
            <v>4.7532725719166453E-3</v>
          </cell>
          <cell r="W67">
            <v>8.5643105772983896E-2</v>
          </cell>
          <cell r="X67">
            <v>0.12262749046707197</v>
          </cell>
          <cell r="Y67">
            <v>4.4374794783850639E-2</v>
          </cell>
          <cell r="Z67">
            <v>6.0599255764195538E-2</v>
          </cell>
          <cell r="AA67">
            <v>1</v>
          </cell>
        </row>
        <row r="68">
          <cell r="C68" t="str">
            <v>02Q</v>
          </cell>
          <cell r="D68">
            <v>50.685623379583284</v>
          </cell>
          <cell r="E68">
            <v>30.359731719053613</v>
          </cell>
          <cell r="F68">
            <v>3.7326320018874872</v>
          </cell>
          <cell r="G68">
            <v>21.518131904476263</v>
          </cell>
          <cell r="H68">
            <v>5.467990945439098</v>
          </cell>
          <cell r="I68">
            <v>0</v>
          </cell>
          <cell r="J68">
            <v>52.258545519969772</v>
          </cell>
          <cell r="K68">
            <v>40.401651125469286</v>
          </cell>
          <cell r="L68">
            <v>7.37342151276839</v>
          </cell>
          <cell r="M68">
            <v>3.7463333156393115</v>
          </cell>
          <cell r="N68">
            <v>215.54406142428653</v>
          </cell>
          <cell r="P68" t="str">
            <v>02Q</v>
          </cell>
          <cell r="Q68">
            <v>0.23515202898497606</v>
          </cell>
          <cell r="R68">
            <v>0.14085162689447595</v>
          </cell>
          <cell r="S68">
            <v>1.7317257442505032E-2</v>
          </cell>
          <cell r="T68">
            <v>9.9831708478940712E-2</v>
          </cell>
          <cell r="U68">
            <v>2.5368321025906908E-2</v>
          </cell>
          <cell r="V68">
            <v>0</v>
          </cell>
          <cell r="W68">
            <v>0.24244947958506602</v>
          </cell>
          <cell r="X68">
            <v>0.18744033520803377</v>
          </cell>
          <cell r="Y68">
            <v>3.4208418752276447E-2</v>
          </cell>
          <cell r="Z68">
            <v>1.7380823627819012E-2</v>
          </cell>
          <cell r="AA68">
            <v>1</v>
          </cell>
        </row>
        <row r="69">
          <cell r="C69" t="str">
            <v>02R</v>
          </cell>
          <cell r="D69">
            <v>154.57481039539863</v>
          </cell>
          <cell r="E69">
            <v>69.076100617474708</v>
          </cell>
          <cell r="F69">
            <v>14.499913254001608</v>
          </cell>
          <cell r="G69">
            <v>33.732396954026868</v>
          </cell>
          <cell r="H69">
            <v>105.57269651838287</v>
          </cell>
          <cell r="I69">
            <v>27.158563790828801</v>
          </cell>
          <cell r="J69">
            <v>89.783374074592032</v>
          </cell>
          <cell r="K69">
            <v>128.78911010246924</v>
          </cell>
          <cell r="L69">
            <v>18.115297600715611</v>
          </cell>
          <cell r="M69">
            <v>67.183787344005708</v>
          </cell>
          <cell r="N69">
            <v>708.48605065189599</v>
          </cell>
          <cell r="P69" t="str">
            <v>02R</v>
          </cell>
          <cell r="Q69">
            <v>0.21817622274026485</v>
          </cell>
          <cell r="R69">
            <v>9.7498180174353521E-2</v>
          </cell>
          <cell r="S69">
            <v>2.0466053270434711E-2</v>
          </cell>
          <cell r="T69">
            <v>4.7611942285933267E-2</v>
          </cell>
          <cell r="U69">
            <v>0.14901167979417909</v>
          </cell>
          <cell r="V69">
            <v>3.8333237141139925E-2</v>
          </cell>
          <cell r="W69">
            <v>0.1267256765210551</v>
          </cell>
          <cell r="X69">
            <v>0.18178072805239723</v>
          </cell>
          <cell r="Y69">
            <v>2.5569025083905697E-2</v>
          </cell>
          <cell r="Z69">
            <v>9.4827254936336716E-2</v>
          </cell>
          <cell r="AA69">
            <v>1</v>
          </cell>
        </row>
        <row r="70">
          <cell r="C70" t="str">
            <v>02T</v>
          </cell>
          <cell r="D70">
            <v>104.91274055365581</v>
          </cell>
          <cell r="E70">
            <v>54.749737809151384</v>
          </cell>
          <cell r="F70">
            <v>12.073454164434001</v>
          </cell>
          <cell r="G70">
            <v>31.751176011052422</v>
          </cell>
          <cell r="H70">
            <v>36.075687084007114</v>
          </cell>
          <cell r="I70">
            <v>0.23370421900482083</v>
          </cell>
          <cell r="J70">
            <v>69.223640925318932</v>
          </cell>
          <cell r="K70">
            <v>112.25626758536626</v>
          </cell>
          <cell r="L70">
            <v>22.578486206137743</v>
          </cell>
          <cell r="M70">
            <v>45.024747395063621</v>
          </cell>
          <cell r="N70">
            <v>488.87964195319216</v>
          </cell>
          <cell r="P70" t="str">
            <v>02T</v>
          </cell>
          <cell r="Q70">
            <v>0.21459830099388899</v>
          </cell>
          <cell r="R70">
            <v>0.11199021826806485</v>
          </cell>
          <cell r="S70">
            <v>2.4696168807925068E-2</v>
          </cell>
          <cell r="T70">
            <v>6.494681571152934E-2</v>
          </cell>
          <cell r="U70">
            <v>7.3792573852893603E-2</v>
          </cell>
          <cell r="V70">
            <v>4.7804039880064561E-4</v>
          </cell>
          <cell r="W70">
            <v>0.14159648916603232</v>
          </cell>
          <cell r="X70">
            <v>0.22961943585311792</v>
          </cell>
          <cell r="Y70">
            <v>4.6184140775286209E-2</v>
          </cell>
          <cell r="Z70">
            <v>9.2097816172460947E-2</v>
          </cell>
          <cell r="AA70">
            <v>1</v>
          </cell>
        </row>
        <row r="71">
          <cell r="C71" t="str">
            <v>02V</v>
          </cell>
          <cell r="D71">
            <v>90.766755968176284</v>
          </cell>
          <cell r="E71">
            <v>23.583304322080188</v>
          </cell>
          <cell r="F71">
            <v>8.5201221740564321</v>
          </cell>
          <cell r="G71">
            <v>19.219965956503785</v>
          </cell>
          <cell r="H71">
            <v>67.846109813886173</v>
          </cell>
          <cell r="I71">
            <v>10.536566275949653</v>
          </cell>
          <cell r="J71">
            <v>92.391027584792809</v>
          </cell>
          <cell r="K71">
            <v>115.12821039593859</v>
          </cell>
          <cell r="L71">
            <v>15.943306370340082</v>
          </cell>
          <cell r="M71">
            <v>30.647548723167922</v>
          </cell>
          <cell r="N71">
            <v>474.58291758489196</v>
          </cell>
          <cell r="P71" t="str">
            <v>02V</v>
          </cell>
          <cell r="Q71">
            <v>0.19125584298330797</v>
          </cell>
          <cell r="R71">
            <v>4.9692695308321287E-2</v>
          </cell>
          <cell r="S71">
            <v>1.7952863152796431E-2</v>
          </cell>
          <cell r="T71">
            <v>4.0498646799830874E-2</v>
          </cell>
          <cell r="U71">
            <v>0.1429594435449735</v>
          </cell>
          <cell r="V71">
            <v>2.2201739433794315E-2</v>
          </cell>
          <cell r="W71">
            <v>0.19467836738617164</v>
          </cell>
          <cell r="X71">
            <v>0.2425881887654433</v>
          </cell>
          <cell r="Y71">
            <v>3.359435365156857E-2</v>
          </cell>
          <cell r="Z71">
            <v>6.4577858973792035E-2</v>
          </cell>
          <cell r="AA71">
            <v>1</v>
          </cell>
        </row>
        <row r="72">
          <cell r="C72" t="str">
            <v>02W</v>
          </cell>
          <cell r="D72">
            <v>121.51293119513767</v>
          </cell>
          <cell r="E72">
            <v>10.232745289670744</v>
          </cell>
          <cell r="F72">
            <v>8.3108890236342958</v>
          </cell>
          <cell r="G72">
            <v>5.9882289861898892</v>
          </cell>
          <cell r="H72">
            <v>46.938859878586641</v>
          </cell>
          <cell r="I72">
            <v>14.38217473310872</v>
          </cell>
          <cell r="J72">
            <v>7.3377155564919168</v>
          </cell>
          <cell r="K72">
            <v>30.600133566819991</v>
          </cell>
          <cell r="L72">
            <v>12.682477792311277</v>
          </cell>
          <cell r="M72">
            <v>19.296429616298195</v>
          </cell>
          <cell r="N72">
            <v>277.28258563824937</v>
          </cell>
          <cell r="P72" t="str">
            <v>02W</v>
          </cell>
          <cell r="Q72">
            <v>0.43822777732485096</v>
          </cell>
          <cell r="R72">
            <v>3.6903670910731733E-2</v>
          </cell>
          <cell r="S72">
            <v>2.9972632448245107E-2</v>
          </cell>
          <cell r="T72">
            <v>2.1596123580592617E-2</v>
          </cell>
          <cell r="U72">
            <v>0.16928167259600063</v>
          </cell>
          <cell r="V72">
            <v>5.1868294216904441E-2</v>
          </cell>
          <cell r="W72">
            <v>2.6462951287048751E-2</v>
          </cell>
          <cell r="X72">
            <v>0.11035721372975721</v>
          </cell>
          <cell r="Y72">
            <v>4.5738457621198006E-2</v>
          </cell>
          <cell r="Z72">
            <v>6.9591206284670387E-2</v>
          </cell>
          <cell r="AA72">
            <v>1</v>
          </cell>
        </row>
        <row r="73">
          <cell r="C73" t="str">
            <v>02X</v>
          </cell>
          <cell r="D73">
            <v>148.07133945903757</v>
          </cell>
          <cell r="E73">
            <v>96.371173205770944</v>
          </cell>
          <cell r="F73">
            <v>0.88550025087244166</v>
          </cell>
          <cell r="G73">
            <v>45.769553194145743</v>
          </cell>
          <cell r="H73">
            <v>43.571003187951888</v>
          </cell>
          <cell r="I73">
            <v>1.3342218295448893</v>
          </cell>
          <cell r="J73">
            <v>35.876240352285713</v>
          </cell>
          <cell r="K73">
            <v>73.780568038270275</v>
          </cell>
          <cell r="L73">
            <v>21.822702305523322</v>
          </cell>
          <cell r="M73">
            <v>51.184503540947368</v>
          </cell>
          <cell r="N73">
            <v>518.66680536435024</v>
          </cell>
          <cell r="P73" t="str">
            <v>02X</v>
          </cell>
          <cell r="Q73">
            <v>0.28548451130397912</v>
          </cell>
          <cell r="R73">
            <v>0.18580555418053532</v>
          </cell>
          <cell r="S73">
            <v>1.7072622379417559E-3</v>
          </cell>
          <cell r="T73">
            <v>8.8244616236803117E-2</v>
          </cell>
          <cell r="U73">
            <v>8.4005767743984244E-2</v>
          </cell>
          <cell r="V73">
            <v>2.5724064384795792E-3</v>
          </cell>
          <cell r="W73">
            <v>6.917011071700177E-2</v>
          </cell>
          <cell r="X73">
            <v>0.14225041447647938</v>
          </cell>
          <cell r="Y73">
            <v>4.2074607589728877E-2</v>
          </cell>
          <cell r="Z73">
            <v>9.8684749075066705E-2</v>
          </cell>
          <cell r="AA73">
            <v>1</v>
          </cell>
        </row>
        <row r="74">
          <cell r="C74" t="str">
            <v>02Y</v>
          </cell>
          <cell r="D74">
            <v>125.61583263564056</v>
          </cell>
          <cell r="E74">
            <v>82.698282684305397</v>
          </cell>
          <cell r="F74">
            <v>9.9647069534800146</v>
          </cell>
          <cell r="G74">
            <v>59.77224726841817</v>
          </cell>
          <cell r="H74">
            <v>51.910419111970775</v>
          </cell>
          <cell r="I74">
            <v>0</v>
          </cell>
          <cell r="J74">
            <v>132.502521517606</v>
          </cell>
          <cell r="K74">
            <v>203.58007889891525</v>
          </cell>
          <cell r="L74">
            <v>16.461392249342289</v>
          </cell>
          <cell r="M74">
            <v>52.709952167815551</v>
          </cell>
          <cell r="N74">
            <v>735.21543348749401</v>
          </cell>
          <cell r="P74" t="str">
            <v>02Y</v>
          </cell>
          <cell r="Q74">
            <v>0.17085581574339637</v>
          </cell>
          <cell r="R74">
            <v>0.11248170116890248</v>
          </cell>
          <cell r="S74">
            <v>1.3553451817805881E-2</v>
          </cell>
          <cell r="T74">
            <v>8.1298956123497773E-2</v>
          </cell>
          <cell r="U74">
            <v>7.0605725543238032E-2</v>
          </cell>
          <cell r="V74">
            <v>0</v>
          </cell>
          <cell r="W74">
            <v>0.1802227149790373</v>
          </cell>
          <cell r="X74">
            <v>0.27689853834165756</v>
          </cell>
          <cell r="Y74">
            <v>2.2389889411403789E-2</v>
          </cell>
          <cell r="Z74">
            <v>7.1693206871060802E-2</v>
          </cell>
          <cell r="AA74">
            <v>1</v>
          </cell>
        </row>
        <row r="75">
          <cell r="C75" t="str">
            <v>03A</v>
          </cell>
          <cell r="D75">
            <v>85.046315234412674</v>
          </cell>
          <cell r="E75">
            <v>47.476715241794444</v>
          </cell>
          <cell r="F75">
            <v>16.132238725798526</v>
          </cell>
          <cell r="G75">
            <v>25.568932217744614</v>
          </cell>
          <cell r="H75">
            <v>84.272859821167344</v>
          </cell>
          <cell r="I75">
            <v>10.341156799784811</v>
          </cell>
          <cell r="J75">
            <v>85.209329700780373</v>
          </cell>
          <cell r="K75">
            <v>79.369040085893701</v>
          </cell>
          <cell r="L75">
            <v>15.660214271010556</v>
          </cell>
          <cell r="M75">
            <v>32.548810963036317</v>
          </cell>
          <cell r="N75">
            <v>481.62561306142339</v>
          </cell>
          <cell r="P75" t="str">
            <v>03A</v>
          </cell>
          <cell r="Q75">
            <v>0.17658179492120663</v>
          </cell>
          <cell r="R75">
            <v>9.8575976763386072E-2</v>
          </cell>
          <cell r="S75">
            <v>3.3495392039586409E-2</v>
          </cell>
          <cell r="T75">
            <v>5.3088813228219484E-2</v>
          </cell>
          <cell r="U75">
            <v>0.17497586825894107</v>
          </cell>
          <cell r="V75">
            <v>2.1471359743623034E-2</v>
          </cell>
          <cell r="W75">
            <v>0.17692026210805639</v>
          </cell>
          <cell r="X75">
            <v>0.16479405981212111</v>
          </cell>
          <cell r="Y75">
            <v>3.2515326939253443E-2</v>
          </cell>
          <cell r="Z75">
            <v>6.7581146185606317E-2</v>
          </cell>
          <cell r="AA75">
            <v>1</v>
          </cell>
        </row>
        <row r="76">
          <cell r="C76" t="str">
            <v>03C</v>
          </cell>
          <cell r="D76">
            <v>95.448184394462615</v>
          </cell>
          <cell r="E76">
            <v>59.005742040823115</v>
          </cell>
          <cell r="F76">
            <v>9.0025500595993808</v>
          </cell>
          <cell r="G76">
            <v>59.42621924476699</v>
          </cell>
          <cell r="H76">
            <v>105.6347609269953</v>
          </cell>
          <cell r="I76">
            <v>10.227296195278559</v>
          </cell>
          <cell r="J76">
            <v>135.44232036663951</v>
          </cell>
          <cell r="K76">
            <v>172.00923640105421</v>
          </cell>
          <cell r="L76">
            <v>29.93664444730689</v>
          </cell>
          <cell r="M76">
            <v>100.67136590337452</v>
          </cell>
          <cell r="N76">
            <v>776.8043199803011</v>
          </cell>
          <cell r="P76" t="str">
            <v>03C</v>
          </cell>
          <cell r="Q76">
            <v>0.12287288051755824</v>
          </cell>
          <cell r="R76">
            <v>7.5959595644781469E-2</v>
          </cell>
          <cell r="S76">
            <v>1.1589212145251297E-2</v>
          </cell>
          <cell r="T76">
            <v>7.650088666637947E-2</v>
          </cell>
          <cell r="U76">
            <v>0.13598632011942735</v>
          </cell>
          <cell r="V76">
            <v>1.3165859061568957E-2</v>
          </cell>
          <cell r="W76">
            <v>0.17435835110967737</v>
          </cell>
          <cell r="X76">
            <v>0.2214318741242533</v>
          </cell>
          <cell r="Y76">
            <v>3.8538205410683153E-2</v>
          </cell>
          <cell r="Z76">
            <v>0.12959681520041938</v>
          </cell>
          <cell r="AA76">
            <v>1</v>
          </cell>
        </row>
        <row r="77">
          <cell r="C77" t="str">
            <v>03D</v>
          </cell>
          <cell r="D77">
            <v>41.360318823592486</v>
          </cell>
          <cell r="E77">
            <v>34.273514099133557</v>
          </cell>
          <cell r="F77">
            <v>2.442017898688845</v>
          </cell>
          <cell r="G77">
            <v>15.701179330597242</v>
          </cell>
          <cell r="H77">
            <v>35.357110433817262</v>
          </cell>
          <cell r="I77">
            <v>1.4086775133002816</v>
          </cell>
          <cell r="J77">
            <v>111.78057076763197</v>
          </cell>
          <cell r="K77">
            <v>75.88664689926712</v>
          </cell>
          <cell r="L77">
            <v>5.8824908936158726</v>
          </cell>
          <cell r="M77">
            <v>30.691103487966995</v>
          </cell>
          <cell r="N77">
            <v>354.78363014761158</v>
          </cell>
          <cell r="P77" t="str">
            <v>03D</v>
          </cell>
          <cell r="Q77">
            <v>0.11657899437576666</v>
          </cell>
          <cell r="R77">
            <v>9.6603989549556415E-2</v>
          </cell>
          <cell r="S77">
            <v>6.8831188678936993E-3</v>
          </cell>
          <cell r="T77">
            <v>4.4255647657882626E-2</v>
          </cell>
          <cell r="U77">
            <v>9.965823513082199E-2</v>
          </cell>
          <cell r="V77">
            <v>3.9705256770561428E-3</v>
          </cell>
          <cell r="W77">
            <v>0.31506687814520767</v>
          </cell>
          <cell r="X77">
            <v>0.21389557028799119</v>
          </cell>
          <cell r="Y77">
            <v>1.6580502576086724E-2</v>
          </cell>
          <cell r="Z77">
            <v>8.6506537731737027E-2</v>
          </cell>
          <cell r="AA77">
            <v>1</v>
          </cell>
        </row>
        <row r="78">
          <cell r="C78" t="str">
            <v>03E</v>
          </cell>
          <cell r="D78">
            <v>41.831061757099327</v>
          </cell>
          <cell r="E78">
            <v>15.326966660598718</v>
          </cell>
          <cell r="F78">
            <v>5.2878425864781056</v>
          </cell>
          <cell r="G78">
            <v>8.5318903585066845</v>
          </cell>
          <cell r="H78">
            <v>39.704123023022056</v>
          </cell>
          <cell r="I78">
            <v>3.3603362813310587</v>
          </cell>
          <cell r="J78">
            <v>173.00169053611896</v>
          </cell>
          <cell r="K78">
            <v>124.96091530337074</v>
          </cell>
          <cell r="L78">
            <v>11.983439757737488</v>
          </cell>
          <cell r="M78">
            <v>26.079769662987196</v>
          </cell>
          <cell r="N78">
            <v>450.06803592725038</v>
          </cell>
          <cell r="P78" t="str">
            <v>03E</v>
          </cell>
          <cell r="Q78">
            <v>9.2943862744922764E-2</v>
          </cell>
          <cell r="R78">
            <v>3.40547771383529E-2</v>
          </cell>
          <cell r="S78">
            <v>1.174898496309309E-2</v>
          </cell>
          <cell r="T78">
            <v>1.8956890242002859E-2</v>
          </cell>
          <cell r="U78">
            <v>8.8218046725361959E-2</v>
          </cell>
          <cell r="V78">
            <v>7.4662851237767705E-3</v>
          </cell>
          <cell r="W78">
            <v>0.38439008488948367</v>
          </cell>
          <cell r="X78">
            <v>0.27764894488878922</v>
          </cell>
          <cell r="Y78">
            <v>2.6625840542194176E-2</v>
          </cell>
          <cell r="Z78">
            <v>5.7946282742022515E-2</v>
          </cell>
          <cell r="AA78">
            <v>1</v>
          </cell>
        </row>
        <row r="79">
          <cell r="C79" t="str">
            <v>03F</v>
          </cell>
          <cell r="D79">
            <v>168.0857074369728</v>
          </cell>
          <cell r="E79">
            <v>79.183620360572192</v>
          </cell>
          <cell r="F79">
            <v>9.3629433121790058</v>
          </cell>
          <cell r="G79">
            <v>75.887736708841942</v>
          </cell>
          <cell r="H79">
            <v>23.28501820763854</v>
          </cell>
          <cell r="I79">
            <v>0.28902580365705088</v>
          </cell>
          <cell r="J79">
            <v>45.251903014921602</v>
          </cell>
          <cell r="K79">
            <v>74.226775931778477</v>
          </cell>
          <cell r="L79">
            <v>30.763749723175362</v>
          </cell>
          <cell r="M79">
            <v>35.350993802601486</v>
          </cell>
          <cell r="N79">
            <v>541.6874743023385</v>
          </cell>
          <cell r="P79" t="str">
            <v>03F</v>
          </cell>
          <cell r="Q79">
            <v>0.31030015536810646</v>
          </cell>
          <cell r="R79">
            <v>0.14617952992646918</v>
          </cell>
          <cell r="S79">
            <v>1.7284769828281379E-2</v>
          </cell>
          <cell r="T79">
            <v>0.14009505537594508</v>
          </cell>
          <cell r="U79">
            <v>4.2986074650569077E-2</v>
          </cell>
          <cell r="V79">
            <v>5.3356560261855614E-4</v>
          </cell>
          <cell r="W79">
            <v>8.3538765730559641E-2</v>
          </cell>
          <cell r="X79">
            <v>0.13702878403710217</v>
          </cell>
          <cell r="Y79">
            <v>5.6792433243536333E-2</v>
          </cell>
          <cell r="Z79">
            <v>6.5260866236812071E-2</v>
          </cell>
          <cell r="AA79">
            <v>1</v>
          </cell>
        </row>
        <row r="80">
          <cell r="C80" t="str">
            <v>03G</v>
          </cell>
          <cell r="D80">
            <v>121.85908936666129</v>
          </cell>
          <cell r="E80">
            <v>42.841714685404376</v>
          </cell>
          <cell r="F80">
            <v>9.47986271981895</v>
          </cell>
          <cell r="G80">
            <v>51.776516004461875</v>
          </cell>
          <cell r="H80">
            <v>68.924705504442159</v>
          </cell>
          <cell r="I80">
            <v>7.2956806615330336</v>
          </cell>
          <cell r="J80">
            <v>68.924593703924032</v>
          </cell>
          <cell r="K80">
            <v>95.069836656624389</v>
          </cell>
          <cell r="L80">
            <v>36.892555731171853</v>
          </cell>
          <cell r="M80">
            <v>51.539441321247665</v>
          </cell>
          <cell r="N80">
            <v>554.60399635528961</v>
          </cell>
          <cell r="P80" t="str">
            <v>03G</v>
          </cell>
          <cell r="Q80">
            <v>0.2197227033477705</v>
          </cell>
          <cell r="R80">
            <v>7.7247396280857625E-2</v>
          </cell>
          <cell r="S80">
            <v>1.7093029949510091E-2</v>
          </cell>
          <cell r="T80">
            <v>9.3357632373230998E-2</v>
          </cell>
          <cell r="U80">
            <v>0.1242773329391729</v>
          </cell>
          <cell r="V80">
            <v>1.3154756744412792E-2</v>
          </cell>
          <cell r="W80">
            <v>0.12427713135296209</v>
          </cell>
          <cell r="X80">
            <v>0.17141931410772035</v>
          </cell>
          <cell r="Y80">
            <v>6.652053712850961E-2</v>
          </cell>
          <cell r="Z80">
            <v>9.2930165775853057E-2</v>
          </cell>
          <cell r="AA80">
            <v>1</v>
          </cell>
        </row>
        <row r="81">
          <cell r="C81" t="str">
            <v>03H</v>
          </cell>
          <cell r="D81">
            <v>87.847616443158955</v>
          </cell>
          <cell r="E81">
            <v>48.758011502595743</v>
          </cell>
          <cell r="F81">
            <v>2.2986536792142345</v>
          </cell>
          <cell r="G81">
            <v>28.072830460935268</v>
          </cell>
          <cell r="H81">
            <v>34.894733005432109</v>
          </cell>
          <cell r="I81">
            <v>1.3005879989319755</v>
          </cell>
          <cell r="J81">
            <v>70.821683625718919</v>
          </cell>
          <cell r="K81">
            <v>49.718046006259215</v>
          </cell>
          <cell r="L81">
            <v>16.350175543173137</v>
          </cell>
          <cell r="M81">
            <v>26.246743876982187</v>
          </cell>
          <cell r="N81">
            <v>366.30908214240173</v>
          </cell>
          <cell r="P81" t="str">
            <v>03H</v>
          </cell>
          <cell r="Q81">
            <v>0.23981828659385632</v>
          </cell>
          <cell r="R81">
            <v>0.13310620423995162</v>
          </cell>
          <cell r="S81">
            <v>6.2751752311744173E-3</v>
          </cell>
          <cell r="T81">
            <v>7.6637003638424739E-2</v>
          </cell>
          <cell r="U81">
            <v>9.5260354456259064E-2</v>
          </cell>
          <cell r="V81">
            <v>3.5505207551102301E-3</v>
          </cell>
          <cell r="W81">
            <v>0.1933385959515663</v>
          </cell>
          <cell r="X81">
            <v>0.13572703607422829</v>
          </cell>
          <cell r="Y81">
            <v>4.4634917178540082E-2</v>
          </cell>
          <cell r="Z81">
            <v>7.1651905880888947E-2</v>
          </cell>
          <cell r="AA81">
            <v>1</v>
          </cell>
        </row>
        <row r="82">
          <cell r="C82" t="str">
            <v>03J</v>
          </cell>
          <cell r="D82">
            <v>90.851713084887706</v>
          </cell>
          <cell r="E82">
            <v>34.105648000306317</v>
          </cell>
          <cell r="F82">
            <v>1.1876188883283443</v>
          </cell>
          <cell r="G82">
            <v>29.065582374528454</v>
          </cell>
          <cell r="H82">
            <v>55.732495621469759</v>
          </cell>
          <cell r="I82">
            <v>10.061915831110564</v>
          </cell>
          <cell r="J82">
            <v>42.383520879442294</v>
          </cell>
          <cell r="K82">
            <v>50.801322282761966</v>
          </cell>
          <cell r="L82">
            <v>11.324170612567857</v>
          </cell>
          <cell r="M82">
            <v>28.918692567526897</v>
          </cell>
          <cell r="N82">
            <v>354.43268014293017</v>
          </cell>
          <cell r="P82" t="str">
            <v>03J</v>
          </cell>
          <cell r="Q82">
            <v>0.25632995537615333</v>
          </cell>
          <cell r="R82">
            <v>9.6226025169441814E-2</v>
          </cell>
          <cell r="S82">
            <v>3.3507601157134258E-3</v>
          </cell>
          <cell r="T82">
            <v>8.200593230513431E-2</v>
          </cell>
          <cell r="U82">
            <v>0.15724423492493642</v>
          </cell>
          <cell r="V82">
            <v>2.8388792554492857E-2</v>
          </cell>
          <cell r="W82">
            <v>0.11958130063613355</v>
          </cell>
          <cell r="X82">
            <v>0.14333137187653122</v>
          </cell>
          <cell r="Y82">
            <v>3.1950131144795169E-2</v>
          </cell>
          <cell r="Z82">
            <v>8.1591495896667907E-2</v>
          </cell>
          <cell r="AA82">
            <v>1</v>
          </cell>
        </row>
        <row r="83">
          <cell r="C83" t="str">
            <v>03K</v>
          </cell>
          <cell r="D83">
            <v>77.451550243157257</v>
          </cell>
          <cell r="E83">
            <v>47.21069405818718</v>
          </cell>
          <cell r="F83">
            <v>2.4806523634317275</v>
          </cell>
          <cell r="G83">
            <v>35.482085982468789</v>
          </cell>
          <cell r="H83">
            <v>64.223475819599599</v>
          </cell>
          <cell r="I83">
            <v>9.2644183084923739</v>
          </cell>
          <cell r="J83">
            <v>47.900863018639129</v>
          </cell>
          <cell r="K83">
            <v>49.937787707636581</v>
          </cell>
          <cell r="L83">
            <v>8.2467354662369416</v>
          </cell>
          <cell r="M83">
            <v>31.853219745707616</v>
          </cell>
          <cell r="N83">
            <v>374.05148271355722</v>
          </cell>
          <cell r="P83" t="str">
            <v>03K</v>
          </cell>
          <cell r="Q83">
            <v>0.20706120366449246</v>
          </cell>
          <cell r="R83">
            <v>0.12621442833402799</v>
          </cell>
          <cell r="S83">
            <v>6.6318474276210052E-3</v>
          </cell>
          <cell r="T83">
            <v>9.4858829926468741E-2</v>
          </cell>
          <cell r="U83">
            <v>0.17169688876432268</v>
          </cell>
          <cell r="V83">
            <v>2.4767762558468243E-2</v>
          </cell>
          <cell r="W83">
            <v>0.12805954589764548</v>
          </cell>
          <cell r="X83">
            <v>0.13350511898886966</v>
          </cell>
          <cell r="Y83">
            <v>2.2047059956589354E-2</v>
          </cell>
          <cell r="Z83">
            <v>8.5157314481494287E-2</v>
          </cell>
          <cell r="AA83">
            <v>1</v>
          </cell>
        </row>
        <row r="84">
          <cell r="C84" t="str">
            <v>03L</v>
          </cell>
          <cell r="D84">
            <v>86.463247160530685</v>
          </cell>
          <cell r="E84">
            <v>71.223476920996958</v>
          </cell>
          <cell r="F84">
            <v>7.5110347558578736</v>
          </cell>
          <cell r="G84">
            <v>62.444981832898904</v>
          </cell>
          <cell r="H84">
            <v>21.009303052783494</v>
          </cell>
          <cell r="I84">
            <v>5.2586186882048329</v>
          </cell>
          <cell r="J84">
            <v>48.696318095694828</v>
          </cell>
          <cell r="K84">
            <v>65.473115173087251</v>
          </cell>
          <cell r="L84">
            <v>22.938752822537467</v>
          </cell>
          <cell r="M84">
            <v>49.93028896666312</v>
          </cell>
          <cell r="N84">
            <v>440.94913746925539</v>
          </cell>
          <cell r="P84" t="str">
            <v>03L</v>
          </cell>
          <cell r="Q84">
            <v>0.19608440024799736</v>
          </cell>
          <cell r="R84">
            <v>0.16152311200736372</v>
          </cell>
          <cell r="S84">
            <v>1.7033789427429304E-2</v>
          </cell>
          <cell r="T84">
            <v>0.14161493135305839</v>
          </cell>
          <cell r="U84">
            <v>4.7645638164443262E-2</v>
          </cell>
          <cell r="V84">
            <v>1.1925680858308705E-2</v>
          </cell>
          <cell r="W84">
            <v>0.11043522700867085</v>
          </cell>
          <cell r="X84">
            <v>0.14848223890142495</v>
          </cell>
          <cell r="Y84">
            <v>5.2021312376729259E-2</v>
          </cell>
          <cell r="Z84">
            <v>0.11323366965457426</v>
          </cell>
          <cell r="AA84">
            <v>1</v>
          </cell>
        </row>
        <row r="85">
          <cell r="C85" t="str">
            <v>03M</v>
          </cell>
          <cell r="D85">
            <v>33.755446986422641</v>
          </cell>
          <cell r="E85">
            <v>28.353106132281621</v>
          </cell>
          <cell r="F85">
            <v>3.205464577356576</v>
          </cell>
          <cell r="G85">
            <v>11.081147914303374</v>
          </cell>
          <cell r="H85">
            <v>26.965698476602856</v>
          </cell>
          <cell r="I85">
            <v>2.3175082767866928</v>
          </cell>
          <cell r="J85">
            <v>86.323592681806247</v>
          </cell>
          <cell r="K85">
            <v>71.449372767405521</v>
          </cell>
          <cell r="L85">
            <v>2.8659978406282822</v>
          </cell>
          <cell r="M85">
            <v>24.732752308166383</v>
          </cell>
          <cell r="N85">
            <v>291.05008796176014</v>
          </cell>
          <cell r="P85" t="str">
            <v>03M</v>
          </cell>
          <cell r="Q85">
            <v>0.11597813703755908</v>
          </cell>
          <cell r="R85">
            <v>9.741658671481597E-2</v>
          </cell>
          <cell r="S85">
            <v>1.1013446516386995E-2</v>
          </cell>
          <cell r="T85">
            <v>3.8072992837436558E-2</v>
          </cell>
          <cell r="U85">
            <v>9.2649683308619266E-2</v>
          </cell>
          <cell r="V85">
            <v>7.9625754213521506E-3</v>
          </cell>
          <cell r="W85">
            <v>0.29659359763927623</v>
          </cell>
          <cell r="X85">
            <v>0.24548823629557864</v>
          </cell>
          <cell r="Y85">
            <v>9.8470949131093666E-3</v>
          </cell>
          <cell r="Z85">
            <v>8.4977649315865919E-2</v>
          </cell>
          <cell r="AA85">
            <v>1</v>
          </cell>
        </row>
        <row r="86">
          <cell r="C86" t="str">
            <v>03N</v>
          </cell>
          <cell r="D86">
            <v>348.8835039929146</v>
          </cell>
          <cell r="E86">
            <v>100.16389715146032</v>
          </cell>
          <cell r="F86">
            <v>29.007883457042123</v>
          </cell>
          <cell r="G86">
            <v>84.729259803644368</v>
          </cell>
          <cell r="H86">
            <v>159.18298492577892</v>
          </cell>
          <cell r="I86">
            <v>7.7495267439514413</v>
          </cell>
          <cell r="J86">
            <v>136.76213045316734</v>
          </cell>
          <cell r="K86">
            <v>116.48918113155541</v>
          </cell>
          <cell r="L86">
            <v>58.744590894215051</v>
          </cell>
          <cell r="M86">
            <v>134.73200006547972</v>
          </cell>
          <cell r="N86">
            <v>1176.4449586192093</v>
          </cell>
          <cell r="P86" t="str">
            <v>03N</v>
          </cell>
          <cell r="Q86">
            <v>0.29655743894928865</v>
          </cell>
          <cell r="R86">
            <v>8.5141167393859588E-2</v>
          </cell>
          <cell r="S86">
            <v>2.4657238100700102E-2</v>
          </cell>
          <cell r="T86">
            <v>7.202143983267259E-2</v>
          </cell>
          <cell r="U86">
            <v>0.13530848490575506</v>
          </cell>
          <cell r="V86">
            <v>6.5872412365530833E-3</v>
          </cell>
          <cell r="W86">
            <v>0.11625034341911307</v>
          </cell>
          <cell r="X86">
            <v>9.9017961085301004E-2</v>
          </cell>
          <cell r="Y86">
            <v>4.9933990080728845E-2</v>
          </cell>
          <cell r="Z86">
            <v>0.11452469499602801</v>
          </cell>
          <cell r="AA86">
            <v>1</v>
          </cell>
        </row>
        <row r="87">
          <cell r="C87" t="str">
            <v>03Q</v>
          </cell>
          <cell r="D87">
            <v>105.52735720737842</v>
          </cell>
          <cell r="E87">
            <v>63.296261297950899</v>
          </cell>
          <cell r="F87">
            <v>8.0523439939604913</v>
          </cell>
          <cell r="G87">
            <v>27.40265359734299</v>
          </cell>
          <cell r="H87">
            <v>94.401940423033267</v>
          </cell>
          <cell r="I87">
            <v>2.332507912167844</v>
          </cell>
          <cell r="J87">
            <v>149.73000502947565</v>
          </cell>
          <cell r="K87">
            <v>200.54078377294442</v>
          </cell>
          <cell r="L87">
            <v>45.232041647940882</v>
          </cell>
          <cell r="M87">
            <v>52.091906619351136</v>
          </cell>
          <cell r="N87">
            <v>748.60780150154585</v>
          </cell>
          <cell r="P87" t="str">
            <v>03Q</v>
          </cell>
          <cell r="Q87">
            <v>0.1409648109406732</v>
          </cell>
          <cell r="R87">
            <v>8.4551965890540079E-2</v>
          </cell>
          <cell r="S87">
            <v>1.0756425431059128E-2</v>
          </cell>
          <cell r="T87">
            <v>3.6604819696480821E-2</v>
          </cell>
          <cell r="U87">
            <v>0.12610333506234284</v>
          </cell>
          <cell r="V87">
            <v>3.1157942883968562E-3</v>
          </cell>
          <cell r="W87">
            <v>0.20001128057862813</v>
          </cell>
          <cell r="X87">
            <v>0.26788497711445547</v>
          </cell>
          <cell r="Y87">
            <v>6.042154724705668E-2</v>
          </cell>
          <cell r="Z87">
            <v>6.9585043750367018E-2</v>
          </cell>
          <cell r="AA87">
            <v>1</v>
          </cell>
        </row>
        <row r="88">
          <cell r="C88" t="str">
            <v>03R</v>
          </cell>
          <cell r="D88">
            <v>168.72514170103375</v>
          </cell>
          <cell r="E88">
            <v>84.774365547902434</v>
          </cell>
          <cell r="F88">
            <v>15.843767512796648</v>
          </cell>
          <cell r="G88">
            <v>62.696038732018586</v>
          </cell>
          <cell r="H88">
            <v>70.622368189317726</v>
          </cell>
          <cell r="I88">
            <v>10.955251185899691</v>
          </cell>
          <cell r="J88">
            <v>78.466312482381142</v>
          </cell>
          <cell r="K88">
            <v>118.89906931590592</v>
          </cell>
          <cell r="L88">
            <v>44.272603217726846</v>
          </cell>
          <cell r="M88">
            <v>63.036150556809467</v>
          </cell>
          <cell r="N88">
            <v>718.29106844179216</v>
          </cell>
          <cell r="P88" t="str">
            <v>03R</v>
          </cell>
          <cell r="Q88">
            <v>0.23489800877944045</v>
          </cell>
          <cell r="R88">
            <v>0.1180223022009806</v>
          </cell>
          <cell r="S88">
            <v>2.2057586692769204E-2</v>
          </cell>
          <cell r="T88">
            <v>8.7285003930268501E-2</v>
          </cell>
          <cell r="U88">
            <v>9.831998655158096E-2</v>
          </cell>
          <cell r="V88">
            <v>1.5251827103551777E-2</v>
          </cell>
          <cell r="W88">
            <v>0.10924027310070859</v>
          </cell>
          <cell r="X88">
            <v>0.16553048553678498</v>
          </cell>
          <cell r="Y88">
            <v>6.1636020776046373E-2</v>
          </cell>
          <cell r="Z88">
            <v>8.7758505327868622E-2</v>
          </cell>
          <cell r="AA88">
            <v>1</v>
          </cell>
        </row>
        <row r="89">
          <cell r="C89" t="str">
            <v>03T</v>
          </cell>
          <cell r="D89">
            <v>106.12903394355699</v>
          </cell>
          <cell r="E89">
            <v>66.546648405475096</v>
          </cell>
          <cell r="F89">
            <v>27.044383984510603</v>
          </cell>
          <cell r="G89">
            <v>51.630760066686079</v>
          </cell>
          <cell r="H89">
            <v>44.194119883678361</v>
          </cell>
          <cell r="I89">
            <v>8.2846154926763766</v>
          </cell>
          <cell r="J89">
            <v>64.626154823937199</v>
          </cell>
          <cell r="K89">
            <v>111.31858452072473</v>
          </cell>
          <cell r="L89">
            <v>29.72432107464331</v>
          </cell>
          <cell r="M89">
            <v>42.691784039903041</v>
          </cell>
          <cell r="N89">
            <v>552.19040623579178</v>
          </cell>
          <cell r="P89" t="str">
            <v>03T</v>
          </cell>
          <cell r="Q89">
            <v>0.19219644663337132</v>
          </cell>
          <cell r="R89">
            <v>0.12051395253154561</v>
          </cell>
          <cell r="S89">
            <v>4.897655533146357E-2</v>
          </cell>
          <cell r="T89">
            <v>9.3501733249308105E-2</v>
          </cell>
          <cell r="U89">
            <v>8.003420447838594E-2</v>
          </cell>
          <cell r="V89">
            <v>1.5003186218231305E-2</v>
          </cell>
          <cell r="W89">
            <v>0.11703599717438964</v>
          </cell>
          <cell r="X89">
            <v>0.20159456459877426</v>
          </cell>
          <cell r="Y89">
            <v>5.3829839741820283E-2</v>
          </cell>
          <cell r="Z89">
            <v>7.7313520042709957E-2</v>
          </cell>
          <cell r="AA89">
            <v>1</v>
          </cell>
        </row>
        <row r="90">
          <cell r="C90" t="str">
            <v>03V</v>
          </cell>
          <cell r="D90">
            <v>21.146326584896055</v>
          </cell>
          <cell r="E90">
            <v>17.22910358279541</v>
          </cell>
          <cell r="F90">
            <v>3.5754404811690881</v>
          </cell>
          <cell r="G90">
            <v>24.544041014089082</v>
          </cell>
          <cell r="H90">
            <v>19.816619163980935</v>
          </cell>
          <cell r="I90">
            <v>0</v>
          </cell>
          <cell r="J90">
            <v>16.841540647771996</v>
          </cell>
          <cell r="K90">
            <v>60.147887762264865</v>
          </cell>
          <cell r="L90">
            <v>5.9665028939907021</v>
          </cell>
          <cell r="M90">
            <v>33.624359938726677</v>
          </cell>
          <cell r="N90">
            <v>202.89182206968485</v>
          </cell>
          <cell r="P90" t="str">
            <v>03V</v>
          </cell>
          <cell r="Q90">
            <v>0.10422463739141333</v>
          </cell>
          <cell r="R90">
            <v>8.4917683754044723E-2</v>
          </cell>
          <cell r="S90">
            <v>1.7622398205586986E-2</v>
          </cell>
          <cell r="T90">
            <v>0.1209710710058054</v>
          </cell>
          <cell r="U90">
            <v>9.7670862047730816E-2</v>
          </cell>
          <cell r="V90">
            <v>0</v>
          </cell>
          <cell r="W90">
            <v>8.3007488798575779E-2</v>
          </cell>
          <cell r="X90">
            <v>0.29645299228278693</v>
          </cell>
          <cell r="Y90">
            <v>2.940731091636339E-2</v>
          </cell>
          <cell r="Z90">
            <v>0.16572555559769242</v>
          </cell>
          <cell r="AA90">
            <v>1</v>
          </cell>
        </row>
        <row r="91">
          <cell r="C91" t="str">
            <v>03W</v>
          </cell>
          <cell r="D91">
            <v>101.87550446020883</v>
          </cell>
          <cell r="E91">
            <v>52.586750900934618</v>
          </cell>
          <cell r="F91">
            <v>5.2790896934044715</v>
          </cell>
          <cell r="G91">
            <v>44.234582446649306</v>
          </cell>
          <cell r="H91">
            <v>86.983322549208737</v>
          </cell>
          <cell r="I91">
            <v>0</v>
          </cell>
          <cell r="J91">
            <v>182.00684311795453</v>
          </cell>
          <cell r="K91">
            <v>227.51984981047437</v>
          </cell>
          <cell r="L91">
            <v>17.413305941330464</v>
          </cell>
          <cell r="M91">
            <v>40.295582894771371</v>
          </cell>
          <cell r="N91">
            <v>758.19483181493661</v>
          </cell>
          <cell r="P91" t="str">
            <v>03W</v>
          </cell>
          <cell r="Q91">
            <v>0.13436586505917392</v>
          </cell>
          <cell r="R91">
            <v>6.9357833493871951E-2</v>
          </cell>
          <cell r="S91">
            <v>6.9627086230165886E-3</v>
          </cell>
          <cell r="T91">
            <v>5.8341973052971521E-2</v>
          </cell>
          <cell r="U91">
            <v>0.11472423564401187</v>
          </cell>
          <cell r="V91">
            <v>0</v>
          </cell>
          <cell r="W91">
            <v>0.24005286699498307</v>
          </cell>
          <cell r="X91">
            <v>0.30008098217426044</v>
          </cell>
          <cell r="Y91">
            <v>2.2966795882329066E-2</v>
          </cell>
          <cell r="Z91">
            <v>5.3146739075381734E-2</v>
          </cell>
          <cell r="AA91">
            <v>1</v>
          </cell>
        </row>
        <row r="92">
          <cell r="C92" t="str">
            <v>03X</v>
          </cell>
          <cell r="D92">
            <v>43.305844600279997</v>
          </cell>
          <cell r="E92">
            <v>26.898233039416652</v>
          </cell>
          <cell r="F92">
            <v>5.7914246111000534</v>
          </cell>
          <cell r="G92">
            <v>28.148435130033334</v>
          </cell>
          <cell r="H92">
            <v>23.026308964027251</v>
          </cell>
          <cell r="I92">
            <v>2.2654410166477974</v>
          </cell>
          <cell r="J92">
            <v>21.472596775807904</v>
          </cell>
          <cell r="K92">
            <v>40.133006741205335</v>
          </cell>
          <cell r="L92">
            <v>14.606682217556585</v>
          </cell>
          <cell r="M92">
            <v>18.092405953584983</v>
          </cell>
          <cell r="N92">
            <v>223.74037904965994</v>
          </cell>
          <cell r="P92" t="str">
            <v>03X</v>
          </cell>
          <cell r="Q92">
            <v>0.19355399675383636</v>
          </cell>
          <cell r="R92">
            <v>0.1202207359872511</v>
          </cell>
          <cell r="S92">
            <v>2.588457495110718E-2</v>
          </cell>
          <cell r="T92">
            <v>0.12580847162945805</v>
          </cell>
          <cell r="U92">
            <v>0.10291530327172854</v>
          </cell>
          <cell r="V92">
            <v>1.0125311426888104E-2</v>
          </cell>
          <cell r="W92">
            <v>9.5971039590676613E-2</v>
          </cell>
          <cell r="X92">
            <v>0.17937310606011658</v>
          </cell>
          <cell r="Y92">
            <v>6.5284068435025683E-2</v>
          </cell>
          <cell r="Z92">
            <v>8.0863391893911618E-2</v>
          </cell>
          <cell r="AA92">
            <v>1</v>
          </cell>
        </row>
        <row r="93">
          <cell r="C93" t="str">
            <v>03Y</v>
          </cell>
          <cell r="D93">
            <v>46.227971632482685</v>
          </cell>
          <cell r="E93">
            <v>40.817097621553138</v>
          </cell>
          <cell r="F93">
            <v>2.028172777315675</v>
          </cell>
          <cell r="G93">
            <v>18.719864106430688</v>
          </cell>
          <cell r="H93">
            <v>6.0759568117550478</v>
          </cell>
          <cell r="I93">
            <v>2.7213535377703</v>
          </cell>
          <cell r="J93">
            <v>37.623280481644336</v>
          </cell>
          <cell r="K93">
            <v>25.211565122948116</v>
          </cell>
          <cell r="L93">
            <v>22.23659761557175</v>
          </cell>
          <cell r="M93">
            <v>17.846375158134901</v>
          </cell>
          <cell r="N93">
            <v>219.50823486560665</v>
          </cell>
          <cell r="P93" t="str">
            <v>03Y</v>
          </cell>
          <cell r="Q93">
            <v>0.21059789242433496</v>
          </cell>
          <cell r="R93">
            <v>0.18594791054897461</v>
          </cell>
          <cell r="S93">
            <v>9.2396204568699607E-3</v>
          </cell>
          <cell r="T93">
            <v>8.5280919496673449E-2</v>
          </cell>
          <cell r="U93">
            <v>2.7679858186072319E-2</v>
          </cell>
          <cell r="V93">
            <v>1.2397500893014066E-2</v>
          </cell>
          <cell r="W93">
            <v>0.17139803663711792</v>
          </cell>
          <cell r="X93">
            <v>0.11485475767405187</v>
          </cell>
          <cell r="Y93">
            <v>0.10130188340854751</v>
          </cell>
          <cell r="Z93">
            <v>8.1301620274343234E-2</v>
          </cell>
          <cell r="AA93">
            <v>1</v>
          </cell>
        </row>
        <row r="94">
          <cell r="C94" t="str">
            <v>04C</v>
          </cell>
          <cell r="D94">
            <v>294.94156646181</v>
          </cell>
          <cell r="E94">
            <v>58.706980868241054</v>
          </cell>
          <cell r="F94">
            <v>16.767153461565794</v>
          </cell>
          <cell r="G94">
            <v>50.101879530774788</v>
          </cell>
          <cell r="H94">
            <v>106.11584465621215</v>
          </cell>
          <cell r="I94">
            <v>19.210643023232578</v>
          </cell>
          <cell r="J94">
            <v>67.585316835504486</v>
          </cell>
          <cell r="K94">
            <v>115.85837047318033</v>
          </cell>
          <cell r="L94">
            <v>44.330935088321873</v>
          </cell>
          <cell r="M94">
            <v>91.36594591618119</v>
          </cell>
          <cell r="N94">
            <v>864.98463631502432</v>
          </cell>
          <cell r="P94" t="str">
            <v>04C</v>
          </cell>
          <cell r="Q94">
            <v>0.34097896549736328</v>
          </cell>
          <cell r="R94">
            <v>6.787054752595649E-2</v>
          </cell>
          <cell r="S94">
            <v>1.9384336735732793E-2</v>
          </cell>
          <cell r="T94">
            <v>5.79222767981371E-2</v>
          </cell>
          <cell r="U94">
            <v>0.12267945602858678</v>
          </cell>
          <cell r="V94">
            <v>2.2209230333931771E-2</v>
          </cell>
          <cell r="W94">
            <v>7.8134702049077964E-2</v>
          </cell>
          <cell r="X94">
            <v>0.13394269170693701</v>
          </cell>
          <cell r="Y94">
            <v>5.1250546226091237E-2</v>
          </cell>
          <cell r="Z94">
            <v>0.10562724709818549</v>
          </cell>
          <cell r="AA94">
            <v>1</v>
          </cell>
        </row>
        <row r="95">
          <cell r="C95" t="str">
            <v>04D</v>
          </cell>
          <cell r="D95">
            <v>90.42020314712434</v>
          </cell>
          <cell r="E95">
            <v>54.283586827147928</v>
          </cell>
          <cell r="F95">
            <v>15.629808660781688</v>
          </cell>
          <cell r="G95">
            <v>35.948365589920137</v>
          </cell>
          <cell r="H95">
            <v>54.289194960125485</v>
          </cell>
          <cell r="I95">
            <v>0</v>
          </cell>
          <cell r="J95">
            <v>92.388948834940734</v>
          </cell>
          <cell r="K95">
            <v>99.701114264080701</v>
          </cell>
          <cell r="L95">
            <v>20.173153944942275</v>
          </cell>
          <cell r="M95">
            <v>40.972773067217489</v>
          </cell>
          <cell r="N95">
            <v>503.80714929628073</v>
          </cell>
          <cell r="P95" t="str">
            <v>04D</v>
          </cell>
          <cell r="Q95">
            <v>0.17947383889534624</v>
          </cell>
          <cell r="R95">
            <v>0.10774675766902356</v>
          </cell>
          <cell r="S95">
            <v>3.1023395921660597E-2</v>
          </cell>
          <cell r="T95">
            <v>7.1353424897072054E-2</v>
          </cell>
          <cell r="U95">
            <v>0.10775788917635803</v>
          </cell>
          <cell r="V95">
            <v>0</v>
          </cell>
          <cell r="W95">
            <v>0.18338157559691221</v>
          </cell>
          <cell r="X95">
            <v>0.19789539390884686</v>
          </cell>
          <cell r="Y95">
            <v>4.0041420557687987E-2</v>
          </cell>
          <cell r="Z95">
            <v>8.1326303377092554E-2</v>
          </cell>
          <cell r="AA95">
            <v>1</v>
          </cell>
        </row>
        <row r="96">
          <cell r="C96" t="str">
            <v>04E</v>
          </cell>
          <cell r="D96">
            <v>94.088388042168873</v>
          </cell>
          <cell r="E96">
            <v>47.165957342503695</v>
          </cell>
          <cell r="F96">
            <v>14.790197553279633</v>
          </cell>
          <cell r="G96">
            <v>46.522299690228273</v>
          </cell>
          <cell r="H96">
            <v>20.738326643211856</v>
          </cell>
          <cell r="I96">
            <v>3.0120046738743178</v>
          </cell>
          <cell r="J96">
            <v>41.401825664848275</v>
          </cell>
          <cell r="K96">
            <v>96.820262350023441</v>
          </cell>
          <cell r="L96">
            <v>25.529402354997728</v>
          </cell>
          <cell r="M96">
            <v>33.277290879419247</v>
          </cell>
          <cell r="N96">
            <v>423.34595519455542</v>
          </cell>
          <cell r="P96" t="str">
            <v>04E</v>
          </cell>
          <cell r="Q96">
            <v>0.22224940828578141</v>
          </cell>
          <cell r="R96">
            <v>0.11141232546045662</v>
          </cell>
          <cell r="S96">
            <v>3.493643289087895E-2</v>
          </cell>
          <cell r="T96">
            <v>0.10989191964488761</v>
          </cell>
          <cell r="U96">
            <v>4.8986712613520132E-2</v>
          </cell>
          <cell r="V96">
            <v>7.1147595410238481E-3</v>
          </cell>
          <cell r="W96">
            <v>9.7796672335800167E-2</v>
          </cell>
          <cell r="X96">
            <v>0.22870246228177174</v>
          </cell>
          <cell r="Y96">
            <v>6.0303876868896225E-2</v>
          </cell>
          <cell r="Z96">
            <v>7.8605430076983104E-2</v>
          </cell>
          <cell r="AA96">
            <v>1</v>
          </cell>
        </row>
        <row r="97">
          <cell r="C97" t="str">
            <v>04F</v>
          </cell>
          <cell r="D97">
            <v>182.55345530848675</v>
          </cell>
          <cell r="E97">
            <v>24.819725334019147</v>
          </cell>
          <cell r="F97">
            <v>25.98554341487586</v>
          </cell>
          <cell r="G97">
            <v>59.008873782130756</v>
          </cell>
          <cell r="H97">
            <v>117.6593081013921</v>
          </cell>
          <cell r="I97">
            <v>12.191002352750179</v>
          </cell>
          <cell r="J97">
            <v>98.629010399213158</v>
          </cell>
          <cell r="K97">
            <v>160.37628937539367</v>
          </cell>
          <cell r="L97">
            <v>47.856278647906727</v>
          </cell>
          <cell r="M97">
            <v>56.394646267557633</v>
          </cell>
          <cell r="N97">
            <v>785.47413298372601</v>
          </cell>
          <cell r="P97" t="str">
            <v>04F</v>
          </cell>
          <cell r="Q97">
            <v>0.23241179771895687</v>
          </cell>
          <cell r="R97">
            <v>3.1598399351151364E-2</v>
          </cell>
          <cell r="S97">
            <v>3.3082621468598056E-2</v>
          </cell>
          <cell r="T97">
            <v>7.5125164921698753E-2</v>
          </cell>
          <cell r="U97">
            <v>0.1497939946850291</v>
          </cell>
          <cell r="V97">
            <v>1.5520565020315902E-2</v>
          </cell>
          <cell r="W97">
            <v>0.12556621059506823</v>
          </cell>
          <cell r="X97">
            <v>0.20417768407749265</v>
          </cell>
          <cell r="Y97">
            <v>6.0926613160535797E-2</v>
          </cell>
          <cell r="Z97">
            <v>7.1796949001153243E-2</v>
          </cell>
          <cell r="AA97">
            <v>1</v>
          </cell>
        </row>
        <row r="98">
          <cell r="C98" t="str">
            <v>04G</v>
          </cell>
          <cell r="D98">
            <v>359.45690414749566</v>
          </cell>
          <cell r="E98">
            <v>99.101271957682542</v>
          </cell>
          <cell r="F98">
            <v>34.340375563512168</v>
          </cell>
          <cell r="G98">
            <v>158.36163621335504</v>
          </cell>
          <cell r="H98">
            <v>135.81591871892905</v>
          </cell>
          <cell r="I98">
            <v>6.2665203683486501</v>
          </cell>
          <cell r="J98">
            <v>230.76196644859718</v>
          </cell>
          <cell r="K98">
            <v>337.86961098961706</v>
          </cell>
          <cell r="L98">
            <v>76.276982136272238</v>
          </cell>
          <cell r="M98">
            <v>128.52880024821818</v>
          </cell>
          <cell r="N98">
            <v>1566.7799867920276</v>
          </cell>
          <cell r="P98" t="str">
            <v>04G</v>
          </cell>
          <cell r="Q98">
            <v>0.22942398242109377</v>
          </cell>
          <cell r="R98">
            <v>6.3251555925597308E-2</v>
          </cell>
          <cell r="S98">
            <v>2.1917803299124263E-2</v>
          </cell>
          <cell r="T98">
            <v>0.1010745845289992</v>
          </cell>
          <cell r="U98">
            <v>8.668474186794492E-2</v>
          </cell>
          <cell r="V98">
            <v>3.9996173177954059E-3</v>
          </cell>
          <cell r="W98">
            <v>0.14728421883986462</v>
          </cell>
          <cell r="X98">
            <v>0.21564585572822068</v>
          </cell>
          <cell r="Y98">
            <v>4.8683914001511404E-2</v>
          </cell>
          <cell r="Z98">
            <v>8.2033726069848587E-2</v>
          </cell>
          <cell r="AA98">
            <v>1</v>
          </cell>
        </row>
        <row r="99">
          <cell r="C99" t="str">
            <v>04H</v>
          </cell>
          <cell r="D99">
            <v>46.49230979991556</v>
          </cell>
          <cell r="E99">
            <v>30.491825507492234</v>
          </cell>
          <cell r="F99">
            <v>10.813947743831205</v>
          </cell>
          <cell r="G99">
            <v>25.557184603732313</v>
          </cell>
          <cell r="H99">
            <v>13.608542101656152</v>
          </cell>
          <cell r="I99">
            <v>5.494237899559022</v>
          </cell>
          <cell r="J99">
            <v>68.323579431160468</v>
          </cell>
          <cell r="K99">
            <v>75.701579414563284</v>
          </cell>
          <cell r="L99">
            <v>19.043314721317461</v>
          </cell>
          <cell r="M99">
            <v>36.586997597660577</v>
          </cell>
          <cell r="N99">
            <v>332.11351882088832</v>
          </cell>
          <cell r="P99" t="str">
            <v>04H</v>
          </cell>
          <cell r="Q99">
            <v>0.13998921201695877</v>
          </cell>
          <cell r="R99">
            <v>9.1811455359445154E-2</v>
          </cell>
          <cell r="S99">
            <v>3.2560998366535213E-2</v>
          </cell>
          <cell r="T99">
            <v>7.6953159553602879E-2</v>
          </cell>
          <cell r="U99">
            <v>4.0975574104814914E-2</v>
          </cell>
          <cell r="V99">
            <v>1.6543252798215998E-2</v>
          </cell>
          <cell r="W99">
            <v>0.20572357208984307</v>
          </cell>
          <cell r="X99">
            <v>0.22793886765985519</v>
          </cell>
          <cell r="Y99">
            <v>5.7339775836067926E-2</v>
          </cell>
          <cell r="Z99">
            <v>0.1101641322146608</v>
          </cell>
          <cell r="AA99">
            <v>1</v>
          </cell>
        </row>
        <row r="100">
          <cell r="C100" t="str">
            <v>04J</v>
          </cell>
          <cell r="D100">
            <v>99.2181541934997</v>
          </cell>
          <cell r="E100">
            <v>71.300017004536883</v>
          </cell>
          <cell r="F100">
            <v>11.464040695567267</v>
          </cell>
          <cell r="G100">
            <v>29.90412505104867</v>
          </cell>
          <cell r="H100">
            <v>66.044522101646479</v>
          </cell>
          <cell r="I100">
            <v>6.8759551241392503</v>
          </cell>
          <cell r="J100">
            <v>140.0848582288171</v>
          </cell>
          <cell r="K100">
            <v>119.02745277685975</v>
          </cell>
          <cell r="L100">
            <v>13.893368685509746</v>
          </cell>
          <cell r="M100">
            <v>43.522039000960874</v>
          </cell>
          <cell r="N100">
            <v>601.33453286258566</v>
          </cell>
          <cell r="P100" t="str">
            <v>04J</v>
          </cell>
          <cell r="Q100">
            <v>0.16499660134465052</v>
          </cell>
          <cell r="R100">
            <v>0.1185696365467673</v>
          </cell>
          <cell r="S100">
            <v>1.9064331198466161E-2</v>
          </cell>
          <cell r="T100">
            <v>4.9729598778725438E-2</v>
          </cell>
          <cell r="U100">
            <v>0.1098299174458665</v>
          </cell>
          <cell r="V100">
            <v>1.1434492363854503E-2</v>
          </cell>
          <cell r="W100">
            <v>0.23295661661398162</v>
          </cell>
          <cell r="X100">
            <v>0.19793882817646094</v>
          </cell>
          <cell r="Y100">
            <v>2.3104225562054322E-2</v>
          </cell>
          <cell r="Z100">
            <v>7.2375751969172772E-2</v>
          </cell>
          <cell r="AA100">
            <v>1</v>
          </cell>
        </row>
        <row r="101">
          <cell r="C101" t="str">
            <v>04K</v>
          </cell>
          <cell r="D101">
            <v>223.8817420605418</v>
          </cell>
          <cell r="E101">
            <v>50.623814698716444</v>
          </cell>
          <cell r="F101">
            <v>20.233634524864229</v>
          </cell>
          <cell r="G101">
            <v>71.262951001426572</v>
          </cell>
          <cell r="H101">
            <v>54.916663026435792</v>
          </cell>
          <cell r="I101">
            <v>1.4121072769943754</v>
          </cell>
          <cell r="J101">
            <v>63.683583864906055</v>
          </cell>
          <cell r="K101">
            <v>176.73647749372296</v>
          </cell>
          <cell r="L101">
            <v>86.143769030306885</v>
          </cell>
          <cell r="M101">
            <v>74.197839907662853</v>
          </cell>
          <cell r="N101">
            <v>823.09258288557794</v>
          </cell>
          <cell r="P101" t="str">
            <v>04K</v>
          </cell>
          <cell r="Q101">
            <v>0.27200067977245357</v>
          </cell>
          <cell r="R101">
            <v>6.1504399081377586E-2</v>
          </cell>
          <cell r="S101">
            <v>2.4582452746603117E-2</v>
          </cell>
          <cell r="T101">
            <v>8.6579508166134425E-2</v>
          </cell>
          <cell r="U101">
            <v>6.6719909969192401E-2</v>
          </cell>
          <cell r="V101">
            <v>1.7156117141085686E-3</v>
          </cell>
          <cell r="W101">
            <v>7.7371106469755438E-2</v>
          </cell>
          <cell r="X101">
            <v>0.21472247614493684</v>
          </cell>
          <cell r="Y101">
            <v>0.10465866273306237</v>
          </cell>
          <cell r="Z101">
            <v>9.0145193202375698E-2</v>
          </cell>
          <cell r="AA101">
            <v>1</v>
          </cell>
        </row>
        <row r="102">
          <cell r="C102" t="str">
            <v>04L</v>
          </cell>
          <cell r="D102">
            <v>46.462996087750319</v>
          </cell>
          <cell r="E102">
            <v>36.841014010716421</v>
          </cell>
          <cell r="F102">
            <v>15.117527983893137</v>
          </cell>
          <cell r="G102">
            <v>12.546655839734882</v>
          </cell>
          <cell r="H102">
            <v>27.702077074908608</v>
          </cell>
          <cell r="I102">
            <v>4.7621856547118941</v>
          </cell>
          <cell r="J102">
            <v>73.380751602758863</v>
          </cell>
          <cell r="K102">
            <v>52.728645448767885</v>
          </cell>
          <cell r="L102">
            <v>10.361359429915119</v>
          </cell>
          <cell r="M102">
            <v>17.017746582986391</v>
          </cell>
          <cell r="N102">
            <v>296.9209597161435</v>
          </cell>
          <cell r="P102" t="str">
            <v>04L</v>
          </cell>
          <cell r="Q102">
            <v>0.15648270883998541</v>
          </cell>
          <cell r="R102">
            <v>0.12407683865071849</v>
          </cell>
          <cell r="S102">
            <v>5.0914317393913507E-2</v>
          </cell>
          <cell r="T102">
            <v>4.2255877967420988E-2</v>
          </cell>
          <cell r="U102">
            <v>9.329781602953123E-2</v>
          </cell>
          <cell r="V102">
            <v>1.6038563458991056E-2</v>
          </cell>
          <cell r="W102">
            <v>0.24713900855268311</v>
          </cell>
          <cell r="X102">
            <v>0.17758478720793736</v>
          </cell>
          <cell r="Y102">
            <v>3.4896018926452957E-2</v>
          </cell>
          <cell r="Z102">
            <v>5.7314062972365978E-2</v>
          </cell>
          <cell r="AA102">
            <v>1</v>
          </cell>
        </row>
        <row r="103">
          <cell r="C103" t="str">
            <v>04M</v>
          </cell>
          <cell r="D103">
            <v>37.375299785149082</v>
          </cell>
          <cell r="E103">
            <v>15.189291506600455</v>
          </cell>
          <cell r="F103">
            <v>2.4658299033784896</v>
          </cell>
          <cell r="G103">
            <v>27.782436195268566</v>
          </cell>
          <cell r="H103">
            <v>15.28561813290551</v>
          </cell>
          <cell r="I103">
            <v>0</v>
          </cell>
          <cell r="J103">
            <v>45.287384751068515</v>
          </cell>
          <cell r="K103">
            <v>36.492293582868157</v>
          </cell>
          <cell r="L103">
            <v>11.05993190644033</v>
          </cell>
          <cell r="M103">
            <v>11.799124120021244</v>
          </cell>
          <cell r="N103">
            <v>202.73720988370039</v>
          </cell>
          <cell r="P103" t="str">
            <v>04M</v>
          </cell>
          <cell r="Q103">
            <v>0.18435342878887065</v>
          </cell>
          <cell r="R103">
            <v>7.4921083876579669E-2</v>
          </cell>
          <cell r="S103">
            <v>1.2162690335893475E-2</v>
          </cell>
          <cell r="T103">
            <v>0.13703669006397928</v>
          </cell>
          <cell r="U103">
            <v>7.539621434897946E-2</v>
          </cell>
          <cell r="V103">
            <v>0</v>
          </cell>
          <cell r="W103">
            <v>0.22337973762708627</v>
          </cell>
          <cell r="X103">
            <v>0.17999800630482118</v>
          </cell>
          <cell r="Y103">
            <v>5.4553043877760908E-2</v>
          </cell>
          <cell r="Z103">
            <v>5.8199104776028916E-2</v>
          </cell>
          <cell r="AA103">
            <v>1</v>
          </cell>
        </row>
        <row r="104">
          <cell r="C104" t="str">
            <v>04N</v>
          </cell>
          <cell r="D104">
            <v>37.69995399361374</v>
          </cell>
          <cell r="E104">
            <v>19.653957202801038</v>
          </cell>
          <cell r="F104">
            <v>1.1538423874751058</v>
          </cell>
          <cell r="G104">
            <v>12.633048601680406</v>
          </cell>
          <cell r="H104">
            <v>23.913148749342596</v>
          </cell>
          <cell r="I104">
            <v>1.5842583692253682</v>
          </cell>
          <cell r="J104">
            <v>80.111341308102851</v>
          </cell>
          <cell r="K104">
            <v>108.98937326535578</v>
          </cell>
          <cell r="L104">
            <v>12.183583532630236</v>
          </cell>
          <cell r="M104">
            <v>22.706760231792462</v>
          </cell>
          <cell r="N104">
            <v>320.62926764201961</v>
          </cell>
          <cell r="P104" t="str">
            <v>04N</v>
          </cell>
          <cell r="Q104">
            <v>0.11758113746404923</v>
          </cell>
          <cell r="R104">
            <v>6.1298075959629945E-2</v>
          </cell>
          <cell r="S104">
            <v>3.5986807940545308E-3</v>
          </cell>
          <cell r="T104">
            <v>3.940079673507884E-2</v>
          </cell>
          <cell r="U104">
            <v>7.4581927361794878E-2</v>
          </cell>
          <cell r="V104">
            <v>4.9410909393155641E-3</v>
          </cell>
          <cell r="W104">
            <v>0.24985660821689745</v>
          </cell>
          <cell r="X104">
            <v>0.33992334532305291</v>
          </cell>
          <cell r="Y104">
            <v>3.799897502255821E-2</v>
          </cell>
          <cell r="Z104">
            <v>7.0819362183568352E-2</v>
          </cell>
          <cell r="AA104">
            <v>1</v>
          </cell>
        </row>
        <row r="105">
          <cell r="C105" t="str">
            <v>04Q</v>
          </cell>
          <cell r="D105">
            <v>46.979115769208086</v>
          </cell>
          <cell r="E105">
            <v>20.080972457438314</v>
          </cell>
          <cell r="F105">
            <v>6.9377209466915586</v>
          </cell>
          <cell r="G105">
            <v>24.138329192353861</v>
          </cell>
          <cell r="H105">
            <v>44.346847717210508</v>
          </cell>
          <cell r="I105">
            <v>1.4414165084470385</v>
          </cell>
          <cell r="J105">
            <v>67.568531938429331</v>
          </cell>
          <cell r="K105">
            <v>82.324293449694238</v>
          </cell>
          <cell r="L105">
            <v>14.684473143005745</v>
          </cell>
          <cell r="M105">
            <v>25.027472415854472</v>
          </cell>
          <cell r="N105">
            <v>333.52917353833311</v>
          </cell>
          <cell r="P105" t="str">
            <v>04Q</v>
          </cell>
          <cell r="Q105">
            <v>0.14085459233091252</v>
          </cell>
          <cell r="R105">
            <v>6.0207544198919591E-2</v>
          </cell>
          <cell r="S105">
            <v>2.0800941857921744E-2</v>
          </cell>
          <cell r="T105">
            <v>7.2372467260587631E-2</v>
          </cell>
          <cell r="U105">
            <v>0.132962424985932</v>
          </cell>
          <cell r="V105">
            <v>4.3217104313706279E-3</v>
          </cell>
          <cell r="W105">
            <v>0.20258657202789956</v>
          </cell>
          <cell r="X105">
            <v>0.2468278638906907</v>
          </cell>
          <cell r="Y105">
            <v>4.4027552334392817E-2</v>
          </cell>
          <cell r="Z105">
            <v>7.5038330681372972E-2</v>
          </cell>
          <cell r="AA105">
            <v>1</v>
          </cell>
        </row>
        <row r="106">
          <cell r="C106" t="str">
            <v>04R</v>
          </cell>
          <cell r="D106">
            <v>238.56275280428596</v>
          </cell>
          <cell r="E106">
            <v>106.99870317093502</v>
          </cell>
          <cell r="F106">
            <v>14.327190054667211</v>
          </cell>
          <cell r="G106">
            <v>83.760242328507545</v>
          </cell>
          <cell r="H106">
            <v>183.39176267363931</v>
          </cell>
          <cell r="I106">
            <v>10.399464482685108</v>
          </cell>
          <cell r="J106">
            <v>217.95149722090147</v>
          </cell>
          <cell r="K106">
            <v>294.07017584391849</v>
          </cell>
          <cell r="L106">
            <v>75.465507691655745</v>
          </cell>
          <cell r="M106">
            <v>106.02692779365861</v>
          </cell>
          <cell r="N106">
            <v>1330.9542240648543</v>
          </cell>
          <cell r="P106" t="str">
            <v>04R</v>
          </cell>
          <cell r="Q106">
            <v>0.1792418916374853</v>
          </cell>
          <cell r="R106">
            <v>8.039247423863409E-2</v>
          </cell>
          <cell r="S106">
            <v>1.0764600161011308E-2</v>
          </cell>
          <cell r="T106">
            <v>6.2932474170821748E-2</v>
          </cell>
          <cell r="U106">
            <v>0.13778968454192536</v>
          </cell>
          <cell r="V106">
            <v>7.8135403116451323E-3</v>
          </cell>
          <cell r="W106">
            <v>0.16375581765333591</v>
          </cell>
          <cell r="X106">
            <v>0.22094687445057398</v>
          </cell>
          <cell r="Y106">
            <v>5.6700302930913188E-2</v>
          </cell>
          <cell r="Z106">
            <v>7.9662339903654095E-2</v>
          </cell>
          <cell r="AA106">
            <v>1</v>
          </cell>
        </row>
        <row r="107">
          <cell r="C107" t="str">
            <v>04V</v>
          </cell>
          <cell r="D107">
            <v>155.01520257864075</v>
          </cell>
          <cell r="E107">
            <v>78.305402510221072</v>
          </cell>
          <cell r="F107">
            <v>31.922503057435215</v>
          </cell>
          <cell r="G107">
            <v>64.507895211849799</v>
          </cell>
          <cell r="H107">
            <v>92.408486289383433</v>
          </cell>
          <cell r="I107">
            <v>1.1408551549507409</v>
          </cell>
          <cell r="J107">
            <v>165.02362296994025</v>
          </cell>
          <cell r="K107">
            <v>192.47538989120338</v>
          </cell>
          <cell r="L107">
            <v>31.63794114954441</v>
          </cell>
          <cell r="M107">
            <v>91.384159544753174</v>
          </cell>
          <cell r="N107">
            <v>903.8214583579221</v>
          </cell>
          <cell r="P107" t="str">
            <v>04V</v>
          </cell>
          <cell r="Q107">
            <v>0.17151086771083635</v>
          </cell>
          <cell r="R107">
            <v>8.663813166428648E-2</v>
          </cell>
          <cell r="S107">
            <v>3.5319479043386011E-2</v>
          </cell>
          <cell r="T107">
            <v>7.1372387339695184E-2</v>
          </cell>
          <cell r="U107">
            <v>0.10224196984354932</v>
          </cell>
          <cell r="V107">
            <v>1.2622572128608957E-3</v>
          </cell>
          <cell r="W107">
            <v>0.18258431623183402</v>
          </cell>
          <cell r="X107">
            <v>0.21295731376072424</v>
          </cell>
          <cell r="Y107">
            <v>3.5004635989750399E-2</v>
          </cell>
          <cell r="Z107">
            <v>0.10110864120307725</v>
          </cell>
          <cell r="AA107">
            <v>1</v>
          </cell>
        </row>
        <row r="108">
          <cell r="C108" t="str">
            <v>04X</v>
          </cell>
          <cell r="D108">
            <v>211.75222432256621</v>
          </cell>
          <cell r="E108">
            <v>37.522649915604646</v>
          </cell>
          <cell r="F108">
            <v>23.376308345405459</v>
          </cell>
          <cell r="G108">
            <v>49.042822976344468</v>
          </cell>
          <cell r="H108">
            <v>51.29503690435601</v>
          </cell>
          <cell r="I108">
            <v>6.6585520013754689</v>
          </cell>
          <cell r="J108">
            <v>58.099721057589228</v>
          </cell>
          <cell r="K108">
            <v>91.692733598144159</v>
          </cell>
          <cell r="L108">
            <v>42.836380851171839</v>
          </cell>
          <cell r="M108">
            <v>72.759581946576262</v>
          </cell>
          <cell r="N108">
            <v>645.0360119191339</v>
          </cell>
          <cell r="P108" t="str">
            <v>04X</v>
          </cell>
          <cell r="Q108">
            <v>0.32827969355161041</v>
          </cell>
          <cell r="R108">
            <v>5.8171403180988193E-2</v>
          </cell>
          <cell r="S108">
            <v>3.6240315135050279E-2</v>
          </cell>
          <cell r="T108">
            <v>7.6031139455967012E-2</v>
          </cell>
          <cell r="U108">
            <v>7.9522749050461861E-2</v>
          </cell>
          <cell r="V108">
            <v>1.0322760091432275E-2</v>
          </cell>
          <cell r="W108">
            <v>9.0072057968870439E-2</v>
          </cell>
          <cell r="X108">
            <v>0.14215134024120096</v>
          </cell>
          <cell r="Y108">
            <v>6.6409285775725177E-2</v>
          </cell>
          <cell r="Z108">
            <v>0.11279925554869315</v>
          </cell>
          <cell r="AA108">
            <v>1</v>
          </cell>
        </row>
        <row r="109">
          <cell r="C109" t="str">
            <v>04Y</v>
          </cell>
          <cell r="D109">
            <v>45.775507393533573</v>
          </cell>
          <cell r="E109">
            <v>29.705668467333314</v>
          </cell>
          <cell r="F109">
            <v>23.977197057687913</v>
          </cell>
          <cell r="G109">
            <v>25.847286732221228</v>
          </cell>
          <cell r="H109">
            <v>23.659190641758961</v>
          </cell>
          <cell r="I109">
            <v>0</v>
          </cell>
          <cell r="J109">
            <v>39.819575798367623</v>
          </cell>
          <cell r="K109">
            <v>55.437408588051362</v>
          </cell>
          <cell r="L109">
            <v>12.37814539667785</v>
          </cell>
          <cell r="M109">
            <v>26.16594558975919</v>
          </cell>
          <cell r="N109">
            <v>282.76592566539102</v>
          </cell>
          <cell r="P109" t="str">
            <v>04Y</v>
          </cell>
          <cell r="Q109">
            <v>0.16188480732187541</v>
          </cell>
          <cell r="R109">
            <v>0.10505391835112869</v>
          </cell>
          <cell r="S109">
            <v>8.4795213572024061E-2</v>
          </cell>
          <cell r="T109">
            <v>9.1408774488646927E-2</v>
          </cell>
          <cell r="U109">
            <v>8.3670585789590121E-2</v>
          </cell>
          <cell r="V109">
            <v>0</v>
          </cell>
          <cell r="W109">
            <v>0.14082169096105246</v>
          </cell>
          <cell r="X109">
            <v>0.1960540629412782</v>
          </cell>
          <cell r="Y109">
            <v>4.3775236947486515E-2</v>
          </cell>
          <cell r="Z109">
            <v>9.2535709626917595E-2</v>
          </cell>
          <cell r="AA109">
            <v>1</v>
          </cell>
        </row>
        <row r="110">
          <cell r="C110" t="str">
            <v>05A</v>
          </cell>
          <cell r="D110">
            <v>351.81625436809156</v>
          </cell>
          <cell r="E110">
            <v>66.981387426406584</v>
          </cell>
          <cell r="F110">
            <v>25.352488305979005</v>
          </cell>
          <cell r="G110">
            <v>77.242388918734264</v>
          </cell>
          <cell r="H110">
            <v>100.99031165934895</v>
          </cell>
          <cell r="I110">
            <v>2.12304218988755</v>
          </cell>
          <cell r="J110">
            <v>97.673597197445048</v>
          </cell>
          <cell r="K110">
            <v>181.15197721319811</v>
          </cell>
          <cell r="L110">
            <v>63.765163042545751</v>
          </cell>
          <cell r="M110">
            <v>83.386393617077715</v>
          </cell>
          <cell r="N110">
            <v>1050.4830039387148</v>
          </cell>
          <cell r="P110" t="str">
            <v>05A</v>
          </cell>
          <cell r="Q110">
            <v>0.33490903998349369</v>
          </cell>
          <cell r="R110">
            <v>6.3762466575151069E-2</v>
          </cell>
          <cell r="S110">
            <v>2.4134125169966169E-2</v>
          </cell>
          <cell r="T110">
            <v>7.3530355683165904E-2</v>
          </cell>
          <cell r="U110">
            <v>9.6137025806883714E-2</v>
          </cell>
          <cell r="V110">
            <v>2.0210152681455554E-3</v>
          </cell>
          <cell r="W110">
            <v>9.2979702509440432E-2</v>
          </cell>
          <cell r="X110">
            <v>0.17244636660848492</v>
          </cell>
          <cell r="Y110">
            <v>6.0700804109597772E-2</v>
          </cell>
          <cell r="Z110">
            <v>7.937909828567058E-2</v>
          </cell>
          <cell r="AA110">
            <v>1</v>
          </cell>
        </row>
        <row r="111">
          <cell r="C111" t="str">
            <v>05C</v>
          </cell>
          <cell r="D111">
            <v>180.14794146679404</v>
          </cell>
          <cell r="E111">
            <v>64.846878354974919</v>
          </cell>
          <cell r="F111">
            <v>17.360255816411758</v>
          </cell>
          <cell r="G111">
            <v>80.146753376613106</v>
          </cell>
          <cell r="H111">
            <v>38.392430304993908</v>
          </cell>
          <cell r="I111">
            <v>0</v>
          </cell>
          <cell r="J111">
            <v>84.767627156484238</v>
          </cell>
          <cell r="K111">
            <v>88.023838430437067</v>
          </cell>
          <cell r="L111">
            <v>39.28488304170294</v>
          </cell>
          <cell r="M111">
            <v>40.987494274382257</v>
          </cell>
          <cell r="N111">
            <v>633.9581022227942</v>
          </cell>
          <cell r="P111" t="str">
            <v>05C</v>
          </cell>
          <cell r="Q111">
            <v>0.28416379700039546</v>
          </cell>
          <cell r="R111">
            <v>0.10228890225964105</v>
          </cell>
          <cell r="S111">
            <v>2.7383916627207613E-2</v>
          </cell>
          <cell r="T111">
            <v>0.12642279213027052</v>
          </cell>
          <cell r="U111">
            <v>6.0559885851102377E-2</v>
          </cell>
          <cell r="V111">
            <v>0</v>
          </cell>
          <cell r="W111">
            <v>0.13371171826540368</v>
          </cell>
          <cell r="X111">
            <v>0.13884803762552517</v>
          </cell>
          <cell r="Y111">
            <v>6.1967633040672002E-2</v>
          </cell>
          <cell r="Z111">
            <v>6.4653317199782193E-2</v>
          </cell>
          <cell r="AA111">
            <v>1</v>
          </cell>
        </row>
        <row r="112">
          <cell r="C112" t="str">
            <v>05D</v>
          </cell>
          <cell r="D112">
            <v>43.302592446452778</v>
          </cell>
          <cell r="E112">
            <v>30.08677140487984</v>
          </cell>
          <cell r="F112">
            <v>3.2405137860777078</v>
          </cell>
          <cell r="G112">
            <v>30.053592170895403</v>
          </cell>
          <cell r="H112">
            <v>27.720725558525153</v>
          </cell>
          <cell r="I112">
            <v>0.26002471218723816</v>
          </cell>
          <cell r="J112">
            <v>103.61386154878119</v>
          </cell>
          <cell r="K112">
            <v>103.16012542861003</v>
          </cell>
          <cell r="L112">
            <v>18.612680193488323</v>
          </cell>
          <cell r="M112">
            <v>12.609666931207281</v>
          </cell>
          <cell r="N112">
            <v>372.660554181105</v>
          </cell>
          <cell r="P112" t="str">
            <v>05D</v>
          </cell>
          <cell r="Q112">
            <v>0.11619848669416365</v>
          </cell>
          <cell r="R112">
            <v>8.073505786249198E-2</v>
          </cell>
          <cell r="S112">
            <v>8.6956179013861715E-3</v>
          </cell>
          <cell r="T112">
            <v>8.0646024468395985E-2</v>
          </cell>
          <cell r="U112">
            <v>7.4385993493299746E-2</v>
          </cell>
          <cell r="V112">
            <v>6.9775217492128714E-4</v>
          </cell>
          <cell r="W112">
            <v>0.27803817813899101</v>
          </cell>
          <cell r="X112">
            <v>0.27682061938456848</v>
          </cell>
          <cell r="Y112">
            <v>4.9945399331003414E-2</v>
          </cell>
          <cell r="Z112">
            <v>3.3836870550778109E-2</v>
          </cell>
          <cell r="AA112">
            <v>1</v>
          </cell>
        </row>
        <row r="113">
          <cell r="C113" t="str">
            <v>05F</v>
          </cell>
          <cell r="D113">
            <v>73.397771900522727</v>
          </cell>
          <cell r="E113">
            <v>28.259068709298919</v>
          </cell>
          <cell r="F113">
            <v>3.9765732286017514</v>
          </cell>
          <cell r="G113">
            <v>12.45481064093766</v>
          </cell>
          <cell r="H113">
            <v>51.488678539393973</v>
          </cell>
          <cell r="I113">
            <v>8.4478285311633474</v>
          </cell>
          <cell r="J113">
            <v>142.79267047695481</v>
          </cell>
          <cell r="K113">
            <v>116.9238548637761</v>
          </cell>
          <cell r="L113">
            <v>13.021025743285074</v>
          </cell>
          <cell r="M113">
            <v>19.012431442006303</v>
          </cell>
          <cell r="N113">
            <v>469.77471407594061</v>
          </cell>
          <cell r="P113" t="str">
            <v>05F</v>
          </cell>
          <cell r="Q113">
            <v>0.15624036309595357</v>
          </cell>
          <cell r="R113">
            <v>6.0154512072633073E-2</v>
          </cell>
          <cell r="S113">
            <v>8.4648515755552673E-3</v>
          </cell>
          <cell r="T113">
            <v>2.6512305298161065E-2</v>
          </cell>
          <cell r="U113">
            <v>0.10960291602895991</v>
          </cell>
          <cell r="V113">
            <v>1.798272294791441E-2</v>
          </cell>
          <cell r="W113">
            <v>0.30395989013123409</v>
          </cell>
          <cell r="X113">
            <v>0.24889346182407548</v>
          </cell>
          <cell r="Y113">
            <v>2.7717596015992003E-2</v>
          </cell>
          <cell r="Z113">
            <v>4.0471381009521259E-2</v>
          </cell>
          <cell r="AA113">
            <v>1</v>
          </cell>
        </row>
        <row r="114">
          <cell r="C114" t="str">
            <v>05G</v>
          </cell>
          <cell r="D114">
            <v>100.68483545525444</v>
          </cell>
          <cell r="E114">
            <v>42.46792875937868</v>
          </cell>
          <cell r="F114">
            <v>2.8549256627465769</v>
          </cell>
          <cell r="G114">
            <v>35.552878446207231</v>
          </cell>
          <cell r="H114">
            <v>53.527442034947228</v>
          </cell>
          <cell r="I114">
            <v>0.33308185482274522</v>
          </cell>
          <cell r="J114">
            <v>69.655084304996066</v>
          </cell>
          <cell r="K114">
            <v>110.97404269728992</v>
          </cell>
          <cell r="L114">
            <v>3.7613263040377691</v>
          </cell>
          <cell r="M114">
            <v>26.566449118418134</v>
          </cell>
          <cell r="N114">
            <v>446.37799463809876</v>
          </cell>
          <cell r="P114" t="str">
            <v>05G</v>
          </cell>
          <cell r="Q114">
            <v>0.22555958551873673</v>
          </cell>
          <cell r="R114">
            <v>9.5138938902688472E-2</v>
          </cell>
          <cell r="S114">
            <v>6.3957580728440915E-3</v>
          </cell>
          <cell r="T114">
            <v>7.9647471141653728E-2</v>
          </cell>
          <cell r="U114">
            <v>0.11991505557603627</v>
          </cell>
          <cell r="V114">
            <v>7.4618789192955521E-4</v>
          </cell>
          <cell r="W114">
            <v>0.15604506750264194</v>
          </cell>
          <cell r="X114">
            <v>0.24861002117109782</v>
          </cell>
          <cell r="Y114">
            <v>8.4263255564093545E-3</v>
          </cell>
          <cell r="Z114">
            <v>5.9515588665962127E-2</v>
          </cell>
          <cell r="AA114">
            <v>1</v>
          </cell>
        </row>
        <row r="115">
          <cell r="C115" t="str">
            <v>05H</v>
          </cell>
          <cell r="D115">
            <v>109.01689693626247</v>
          </cell>
          <cell r="E115">
            <v>56.099051463013069</v>
          </cell>
          <cell r="F115">
            <v>6.8196037418273043</v>
          </cell>
          <cell r="G115">
            <v>26.240336231667246</v>
          </cell>
          <cell r="H115">
            <v>17.228747535939949</v>
          </cell>
          <cell r="I115">
            <v>0</v>
          </cell>
          <cell r="J115">
            <v>35.177496118159368</v>
          </cell>
          <cell r="K115">
            <v>56.134651462572783</v>
          </cell>
          <cell r="L115">
            <v>19.476837962106369</v>
          </cell>
          <cell r="M115">
            <v>42.611169569576667</v>
          </cell>
          <cell r="N115">
            <v>368.8047910211252</v>
          </cell>
          <cell r="P115" t="str">
            <v>05H</v>
          </cell>
          <cell r="Q115">
            <v>0.295595121295531</v>
          </cell>
          <cell r="R115">
            <v>0.15211041946523873</v>
          </cell>
          <cell r="S115">
            <v>1.8491093141565714E-2</v>
          </cell>
          <cell r="T115">
            <v>7.1149662017715484E-2</v>
          </cell>
          <cell r="U115">
            <v>4.6715086016746142E-2</v>
          </cell>
          <cell r="V115">
            <v>0</v>
          </cell>
          <cell r="W115">
            <v>9.5382427166311942E-2</v>
          </cell>
          <cell r="X115">
            <v>0.15220694749422978</v>
          </cell>
          <cell r="Y115">
            <v>5.28106967053764E-2</v>
          </cell>
          <cell r="Z115">
            <v>0.11553854669728489</v>
          </cell>
          <cell r="AA115">
            <v>1</v>
          </cell>
        </row>
        <row r="116">
          <cell r="C116" t="str">
            <v>05J</v>
          </cell>
          <cell r="D116">
            <v>58.825554786538895</v>
          </cell>
          <cell r="E116">
            <v>29.711739794858481</v>
          </cell>
          <cell r="F116">
            <v>14.835608721264437</v>
          </cell>
          <cell r="G116">
            <v>34.732473393936921</v>
          </cell>
          <cell r="H116">
            <v>29.848712112481572</v>
          </cell>
          <cell r="I116">
            <v>3.230755178580734</v>
          </cell>
          <cell r="J116">
            <v>77.836642145363911</v>
          </cell>
          <cell r="K116">
            <v>103.87281441887434</v>
          </cell>
          <cell r="L116">
            <v>14.037893787364776</v>
          </cell>
          <cell r="M116">
            <v>30.964852677815468</v>
          </cell>
          <cell r="N116">
            <v>397.89704701707961</v>
          </cell>
          <cell r="P116" t="str">
            <v>05J</v>
          </cell>
          <cell r="Q116">
            <v>0.14784114440541155</v>
          </cell>
          <cell r="R116">
            <v>7.4671928373429508E-2</v>
          </cell>
          <cell r="S116">
            <v>3.7285043536972075E-2</v>
          </cell>
          <cell r="T116">
            <v>8.7290100930168604E-2</v>
          </cell>
          <cell r="U116">
            <v>7.5016168971971095E-2</v>
          </cell>
          <cell r="V116">
            <v>8.1195756610931945E-3</v>
          </cell>
          <cell r="W116">
            <v>0.19562005480785283</v>
          </cell>
          <cell r="X116">
            <v>0.26105449939269249</v>
          </cell>
          <cell r="Y116">
            <v>3.5280216057401913E-2</v>
          </cell>
          <cell r="Z116">
            <v>7.7821267863006555E-2</v>
          </cell>
          <cell r="AA116">
            <v>1</v>
          </cell>
        </row>
        <row r="117">
          <cell r="C117" t="str">
            <v>05L</v>
          </cell>
          <cell r="D117">
            <v>515.81719242668146</v>
          </cell>
          <cell r="E117">
            <v>91.666914095544357</v>
          </cell>
          <cell r="F117">
            <v>49.459364187993465</v>
          </cell>
          <cell r="G117">
            <v>111.85221548287556</v>
          </cell>
          <cell r="H117">
            <v>139.33741672744341</v>
          </cell>
          <cell r="I117">
            <v>2.6622423903877168</v>
          </cell>
          <cell r="J117">
            <v>43.207648741651923</v>
          </cell>
          <cell r="K117">
            <v>118.89582036441456</v>
          </cell>
          <cell r="L117">
            <v>96.682854895301347</v>
          </cell>
          <cell r="M117">
            <v>107.16736662618233</v>
          </cell>
          <cell r="N117">
            <v>1276.749035938476</v>
          </cell>
          <cell r="P117" t="str">
            <v>05L</v>
          </cell>
          <cell r="Q117">
            <v>0.40400828816567647</v>
          </cell>
          <cell r="R117">
            <v>7.1797128108394823E-2</v>
          </cell>
          <cell r="S117">
            <v>3.8738516964407416E-2</v>
          </cell>
          <cell r="T117">
            <v>8.7607049102377779E-2</v>
          </cell>
          <cell r="U117">
            <v>0.10913453842949117</v>
          </cell>
          <cell r="V117">
            <v>2.0851728221050365E-3</v>
          </cell>
          <cell r="W117">
            <v>3.3841927838145644E-2</v>
          </cell>
          <cell r="X117">
            <v>9.3123877142401779E-2</v>
          </cell>
          <cell r="Y117">
            <v>7.5725809986012235E-2</v>
          </cell>
          <cell r="Z117">
            <v>8.3937691440987713E-2</v>
          </cell>
          <cell r="AA117">
            <v>1</v>
          </cell>
        </row>
        <row r="118">
          <cell r="C118" t="str">
            <v>05N</v>
          </cell>
          <cell r="D118">
            <v>135.70088691484031</v>
          </cell>
          <cell r="E118">
            <v>64.616988447975459</v>
          </cell>
          <cell r="F118">
            <v>14.037867261678151</v>
          </cell>
          <cell r="G118">
            <v>29.9649697466783</v>
          </cell>
          <cell r="H118">
            <v>106.11767324148933</v>
          </cell>
          <cell r="I118">
            <v>5.498103773152005</v>
          </cell>
          <cell r="J118">
            <v>202.26579275694783</v>
          </cell>
          <cell r="K118">
            <v>226.01434750326061</v>
          </cell>
          <cell r="L118">
            <v>10.638703312009122</v>
          </cell>
          <cell r="M118">
            <v>48.817430075952934</v>
          </cell>
          <cell r="N118">
            <v>843.6727630339841</v>
          </cell>
          <cell r="P118" t="str">
            <v>05N</v>
          </cell>
          <cell r="Q118">
            <v>0.16084540459364591</v>
          </cell>
          <cell r="R118">
            <v>7.659010848661546E-2</v>
          </cell>
          <cell r="S118">
            <v>1.6638995445575018E-2</v>
          </cell>
          <cell r="T118">
            <v>3.551728947479519E-2</v>
          </cell>
          <cell r="U118">
            <v>0.12578060818257658</v>
          </cell>
          <cell r="V118">
            <v>6.5168676933221505E-3</v>
          </cell>
          <cell r="W118">
            <v>0.23974436727051285</v>
          </cell>
          <cell r="X118">
            <v>0.2678933792889987</v>
          </cell>
          <cell r="Y118">
            <v>1.2609987874624065E-2</v>
          </cell>
          <cell r="Z118">
            <v>5.7862991689334071E-2</v>
          </cell>
          <cell r="AA118">
            <v>1</v>
          </cell>
        </row>
        <row r="119">
          <cell r="C119" t="str">
            <v>05P</v>
          </cell>
          <cell r="D119">
            <v>93.484715979984671</v>
          </cell>
          <cell r="E119">
            <v>39.772654298100186</v>
          </cell>
          <cell r="F119">
            <v>16.271670022215769</v>
          </cell>
          <cell r="G119">
            <v>33.037717659575193</v>
          </cell>
          <cell r="H119">
            <v>60.654592098259236</v>
          </cell>
          <cell r="I119">
            <v>2.2208042808575628</v>
          </cell>
          <cell r="J119">
            <v>92.697424216925143</v>
          </cell>
          <cell r="K119">
            <v>126.10490882016809</v>
          </cell>
          <cell r="L119">
            <v>29.165061852729679</v>
          </cell>
          <cell r="M119">
            <v>34.257359014601782</v>
          </cell>
          <cell r="N119">
            <v>527.66690824341731</v>
          </cell>
          <cell r="P119" t="str">
            <v>05P</v>
          </cell>
          <cell r="Q119">
            <v>0.17716615258514443</v>
          </cell>
          <cell r="R119">
            <v>7.5374547231892575E-2</v>
          </cell>
          <cell r="S119">
            <v>3.083701056104414E-2</v>
          </cell>
          <cell r="T119">
            <v>6.2610933419259648E-2</v>
          </cell>
          <cell r="U119">
            <v>0.11494863738978066</v>
          </cell>
          <cell r="V119">
            <v>4.2087238107285036E-3</v>
          </cell>
          <cell r="W119">
            <v>0.17567412844878083</v>
          </cell>
          <cell r="X119">
            <v>0.23898582012650071</v>
          </cell>
          <cell r="Y119">
            <v>5.5271728048702236E-2</v>
          </cell>
          <cell r="Z119">
            <v>6.4922318378166255E-2</v>
          </cell>
          <cell r="AA119">
            <v>1</v>
          </cell>
        </row>
        <row r="120">
          <cell r="C120" t="str">
            <v>05Q</v>
          </cell>
          <cell r="D120">
            <v>74.420226223153634</v>
          </cell>
          <cell r="E120">
            <v>43.922929300126874</v>
          </cell>
          <cell r="F120">
            <v>18.799150104942203</v>
          </cell>
          <cell r="G120">
            <v>36.759168248692745</v>
          </cell>
          <cell r="H120">
            <v>41.585316959051632</v>
          </cell>
          <cell r="I120">
            <v>2.1421894265393102</v>
          </cell>
          <cell r="J120">
            <v>102.5846927454794</v>
          </cell>
          <cell r="K120">
            <v>100.0530627294909</v>
          </cell>
          <cell r="L120">
            <v>22.573858663663081</v>
          </cell>
          <cell r="M120">
            <v>40.354961748004918</v>
          </cell>
          <cell r="N120">
            <v>483.19555614914469</v>
          </cell>
          <cell r="P120" t="str">
            <v>05Q</v>
          </cell>
          <cell r="Q120">
            <v>0.15401678528720336</v>
          </cell>
          <cell r="R120">
            <v>9.0900938018083674E-2</v>
          </cell>
          <cell r="S120">
            <v>3.8905883685609884E-2</v>
          </cell>
          <cell r="T120">
            <v>7.6075137241838675E-2</v>
          </cell>
          <cell r="U120">
            <v>8.6063119641389615E-2</v>
          </cell>
          <cell r="V120">
            <v>4.433379817504148E-3</v>
          </cell>
          <cell r="W120">
            <v>0.21230471067042528</v>
          </cell>
          <cell r="X120">
            <v>0.20706536195587072</v>
          </cell>
          <cell r="Y120">
            <v>4.6717852381687387E-2</v>
          </cell>
          <cell r="Z120">
            <v>8.3516831300387256E-2</v>
          </cell>
          <cell r="AA120">
            <v>1</v>
          </cell>
        </row>
        <row r="121">
          <cell r="C121" t="str">
            <v>05R</v>
          </cell>
          <cell r="D121">
            <v>113.27583353747563</v>
          </cell>
          <cell r="E121">
            <v>32.654579635084886</v>
          </cell>
          <cell r="F121">
            <v>17.964643842464938</v>
          </cell>
          <cell r="G121">
            <v>48.386830224106248</v>
          </cell>
          <cell r="H121">
            <v>76.229449068520211</v>
          </cell>
          <cell r="I121">
            <v>5.7320571646489373</v>
          </cell>
          <cell r="J121">
            <v>136.16741207686616</v>
          </cell>
          <cell r="K121">
            <v>178.63622055818442</v>
          </cell>
          <cell r="L121">
            <v>24.743133384165095</v>
          </cell>
          <cell r="M121">
            <v>46.370248119268396</v>
          </cell>
          <cell r="N121">
            <v>680.160407610785</v>
          </cell>
          <cell r="P121" t="str">
            <v>05R</v>
          </cell>
          <cell r="Q121">
            <v>0.16654282176668037</v>
          </cell>
          <cell r="R121">
            <v>4.8010115363508694E-2</v>
          </cell>
          <cell r="S121">
            <v>2.6412363379941142E-2</v>
          </cell>
          <cell r="T121">
            <v>7.1140321728040259E-2</v>
          </cell>
          <cell r="U121">
            <v>0.11207569305054545</v>
          </cell>
          <cell r="V121">
            <v>8.4275078356649217E-3</v>
          </cell>
          <cell r="W121">
            <v>0.20019896858622591</v>
          </cell>
          <cell r="X121">
            <v>0.26263836965412901</v>
          </cell>
          <cell r="Y121">
            <v>3.6378379434170334E-2</v>
          </cell>
          <cell r="Z121">
            <v>6.8175459201093788E-2</v>
          </cell>
          <cell r="AA121">
            <v>1</v>
          </cell>
        </row>
        <row r="122">
          <cell r="C122" t="str">
            <v>05T</v>
          </cell>
          <cell r="D122">
            <v>122.52422631694191</v>
          </cell>
          <cell r="E122">
            <v>45.186611768691932</v>
          </cell>
          <cell r="F122">
            <v>21.902724502958925</v>
          </cell>
          <cell r="G122">
            <v>61.253488627835083</v>
          </cell>
          <cell r="H122">
            <v>67.689494046955929</v>
          </cell>
          <cell r="I122">
            <v>0.75784953939308652</v>
          </cell>
          <cell r="J122">
            <v>213.15501365250481</v>
          </cell>
          <cell r="K122">
            <v>257.95190975845128</v>
          </cell>
          <cell r="L122">
            <v>38.476506176659505</v>
          </cell>
          <cell r="M122">
            <v>45.017582963655357</v>
          </cell>
          <cell r="N122">
            <v>873.91540735404783</v>
          </cell>
          <cell r="P122" t="str">
            <v>05T</v>
          </cell>
          <cell r="Q122">
            <v>0.14020147177391951</v>
          </cell>
          <cell r="R122">
            <v>5.1705933307095886E-2</v>
          </cell>
          <cell r="S122">
            <v>2.5062751289937509E-2</v>
          </cell>
          <cell r="T122">
            <v>7.0090867047752553E-2</v>
          </cell>
          <cell r="U122">
            <v>7.7455430442517653E-2</v>
          </cell>
          <cell r="V122">
            <v>8.6718866953911053E-4</v>
          </cell>
          <cell r="W122">
            <v>0.24390806233508788</v>
          </cell>
          <cell r="X122">
            <v>0.29516805355274811</v>
          </cell>
          <cell r="Y122">
            <v>4.4027723796694188E-2</v>
          </cell>
          <cell r="Z122">
            <v>5.1512517784707577E-2</v>
          </cell>
          <cell r="AA122">
            <v>1</v>
          </cell>
        </row>
        <row r="123">
          <cell r="C123" t="str">
            <v>05V</v>
          </cell>
          <cell r="D123">
            <v>60.160885241760838</v>
          </cell>
          <cell r="E123">
            <v>34.04092123017643</v>
          </cell>
          <cell r="F123">
            <v>14.634646443531459</v>
          </cell>
          <cell r="G123">
            <v>19.689972806211991</v>
          </cell>
          <cell r="H123">
            <v>33.384683434563605</v>
          </cell>
          <cell r="I123">
            <v>1.3455971514185743</v>
          </cell>
          <cell r="J123">
            <v>77.910793066083059</v>
          </cell>
          <cell r="K123">
            <v>99.390373221943591</v>
          </cell>
          <cell r="L123">
            <v>3.0262418359024599</v>
          </cell>
          <cell r="M123">
            <v>24.463198858550978</v>
          </cell>
          <cell r="N123">
            <v>368.04731329014299</v>
          </cell>
          <cell r="P123" t="str">
            <v>05V</v>
          </cell>
          <cell r="Q123">
            <v>0.16345965061925113</v>
          </cell>
          <cell r="R123">
            <v>9.2490611942983886E-2</v>
          </cell>
          <cell r="S123">
            <v>3.9762948716309518E-2</v>
          </cell>
          <cell r="T123">
            <v>5.3498482654836775E-2</v>
          </cell>
          <cell r="U123">
            <v>9.0707586304930948E-2</v>
          </cell>
          <cell r="V123">
            <v>3.6560439455179468E-3</v>
          </cell>
          <cell r="W123">
            <v>0.21168689527876974</v>
          </cell>
          <cell r="X123">
            <v>0.2700478162262554</v>
          </cell>
          <cell r="Y123">
            <v>8.222426102909167E-3</v>
          </cell>
          <cell r="Z123">
            <v>6.6467538208235435E-2</v>
          </cell>
          <cell r="AA123">
            <v>1</v>
          </cell>
        </row>
        <row r="124">
          <cell r="C124" t="str">
            <v>05W</v>
          </cell>
          <cell r="D124">
            <v>213.46168102012703</v>
          </cell>
          <cell r="E124">
            <v>75.989902621335403</v>
          </cell>
          <cell r="F124">
            <v>12.837265047754297</v>
          </cell>
          <cell r="G124">
            <v>52.295264553641893</v>
          </cell>
          <cell r="H124">
            <v>50.288025384046037</v>
          </cell>
          <cell r="I124">
            <v>1.4185073586148715</v>
          </cell>
          <cell r="J124">
            <v>62.029870398972804</v>
          </cell>
          <cell r="K124">
            <v>95.440660521570052</v>
          </cell>
          <cell r="L124">
            <v>21.452961789052754</v>
          </cell>
          <cell r="M124">
            <v>45.698269262307896</v>
          </cell>
          <cell r="N124">
            <v>630.91240795742306</v>
          </cell>
          <cell r="P124" t="str">
            <v>05W</v>
          </cell>
          <cell r="Q124">
            <v>0.33833806139779143</v>
          </cell>
          <cell r="R124">
            <v>0.12044445736509204</v>
          </cell>
          <cell r="S124">
            <v>2.0347143099174261E-2</v>
          </cell>
          <cell r="T124">
            <v>8.2888312060540467E-2</v>
          </cell>
          <cell r="U124">
            <v>7.9706825780861343E-2</v>
          </cell>
          <cell r="V124">
            <v>2.2483427821736535E-3</v>
          </cell>
          <cell r="W124">
            <v>9.8317721472294881E-2</v>
          </cell>
          <cell r="X124">
            <v>0.15127402681864965</v>
          </cell>
          <cell r="Y124">
            <v>3.4003074782609922E-2</v>
          </cell>
          <cell r="Z124">
            <v>7.243203444081231E-2</v>
          </cell>
          <cell r="AA124">
            <v>1</v>
          </cell>
        </row>
        <row r="125">
          <cell r="C125" t="str">
            <v>05X</v>
          </cell>
          <cell r="D125">
            <v>64.294874495491598</v>
          </cell>
          <cell r="E125">
            <v>31.495137778759123</v>
          </cell>
          <cell r="F125">
            <v>6.5294316363636442</v>
          </cell>
          <cell r="G125">
            <v>40.822275728940113</v>
          </cell>
          <cell r="H125">
            <v>40.907839538546447</v>
          </cell>
          <cell r="I125">
            <v>5.6410351204153439</v>
          </cell>
          <cell r="J125">
            <v>68.343881280765302</v>
          </cell>
          <cell r="K125">
            <v>68.418644761938353</v>
          </cell>
          <cell r="L125">
            <v>23.064229880256008</v>
          </cell>
          <cell r="M125">
            <v>28.91617316373399</v>
          </cell>
          <cell r="N125">
            <v>378.43352338520992</v>
          </cell>
          <cell r="P125" t="str">
            <v>05X</v>
          </cell>
          <cell r="Q125">
            <v>0.16989740739761428</v>
          </cell>
          <cell r="R125">
            <v>8.3225020598135593E-2</v>
          </cell>
          <cell r="S125">
            <v>1.7253840457779144E-2</v>
          </cell>
          <cell r="T125">
            <v>0.10787172173271461</v>
          </cell>
          <cell r="U125">
            <v>0.10809782170620781</v>
          </cell>
          <cell r="V125">
            <v>1.4906277514619913E-2</v>
          </cell>
          <cell r="W125">
            <v>0.18059679456885119</v>
          </cell>
          <cell r="X125">
            <v>0.18079435497656632</v>
          </cell>
          <cell r="Y125">
            <v>6.0946582305761478E-2</v>
          </cell>
          <cell r="Z125">
            <v>7.6410178741749657E-2</v>
          </cell>
          <cell r="AA125">
            <v>1</v>
          </cell>
        </row>
        <row r="126">
          <cell r="C126" t="str">
            <v>05Y</v>
          </cell>
          <cell r="D126">
            <v>184.03025253126867</v>
          </cell>
          <cell r="E126">
            <v>69.009720183692593</v>
          </cell>
          <cell r="F126">
            <v>14.703292740123084</v>
          </cell>
          <cell r="G126">
            <v>82.878985919360375</v>
          </cell>
          <cell r="H126">
            <v>37.908588091029827</v>
          </cell>
          <cell r="I126">
            <v>1.9587878457319705</v>
          </cell>
          <cell r="J126">
            <v>67.480605243648725</v>
          </cell>
          <cell r="K126">
            <v>97.658779430101745</v>
          </cell>
          <cell r="L126">
            <v>34.322365956257727</v>
          </cell>
          <cell r="M126">
            <v>43.618939755106254</v>
          </cell>
          <cell r="N126">
            <v>633.57031769632101</v>
          </cell>
          <cell r="P126" t="str">
            <v>05Y</v>
          </cell>
          <cell r="Q126">
            <v>0.29046539490739987</v>
          </cell>
          <cell r="R126">
            <v>0.10892195902518574</v>
          </cell>
          <cell r="S126">
            <v>2.3207041632860356E-2</v>
          </cell>
          <cell r="T126">
            <v>0.13081260848947379</v>
          </cell>
          <cell r="U126">
            <v>5.9833276642230475E-2</v>
          </cell>
          <cell r="V126">
            <v>3.0916660566646754E-3</v>
          </cell>
          <cell r="W126">
            <v>0.10650847010795905</v>
          </cell>
          <cell r="X126">
            <v>0.15414039563152473</v>
          </cell>
          <cell r="Y126">
            <v>5.4172938658260991E-2</v>
          </cell>
          <cell r="Z126">
            <v>6.8846248848440234E-2</v>
          </cell>
          <cell r="AA126">
            <v>1</v>
          </cell>
        </row>
        <row r="127">
          <cell r="C127" t="str">
            <v>06A</v>
          </cell>
          <cell r="D127">
            <v>211.29611790103135</v>
          </cell>
          <cell r="E127">
            <v>51.197913197791515</v>
          </cell>
          <cell r="F127">
            <v>15.315500900082426</v>
          </cell>
          <cell r="G127">
            <v>54.789971176716598</v>
          </cell>
          <cell r="H127">
            <v>47.732280305691731</v>
          </cell>
          <cell r="I127">
            <v>0</v>
          </cell>
          <cell r="J127">
            <v>60.041972439016554</v>
          </cell>
          <cell r="K127">
            <v>77.522449264051403</v>
          </cell>
          <cell r="L127">
            <v>47.450172458459427</v>
          </cell>
          <cell r="M127">
            <v>49.946686747498788</v>
          </cell>
          <cell r="N127">
            <v>615.29306439033974</v>
          </cell>
          <cell r="P127" t="str">
            <v>06A</v>
          </cell>
          <cell r="Q127">
            <v>0.34340728041586677</v>
          </cell>
          <cell r="R127">
            <v>8.3208987977982055E-2</v>
          </cell>
          <cell r="S127">
            <v>2.4891392064134054E-2</v>
          </cell>
          <cell r="T127">
            <v>8.904695070958582E-2</v>
          </cell>
          <cell r="U127">
            <v>7.7576496580514909E-2</v>
          </cell>
          <cell r="V127">
            <v>0</v>
          </cell>
          <cell r="W127">
            <v>9.7582722630733476E-2</v>
          </cell>
          <cell r="X127">
            <v>0.12599272403771389</v>
          </cell>
          <cell r="Y127">
            <v>7.7118003118522405E-2</v>
          </cell>
          <cell r="Z127">
            <v>8.1175442464946734E-2</v>
          </cell>
          <cell r="AA127">
            <v>1</v>
          </cell>
        </row>
        <row r="128">
          <cell r="C128" t="str">
            <v>06D</v>
          </cell>
          <cell r="D128">
            <v>44.287563506209978</v>
          </cell>
          <cell r="E128">
            <v>24.614690499577431</v>
          </cell>
          <cell r="F128">
            <v>1.6792222486863586</v>
          </cell>
          <cell r="G128">
            <v>24.228802936812219</v>
          </cell>
          <cell r="H128">
            <v>31.800540997987227</v>
          </cell>
          <cell r="I128">
            <v>0</v>
          </cell>
          <cell r="J128">
            <v>54.819607481431312</v>
          </cell>
          <cell r="K128">
            <v>86.310973281600951</v>
          </cell>
          <cell r="L128">
            <v>8.9223151472380966</v>
          </cell>
          <cell r="M128">
            <v>25.591747047453005</v>
          </cell>
          <cell r="N128">
            <v>302.25546314699659</v>
          </cell>
          <cell r="P128" t="str">
            <v>06D</v>
          </cell>
          <cell r="Q128">
            <v>0.14652361629828178</v>
          </cell>
          <cell r="R128">
            <v>8.1436710004498786E-2</v>
          </cell>
          <cell r="S128">
            <v>5.5556390319724301E-3</v>
          </cell>
          <cell r="T128">
            <v>8.0160016578522425E-2</v>
          </cell>
          <cell r="U128">
            <v>0.10521080633874795</v>
          </cell>
          <cell r="V128">
            <v>0</v>
          </cell>
          <cell r="W128">
            <v>0.18136845868943241</v>
          </cell>
          <cell r="X128">
            <v>0.2855563713653213</v>
          </cell>
          <cell r="Y128">
            <v>2.9519119536638074E-2</v>
          </cell>
          <cell r="Z128">
            <v>8.4669262156584782E-2</v>
          </cell>
          <cell r="AA128">
            <v>1</v>
          </cell>
        </row>
        <row r="129">
          <cell r="C129" t="str">
            <v>06F</v>
          </cell>
          <cell r="D129">
            <v>219.93572936981658</v>
          </cell>
          <cell r="E129">
            <v>47.910533589102521</v>
          </cell>
          <cell r="F129">
            <v>49.922026282276384</v>
          </cell>
          <cell r="G129">
            <v>90.130804748731606</v>
          </cell>
          <cell r="H129">
            <v>114.79755351105594</v>
          </cell>
          <cell r="I129">
            <v>3.8613066755115568</v>
          </cell>
          <cell r="J129">
            <v>171.48362884872455</v>
          </cell>
          <cell r="K129">
            <v>272.3405686250079</v>
          </cell>
          <cell r="L129">
            <v>47.940941172954055</v>
          </cell>
          <cell r="M129">
            <v>84.039119304787462</v>
          </cell>
          <cell r="N129">
            <v>1102.3622121279686</v>
          </cell>
          <cell r="P129" t="str">
            <v>06F</v>
          </cell>
          <cell r="Q129">
            <v>0.19951312458838635</v>
          </cell>
          <cell r="R129">
            <v>4.3461698035364794E-2</v>
          </cell>
          <cell r="S129">
            <v>4.5286409251917598E-2</v>
          </cell>
          <cell r="T129">
            <v>8.1761515187232028E-2</v>
          </cell>
          <cell r="U129">
            <v>0.10413777998563105</v>
          </cell>
          <cell r="V129">
            <v>3.5027567464035259E-3</v>
          </cell>
          <cell r="W129">
            <v>0.15556014798230197</v>
          </cell>
          <cell r="X129">
            <v>0.24705179987917894</v>
          </cell>
          <cell r="Y129">
            <v>4.3489282057673426E-2</v>
          </cell>
          <cell r="Z129">
            <v>7.6235486285910273E-2</v>
          </cell>
          <cell r="AA129">
            <v>1</v>
          </cell>
        </row>
        <row r="130">
          <cell r="C130" t="str">
            <v>06H</v>
          </cell>
          <cell r="D130">
            <v>440.64923578815342</v>
          </cell>
          <cell r="E130">
            <v>133.77733798324326</v>
          </cell>
          <cell r="F130">
            <v>71.824905096233792</v>
          </cell>
          <cell r="G130">
            <v>161.70085503589371</v>
          </cell>
          <cell r="H130">
            <v>296.7327461389213</v>
          </cell>
          <cell r="I130">
            <v>17.416482195080793</v>
          </cell>
          <cell r="J130">
            <v>391.87140612671527</v>
          </cell>
          <cell r="K130">
            <v>574.1717702479765</v>
          </cell>
          <cell r="L130">
            <v>84.299201582507052</v>
          </cell>
          <cell r="M130">
            <v>221.27333864695629</v>
          </cell>
          <cell r="N130">
            <v>2393.7172788416815</v>
          </cell>
          <cell r="P130" t="str">
            <v>06H</v>
          </cell>
          <cell r="Q130">
            <v>0.18408574800503733</v>
          </cell>
          <cell r="R130">
            <v>5.5886858137222467E-2</v>
          </cell>
          <cell r="S130">
            <v>3.0005592444480256E-2</v>
          </cell>
          <cell r="T130">
            <v>6.7552194432143081E-2</v>
          </cell>
          <cell r="U130">
            <v>0.12396315503162099</v>
          </cell>
          <cell r="V130">
            <v>7.2759144737045214E-3</v>
          </cell>
          <cell r="W130">
            <v>0.16370830824112262</v>
          </cell>
          <cell r="X130">
            <v>0.23986615935103994</v>
          </cell>
          <cell r="Y130">
            <v>3.5216858034002825E-2</v>
          </cell>
          <cell r="Z130">
            <v>9.2439211849625932E-2</v>
          </cell>
          <cell r="AA130">
            <v>1</v>
          </cell>
        </row>
        <row r="131">
          <cell r="C131" t="str">
            <v>06K</v>
          </cell>
          <cell r="D131">
            <v>278.15593753727768</v>
          </cell>
          <cell r="E131">
            <v>62.861064875446779</v>
          </cell>
          <cell r="F131">
            <v>33.633876103245434</v>
          </cell>
          <cell r="G131">
            <v>109.34302970841964</v>
          </cell>
          <cell r="H131">
            <v>158.85143390575931</v>
          </cell>
          <cell r="I131">
            <v>13.255049717128703</v>
          </cell>
          <cell r="J131">
            <v>187.46175715143676</v>
          </cell>
          <cell r="K131">
            <v>372.17177618186878</v>
          </cell>
          <cell r="L131">
            <v>68.607137112209699</v>
          </cell>
          <cell r="M131">
            <v>101.67727574789522</v>
          </cell>
          <cell r="N131">
            <v>1386.0183380406881</v>
          </cell>
          <cell r="P131" t="str">
            <v>06K</v>
          </cell>
          <cell r="Q131">
            <v>0.20068705435058398</v>
          </cell>
          <cell r="R131">
            <v>4.5353703591186845E-2</v>
          </cell>
          <cell r="S131">
            <v>2.4266544806897116E-2</v>
          </cell>
          <cell r="T131">
            <v>7.8890031038831576E-2</v>
          </cell>
          <cell r="U131">
            <v>0.11460990778110185</v>
          </cell>
          <cell r="V131">
            <v>9.5634014019369967E-3</v>
          </cell>
          <cell r="W131">
            <v>0.13525200353152442</v>
          </cell>
          <cell r="X131">
            <v>0.26851865229141236</v>
          </cell>
          <cell r="Y131">
            <v>4.9499444003889982E-2</v>
          </cell>
          <cell r="Z131">
            <v>7.3359257202634767E-2</v>
          </cell>
          <cell r="AA131">
            <v>1</v>
          </cell>
        </row>
        <row r="132">
          <cell r="C132" t="str">
            <v>06L</v>
          </cell>
          <cell r="D132">
            <v>159.46138332840206</v>
          </cell>
          <cell r="E132">
            <v>56.949788425970553</v>
          </cell>
          <cell r="F132">
            <v>15.621745143811669</v>
          </cell>
          <cell r="G132">
            <v>72.80482100563593</v>
          </cell>
          <cell r="H132">
            <v>87.272112597907253</v>
          </cell>
          <cell r="I132">
            <v>8.6578926886565526</v>
          </cell>
          <cell r="J132">
            <v>201.66415400174225</v>
          </cell>
          <cell r="K132">
            <v>256.03101927923177</v>
          </cell>
          <cell r="L132">
            <v>34.216900445033914</v>
          </cell>
          <cell r="M132">
            <v>54.342907644235837</v>
          </cell>
          <cell r="N132">
            <v>947.02272456062803</v>
          </cell>
          <cell r="P132" t="str">
            <v>06L</v>
          </cell>
          <cell r="Q132">
            <v>0.16838179189668792</v>
          </cell>
          <cell r="R132">
            <v>6.0135609155939157E-2</v>
          </cell>
          <cell r="S132">
            <v>1.6495639163315104E-2</v>
          </cell>
          <cell r="T132">
            <v>7.6877586057307962E-2</v>
          </cell>
          <cell r="U132">
            <v>9.2154190532647687E-2</v>
          </cell>
          <cell r="V132">
            <v>9.1422227409309418E-3</v>
          </cell>
          <cell r="W132">
            <v>0.2129454222920622</v>
          </cell>
          <cell r="X132">
            <v>0.27035361733058472</v>
          </cell>
          <cell r="Y132">
            <v>3.6131023636110607E-2</v>
          </cell>
          <cell r="Z132">
            <v>5.7382897194413439E-2</v>
          </cell>
          <cell r="AA132">
            <v>1</v>
          </cell>
        </row>
        <row r="133">
          <cell r="C133" t="str">
            <v>06M</v>
          </cell>
          <cell r="D133">
            <v>105.8661792246368</v>
          </cell>
          <cell r="E133">
            <v>56.978147418758056</v>
          </cell>
          <cell r="F133">
            <v>4.0423483831331026</v>
          </cell>
          <cell r="G133">
            <v>39.46511398411203</v>
          </cell>
          <cell r="H133">
            <v>33.572412369888404</v>
          </cell>
          <cell r="I133">
            <v>0</v>
          </cell>
          <cell r="J133">
            <v>36.224325960189852</v>
          </cell>
          <cell r="K133">
            <v>59.191524621249584</v>
          </cell>
          <cell r="L133">
            <v>25.972864604375864</v>
          </cell>
          <cell r="M133">
            <v>58.750157344034363</v>
          </cell>
          <cell r="N133">
            <v>420.06307391037808</v>
          </cell>
          <cell r="P133" t="str">
            <v>06M</v>
          </cell>
          <cell r="Q133">
            <v>0.25202448346417544</v>
          </cell>
          <cell r="R133">
            <v>0.13564188560624241</v>
          </cell>
          <cell r="S133">
            <v>9.623193834922876E-3</v>
          </cell>
          <cell r="T133">
            <v>9.3950448004701426E-2</v>
          </cell>
          <cell r="U133">
            <v>7.9922312754991634E-2</v>
          </cell>
          <cell r="V133">
            <v>0</v>
          </cell>
          <cell r="W133">
            <v>8.6235444651148838E-2</v>
          </cell>
          <cell r="X133">
            <v>0.1409110400260469</v>
          </cell>
          <cell r="Y133">
            <v>6.1830868308879884E-2</v>
          </cell>
          <cell r="Z133">
            <v>0.13986032334889048</v>
          </cell>
          <cell r="AA133">
            <v>1</v>
          </cell>
        </row>
        <row r="134">
          <cell r="C134" t="str">
            <v>06N</v>
          </cell>
          <cell r="D134">
            <v>329.09941600284645</v>
          </cell>
          <cell r="E134">
            <v>45.62237571404615</v>
          </cell>
          <cell r="F134">
            <v>36.38872722313706</v>
          </cell>
          <cell r="G134">
            <v>102.18948622809984</v>
          </cell>
          <cell r="H134">
            <v>267.81465170501713</v>
          </cell>
          <cell r="I134">
            <v>10.020177136057773</v>
          </cell>
          <cell r="J134">
            <v>257.54111350735735</v>
          </cell>
          <cell r="K134">
            <v>408.37630882996268</v>
          </cell>
          <cell r="L134">
            <v>100.05802049674574</v>
          </cell>
          <cell r="M134">
            <v>106.21658381509479</v>
          </cell>
          <cell r="N134">
            <v>1663.3268606583649</v>
          </cell>
          <cell r="P134" t="str">
            <v>06N</v>
          </cell>
          <cell r="Q134">
            <v>0.19785613025727541</v>
          </cell>
          <cell r="R134">
            <v>2.742838872690859E-2</v>
          </cell>
          <cell r="S134">
            <v>2.1877075446694802E-2</v>
          </cell>
          <cell r="T134">
            <v>6.1436803941019746E-2</v>
          </cell>
          <cell r="U134">
            <v>0.16101143920625008</v>
          </cell>
          <cell r="V134">
            <v>6.0241780332289385E-3</v>
          </cell>
          <cell r="W134">
            <v>0.15483493930075742</v>
          </cell>
          <cell r="X134">
            <v>0.2455177743407104</v>
          </cell>
          <cell r="Y134">
            <v>6.0155356630951999E-2</v>
          </cell>
          <cell r="Z134">
            <v>6.3857914116202619E-2</v>
          </cell>
          <cell r="AA134">
            <v>1</v>
          </cell>
        </row>
        <row r="135">
          <cell r="C135" t="str">
            <v>06P</v>
          </cell>
          <cell r="D135">
            <v>179.19158627286197</v>
          </cell>
          <cell r="E135">
            <v>32.616585611121593</v>
          </cell>
          <cell r="F135">
            <v>20.207877126549938</v>
          </cell>
          <cell r="G135">
            <v>40.561625517228258</v>
          </cell>
          <cell r="H135">
            <v>33.316587400485837</v>
          </cell>
          <cell r="I135">
            <v>4.1626091624473665</v>
          </cell>
          <cell r="J135">
            <v>21.996932546827999</v>
          </cell>
          <cell r="K135">
            <v>60.305205378358473</v>
          </cell>
          <cell r="L135">
            <v>34.278254179000911</v>
          </cell>
          <cell r="M135">
            <v>38.494558830617486</v>
          </cell>
          <cell r="N135">
            <v>465.1318220254999</v>
          </cell>
          <cell r="P135" t="str">
            <v>06P</v>
          </cell>
          <cell r="Q135">
            <v>0.38524903648290515</v>
          </cell>
          <cell r="R135">
            <v>7.0123315728188251E-2</v>
          </cell>
          <cell r="S135">
            <v>4.3445483988928377E-2</v>
          </cell>
          <cell r="T135">
            <v>8.7204580715624633E-2</v>
          </cell>
          <cell r="U135">
            <v>7.1628269283754403E-2</v>
          </cell>
          <cell r="V135">
            <v>8.9493106369728445E-3</v>
          </cell>
          <cell r="W135">
            <v>4.7291824607996961E-2</v>
          </cell>
          <cell r="X135">
            <v>0.12965185894129677</v>
          </cell>
          <cell r="Y135">
            <v>7.3695783766696735E-2</v>
          </cell>
          <cell r="Z135">
            <v>8.276053584763568E-2</v>
          </cell>
          <cell r="AA135">
            <v>1</v>
          </cell>
        </row>
        <row r="136">
          <cell r="C136" t="str">
            <v>06Q</v>
          </cell>
          <cell r="D136">
            <v>166.13861603706653</v>
          </cell>
          <cell r="E136">
            <v>38.045772161921697</v>
          </cell>
          <cell r="F136">
            <v>20.801291847973783</v>
          </cell>
          <cell r="G136">
            <v>86.878787156828437</v>
          </cell>
          <cell r="H136">
            <v>54.589415123453641</v>
          </cell>
          <cell r="I136">
            <v>3.0387702582358278</v>
          </cell>
          <cell r="J136">
            <v>141.62262778352357</v>
          </cell>
          <cell r="K136">
            <v>172.17543422984679</v>
          </cell>
          <cell r="L136">
            <v>35.869726952172932</v>
          </cell>
          <cell r="M136">
            <v>74.833454252278884</v>
          </cell>
          <cell r="N136">
            <v>793.99389580330217</v>
          </cell>
          <cell r="P136" t="str">
            <v>06Q</v>
          </cell>
          <cell r="Q136">
            <v>0.2092441981168888</v>
          </cell>
          <cell r="R136">
            <v>4.7916958005615268E-2</v>
          </cell>
          <cell r="S136">
            <v>2.6198301974259677E-2</v>
          </cell>
          <cell r="T136">
            <v>0.10941996861188856</v>
          </cell>
          <cell r="U136">
            <v>6.8752940560360673E-2</v>
          </cell>
          <cell r="V136">
            <v>3.8271959952052691E-3</v>
          </cell>
          <cell r="W136">
            <v>0.17836740122572434</v>
          </cell>
          <cell r="X136">
            <v>0.21684730215167822</v>
          </cell>
          <cell r="Y136">
            <v>4.5176325840493636E-2</v>
          </cell>
          <cell r="Z136">
            <v>9.4249407517885422E-2</v>
          </cell>
          <cell r="AA136">
            <v>1</v>
          </cell>
        </row>
        <row r="137">
          <cell r="C137" t="str">
            <v>06T</v>
          </cell>
          <cell r="D137">
            <v>161.4112585531106</v>
          </cell>
          <cell r="E137">
            <v>49.619583849801238</v>
          </cell>
          <cell r="F137">
            <v>33.399317703585723</v>
          </cell>
          <cell r="G137">
            <v>71.664858282501811</v>
          </cell>
          <cell r="H137">
            <v>53.20382137815043</v>
          </cell>
          <cell r="I137">
            <v>4.4533489126487753</v>
          </cell>
          <cell r="J137">
            <v>132.28898227781008</v>
          </cell>
          <cell r="K137">
            <v>154.04514204621901</v>
          </cell>
          <cell r="L137">
            <v>26.157935267825188</v>
          </cell>
          <cell r="M137">
            <v>67.336846521380153</v>
          </cell>
          <cell r="N137">
            <v>753.581094793033</v>
          </cell>
          <cell r="P137" t="str">
            <v>06T</v>
          </cell>
          <cell r="Q137">
            <v>0.21419228755657854</v>
          </cell>
          <cell r="R137">
            <v>6.5845048651902535E-2</v>
          </cell>
          <cell r="S137">
            <v>4.4320800952097485E-2</v>
          </cell>
          <cell r="T137">
            <v>9.5099066016490472E-2</v>
          </cell>
          <cell r="U137">
            <v>7.0601321803013872E-2</v>
          </cell>
          <cell r="V137">
            <v>5.9095815213780854E-3</v>
          </cell>
          <cell r="W137">
            <v>0.17554710858841613</v>
          </cell>
          <cell r="X137">
            <v>0.20441747160407028</v>
          </cell>
          <cell r="Y137">
            <v>3.4711506762267336E-2</v>
          </cell>
          <cell r="Z137">
            <v>8.9355806543785249E-2</v>
          </cell>
          <cell r="AA137">
            <v>1</v>
          </cell>
        </row>
        <row r="138">
          <cell r="C138" t="str">
            <v>06V</v>
          </cell>
          <cell r="D138">
            <v>50.34724134032686</v>
          </cell>
          <cell r="E138">
            <v>25.366754853484956</v>
          </cell>
          <cell r="F138">
            <v>2.4894356309702927</v>
          </cell>
          <cell r="G138">
            <v>23.283370498636863</v>
          </cell>
          <cell r="H138">
            <v>28.244628408756252</v>
          </cell>
          <cell r="I138">
            <v>0</v>
          </cell>
          <cell r="J138">
            <v>89.875280315029087</v>
          </cell>
          <cell r="K138">
            <v>111.61990939102968</v>
          </cell>
          <cell r="L138">
            <v>7.2449695023072538</v>
          </cell>
          <cell r="M138">
            <v>40.159155844206417</v>
          </cell>
          <cell r="N138">
            <v>378.63074578474766</v>
          </cell>
          <cell r="P138" t="str">
            <v>06V</v>
          </cell>
          <cell r="Q138">
            <v>0.13297187801264657</v>
          </cell>
          <cell r="R138">
            <v>6.6996024849778069E-2</v>
          </cell>
          <cell r="S138">
            <v>6.5748375130252681E-3</v>
          </cell>
          <cell r="T138">
            <v>6.1493607579014481E-2</v>
          </cell>
          <cell r="U138">
            <v>7.4596764058916076E-2</v>
          </cell>
          <cell r="V138">
            <v>0</v>
          </cell>
          <cell r="W138">
            <v>0.23736920816811682</v>
          </cell>
          <cell r="X138">
            <v>0.29479885253292615</v>
          </cell>
          <cell r="Y138">
            <v>1.9134657137500486E-2</v>
          </cell>
          <cell r="Z138">
            <v>0.10606417014807608</v>
          </cell>
          <cell r="AA138">
            <v>1</v>
          </cell>
        </row>
        <row r="139">
          <cell r="C139" t="str">
            <v>06W</v>
          </cell>
          <cell r="D139">
            <v>114.65630013445882</v>
          </cell>
          <cell r="E139">
            <v>31.982940846409804</v>
          </cell>
          <cell r="F139">
            <v>18.675816260808187</v>
          </cell>
          <cell r="G139">
            <v>43.381418243322187</v>
          </cell>
          <cell r="H139">
            <v>49.949183656583763</v>
          </cell>
          <cell r="I139">
            <v>0</v>
          </cell>
          <cell r="J139">
            <v>48.325475075990482</v>
          </cell>
          <cell r="K139">
            <v>111.11713375112775</v>
          </cell>
          <cell r="L139">
            <v>15.344917848310363</v>
          </cell>
          <cell r="M139">
            <v>38.536043035799246</v>
          </cell>
          <cell r="N139">
            <v>471.96922885281066</v>
          </cell>
          <cell r="P139" t="str">
            <v>06W</v>
          </cell>
          <cell r="Q139">
            <v>0.24293172758984205</v>
          </cell>
          <cell r="R139">
            <v>6.7764885698478605E-2</v>
          </cell>
          <cell r="S139">
            <v>3.9569987022676147E-2</v>
          </cell>
          <cell r="T139">
            <v>9.1915776689016335E-2</v>
          </cell>
          <cell r="U139">
            <v>0.10583144112592353</v>
          </cell>
          <cell r="V139">
            <v>0</v>
          </cell>
          <cell r="W139">
            <v>0.10239115629095677</v>
          </cell>
          <cell r="X139">
            <v>0.23543300486180843</v>
          </cell>
          <cell r="Y139">
            <v>3.2512538763614741E-2</v>
          </cell>
          <cell r="Z139">
            <v>8.1649481957683262E-2</v>
          </cell>
          <cell r="AA139">
            <v>1</v>
          </cell>
        </row>
        <row r="140">
          <cell r="C140" t="str">
            <v>06Y</v>
          </cell>
          <cell r="D140">
            <v>79.272769492338838</v>
          </cell>
          <cell r="E140">
            <v>45.101619374756488</v>
          </cell>
          <cell r="F140">
            <v>9.006317776000607</v>
          </cell>
          <cell r="G140">
            <v>46.277324583976132</v>
          </cell>
          <cell r="H140">
            <v>30.774475259171375</v>
          </cell>
          <cell r="I140">
            <v>3.618557478258297</v>
          </cell>
          <cell r="J140">
            <v>72.555408028930401</v>
          </cell>
          <cell r="K140">
            <v>129.34569779219939</v>
          </cell>
          <cell r="L140">
            <v>22.41233940966567</v>
          </cell>
          <cell r="M140">
            <v>44.085024320418285</v>
          </cell>
          <cell r="N140">
            <v>482.44953351571547</v>
          </cell>
          <cell r="P140" t="str">
            <v>06Y</v>
          </cell>
          <cell r="Q140">
            <v>0.1643130814422408</v>
          </cell>
          <cell r="R140">
            <v>9.3484636716489503E-2</v>
          </cell>
          <cell r="S140">
            <v>1.8667896122459889E-2</v>
          </cell>
          <cell r="T140">
            <v>9.5921586340322745E-2</v>
          </cell>
          <cell r="U140">
            <v>6.3787967696664616E-2</v>
          </cell>
          <cell r="V140">
            <v>7.5003854846517849E-3</v>
          </cell>
          <cell r="W140">
            <v>0.15038963246622553</v>
          </cell>
          <cell r="X140">
            <v>0.26810202685787454</v>
          </cell>
          <cell r="Y140">
            <v>4.6455303306735612E-2</v>
          </cell>
          <cell r="Z140">
            <v>9.1377483566335016E-2</v>
          </cell>
          <cell r="AA140">
            <v>1</v>
          </cell>
        </row>
        <row r="141">
          <cell r="C141" t="str">
            <v>07G</v>
          </cell>
          <cell r="D141">
            <v>131.07958263959085</v>
          </cell>
          <cell r="E141">
            <v>21.054222214480586</v>
          </cell>
          <cell r="F141">
            <v>20.358740540323449</v>
          </cell>
          <cell r="G141">
            <v>43.230682007944644</v>
          </cell>
          <cell r="H141">
            <v>35.845999325021232</v>
          </cell>
          <cell r="I141">
            <v>0.78982572478611357</v>
          </cell>
          <cell r="J141">
            <v>34.820317529326246</v>
          </cell>
          <cell r="K141">
            <v>86.538565716481585</v>
          </cell>
          <cell r="L141">
            <v>15.936111983107867</v>
          </cell>
          <cell r="M141">
            <v>25.97592372919636</v>
          </cell>
          <cell r="N141">
            <v>415.62997141025892</v>
          </cell>
          <cell r="P141" t="str">
            <v>07G</v>
          </cell>
          <cell r="Q141">
            <v>0.31537567465317645</v>
          </cell>
          <cell r="R141">
            <v>5.0656169339863222E-2</v>
          </cell>
          <cell r="S141">
            <v>4.8982849988524521E-2</v>
          </cell>
          <cell r="T141">
            <v>0.10401242687398166</v>
          </cell>
          <cell r="U141">
            <v>8.6244981812532623E-2</v>
          </cell>
          <cell r="V141">
            <v>1.900309840760965E-3</v>
          </cell>
          <cell r="W141">
            <v>8.3777205506086805E-2</v>
          </cell>
          <cell r="X141">
            <v>0.20821059997875208</v>
          </cell>
          <cell r="Y141">
            <v>3.8342066451645986E-2</v>
          </cell>
          <cell r="Z141">
            <v>6.249771555467571E-2</v>
          </cell>
          <cell r="AA141">
            <v>1</v>
          </cell>
        </row>
        <row r="142">
          <cell r="C142" t="str">
            <v>07H</v>
          </cell>
          <cell r="D142">
            <v>140.18940269783354</v>
          </cell>
          <cell r="E142">
            <v>35.306749648357766</v>
          </cell>
          <cell r="F142">
            <v>15.744480567194701</v>
          </cell>
          <cell r="G142">
            <v>56.980539717643424</v>
          </cell>
          <cell r="H142">
            <v>73.918709461390549</v>
          </cell>
          <cell r="I142">
            <v>2.5837546925678123</v>
          </cell>
          <cell r="J142">
            <v>96.088169046197194</v>
          </cell>
          <cell r="K142">
            <v>173.07085445581066</v>
          </cell>
          <cell r="L142">
            <v>32.117076632090424</v>
          </cell>
          <cell r="M142">
            <v>58.360730807428119</v>
          </cell>
          <cell r="N142">
            <v>684.36046772651423</v>
          </cell>
          <cell r="P142" t="str">
            <v>07H</v>
          </cell>
          <cell r="Q142">
            <v>0.20484731265023387</v>
          </cell>
          <cell r="R142">
            <v>5.1590866675348547E-2</v>
          </cell>
          <cell r="S142">
            <v>2.3006122226052583E-2</v>
          </cell>
          <cell r="T142">
            <v>8.3261004112256995E-2</v>
          </cell>
          <cell r="U142">
            <v>0.10801136673915847</v>
          </cell>
          <cell r="V142">
            <v>3.7754294913486127E-3</v>
          </cell>
          <cell r="W142">
            <v>0.14040578551447858</v>
          </cell>
          <cell r="X142">
            <v>0.25289428980426387</v>
          </cell>
          <cell r="Y142">
            <v>4.6930058275845829E-2</v>
          </cell>
          <cell r="Z142">
            <v>8.5277764511012599E-2</v>
          </cell>
          <cell r="AA142">
            <v>1</v>
          </cell>
        </row>
        <row r="143">
          <cell r="C143" t="str">
            <v>07J</v>
          </cell>
          <cell r="D143">
            <v>91.233326166690688</v>
          </cell>
          <cell r="E143">
            <v>47.576093377392496</v>
          </cell>
          <cell r="F143">
            <v>2.989430366537893</v>
          </cell>
          <cell r="G143">
            <v>35.005554273935346</v>
          </cell>
          <cell r="H143">
            <v>42.749904258949606</v>
          </cell>
          <cell r="I143">
            <v>7.4202352639600777</v>
          </cell>
          <cell r="J143">
            <v>76.875215591137788</v>
          </cell>
          <cell r="K143">
            <v>105.61093192000992</v>
          </cell>
          <cell r="L143">
            <v>14.659877512872347</v>
          </cell>
          <cell r="M143">
            <v>50.922726709050124</v>
          </cell>
          <cell r="N143">
            <v>475.04329544053621</v>
          </cell>
          <cell r="P143" t="str">
            <v>07J</v>
          </cell>
          <cell r="Q143">
            <v>0.19205265507870087</v>
          </cell>
          <cell r="R143">
            <v>0.10015106798480826</v>
          </cell>
          <cell r="S143">
            <v>6.2929640208175437E-3</v>
          </cell>
          <cell r="T143">
            <v>7.368918709077367E-2</v>
          </cell>
          <cell r="U143">
            <v>8.9991595859289092E-2</v>
          </cell>
          <cell r="V143">
            <v>1.5620124176426588E-2</v>
          </cell>
          <cell r="W143">
            <v>0.16182780881024073</v>
          </cell>
          <cell r="X143">
            <v>0.22231854008605795</v>
          </cell>
          <cell r="Y143">
            <v>3.0860087182742704E-2</v>
          </cell>
          <cell r="Z143">
            <v>0.10719596971014278</v>
          </cell>
          <cell r="AA143">
            <v>1</v>
          </cell>
        </row>
        <row r="144">
          <cell r="C144" t="str">
            <v>07K</v>
          </cell>
          <cell r="D144">
            <v>116.69527346575387</v>
          </cell>
          <cell r="E144">
            <v>47.553676636481228</v>
          </cell>
          <cell r="F144">
            <v>23.656553160375886</v>
          </cell>
          <cell r="G144">
            <v>40.704118376563514</v>
          </cell>
          <cell r="H144">
            <v>56.216156055184129</v>
          </cell>
          <cell r="I144">
            <v>1.7058000995058507</v>
          </cell>
          <cell r="J144">
            <v>128.51953106887282</v>
          </cell>
          <cell r="K144">
            <v>139.32271391823463</v>
          </cell>
          <cell r="L144">
            <v>37.130261383924378</v>
          </cell>
          <cell r="M144">
            <v>54.396717619356046</v>
          </cell>
          <cell r="N144">
            <v>645.90080178425239</v>
          </cell>
          <cell r="P144" t="str">
            <v>07K</v>
          </cell>
          <cell r="Q144">
            <v>0.18067058152489043</v>
          </cell>
          <cell r="R144">
            <v>7.3623808029217142E-2</v>
          </cell>
          <cell r="S144">
            <v>3.6625675483025311E-2</v>
          </cell>
          <cell r="T144">
            <v>6.3019148240908582E-2</v>
          </cell>
          <cell r="U144">
            <v>8.7035278327401405E-2</v>
          </cell>
          <cell r="V144">
            <v>2.6409629695360436E-3</v>
          </cell>
          <cell r="W144">
            <v>0.19897719698419214</v>
          </cell>
          <cell r="X144">
            <v>0.21570295861743183</v>
          </cell>
          <cell r="Y144">
            <v>5.7486012219453549E-2</v>
          </cell>
          <cell r="Z144">
            <v>8.4218377603943517E-2</v>
          </cell>
          <cell r="AA144">
            <v>1</v>
          </cell>
        </row>
        <row r="145">
          <cell r="C145" t="str">
            <v>07L</v>
          </cell>
          <cell r="D145">
            <v>211.64239878898059</v>
          </cell>
          <cell r="E145">
            <v>21.311824902777889</v>
          </cell>
          <cell r="F145">
            <v>25.866177862737846</v>
          </cell>
          <cell r="G145">
            <v>47.083119520537508</v>
          </cell>
          <cell r="H145">
            <v>52.604045888812166</v>
          </cell>
          <cell r="I145">
            <v>0</v>
          </cell>
          <cell r="J145">
            <v>7.8416996005623778</v>
          </cell>
          <cell r="K145">
            <v>42.639420130650464</v>
          </cell>
          <cell r="L145">
            <v>37.893725976683022</v>
          </cell>
          <cell r="M145">
            <v>44.716449264587666</v>
          </cell>
          <cell r="N145">
            <v>491.59886193632951</v>
          </cell>
          <cell r="P145" t="str">
            <v>07L</v>
          </cell>
          <cell r="Q145">
            <v>0.43051848809282212</v>
          </cell>
          <cell r="R145">
            <v>4.3352063141143191E-2</v>
          </cell>
          <cell r="S145">
            <v>5.2616431536995627E-2</v>
          </cell>
          <cell r="T145">
            <v>9.5775485189458345E-2</v>
          </cell>
          <cell r="U145">
            <v>0.10700603675446525</v>
          </cell>
          <cell r="V145">
            <v>0</v>
          </cell>
          <cell r="W145">
            <v>1.5951419353729124E-2</v>
          </cell>
          <cell r="X145">
            <v>8.6736205943806682E-2</v>
          </cell>
          <cell r="Y145">
            <v>7.708261534094217E-2</v>
          </cell>
          <cell r="Z145">
            <v>9.0961254646637513E-2</v>
          </cell>
          <cell r="AA145">
            <v>1</v>
          </cell>
        </row>
        <row r="146">
          <cell r="C146" t="str">
            <v>07M</v>
          </cell>
          <cell r="D146">
            <v>244.77251798815658</v>
          </cell>
          <cell r="E146">
            <v>31.31396686360026</v>
          </cell>
          <cell r="F146">
            <v>33.597208116390703</v>
          </cell>
          <cell r="G146">
            <v>59.506051736477716</v>
          </cell>
          <cell r="H146">
            <v>188.62141272588809</v>
          </cell>
          <cell r="I146">
            <v>4.7380998987548901</v>
          </cell>
          <cell r="J146">
            <v>100.28512136831496</v>
          </cell>
          <cell r="K146">
            <v>350.49407673335571</v>
          </cell>
          <cell r="L146">
            <v>76.597913954879701</v>
          </cell>
          <cell r="M146">
            <v>118.52621597760111</v>
          </cell>
          <cell r="N146">
            <v>1208.4525853634198</v>
          </cell>
          <cell r="P146" t="str">
            <v>07M</v>
          </cell>
          <cell r="Q146">
            <v>0.2025503697478919</v>
          </cell>
          <cell r="R146">
            <v>2.5912449725268422E-2</v>
          </cell>
          <cell r="S146">
            <v>2.7801842226426256E-2</v>
          </cell>
          <cell r="T146">
            <v>4.9241527931840515E-2</v>
          </cell>
          <cell r="U146">
            <v>0.15608507525279836</v>
          </cell>
          <cell r="V146">
            <v>3.9207991742017702E-3</v>
          </cell>
          <cell r="W146">
            <v>8.2986393163415731E-2</v>
          </cell>
          <cell r="X146">
            <v>0.29003543951867261</v>
          </cell>
          <cell r="Y146">
            <v>6.3385121503831521E-2</v>
          </cell>
          <cell r="Z146">
            <v>9.8080981755652871E-2</v>
          </cell>
          <cell r="AA146">
            <v>1</v>
          </cell>
        </row>
        <row r="147">
          <cell r="C147" t="str">
            <v>07N</v>
          </cell>
          <cell r="D147">
            <v>163.81579383425563</v>
          </cell>
          <cell r="E147">
            <v>36.493249623634696</v>
          </cell>
          <cell r="F147">
            <v>22.896422191479026</v>
          </cell>
          <cell r="G147">
            <v>40.597026206075675</v>
          </cell>
          <cell r="H147">
            <v>79.847094371448293</v>
          </cell>
          <cell r="I147">
            <v>0</v>
          </cell>
          <cell r="J147">
            <v>67.321167056450633</v>
          </cell>
          <cell r="K147">
            <v>81.189576465442599</v>
          </cell>
          <cell r="L147">
            <v>35.919831400167475</v>
          </cell>
          <cell r="M147">
            <v>47.501135631185612</v>
          </cell>
          <cell r="N147">
            <v>575.58129678013972</v>
          </cell>
          <cell r="P147" t="str">
            <v>07N</v>
          </cell>
          <cell r="Q147">
            <v>0.28460930671419976</v>
          </cell>
          <cell r="R147">
            <v>6.3402424345234368E-2</v>
          </cell>
          <cell r="S147">
            <v>3.9779649407588359E-2</v>
          </cell>
          <cell r="T147">
            <v>7.0532219224598791E-2</v>
          </cell>
          <cell r="U147">
            <v>0.13872426852318004</v>
          </cell>
          <cell r="V147">
            <v>0</v>
          </cell>
          <cell r="W147">
            <v>0.11696204764305596</v>
          </cell>
          <cell r="X147">
            <v>0.14105666205560422</v>
          </cell>
          <cell r="Y147">
            <v>6.2406182412643812E-2</v>
          </cell>
          <cell r="Z147">
            <v>8.252723967389454E-2</v>
          </cell>
          <cell r="AA147">
            <v>1</v>
          </cell>
        </row>
        <row r="148">
          <cell r="C148" t="str">
            <v>07P</v>
          </cell>
          <cell r="D148">
            <v>424.76509331493054</v>
          </cell>
          <cell r="E148">
            <v>36.807359357009148</v>
          </cell>
          <cell r="F148">
            <v>40.708507645242555</v>
          </cell>
          <cell r="G148">
            <v>50.862993617068994</v>
          </cell>
          <cell r="H148">
            <v>114.87535200610533</v>
          </cell>
          <cell r="I148">
            <v>5.430387677305391</v>
          </cell>
          <cell r="J148">
            <v>28.685145941732753</v>
          </cell>
          <cell r="K148">
            <v>146.09602154985564</v>
          </cell>
          <cell r="L148">
            <v>69.896838077894671</v>
          </cell>
          <cell r="M148">
            <v>115.14547604123074</v>
          </cell>
          <cell r="N148">
            <v>1033.273175228376</v>
          </cell>
          <cell r="P148" t="str">
            <v>07P</v>
          </cell>
          <cell r="Q148">
            <v>0.41108692599229452</v>
          </cell>
          <cell r="R148">
            <v>3.562209901449722E-2</v>
          </cell>
          <cell r="S148">
            <v>3.9397623611244027E-2</v>
          </cell>
          <cell r="T148">
            <v>4.9225117651803124E-2</v>
          </cell>
          <cell r="U148">
            <v>0.11117616789066005</v>
          </cell>
          <cell r="V148">
            <v>5.2555198445998139E-3</v>
          </cell>
          <cell r="W148">
            <v>2.7761434855204391E-2</v>
          </cell>
          <cell r="X148">
            <v>0.14139147812248704</v>
          </cell>
          <cell r="Y148">
            <v>6.7646039550427639E-2</v>
          </cell>
          <cell r="Z148">
            <v>0.11143759346678198</v>
          </cell>
          <cell r="AA148">
            <v>1</v>
          </cell>
        </row>
        <row r="149">
          <cell r="C149" t="str">
            <v>07Q</v>
          </cell>
          <cell r="D149">
            <v>184.90434042744408</v>
          </cell>
          <cell r="E149">
            <v>25.868126771349111</v>
          </cell>
          <cell r="F149">
            <v>20.075176575446466</v>
          </cell>
          <cell r="G149">
            <v>50.705718776506487</v>
          </cell>
          <cell r="H149">
            <v>174.98194022969781</v>
          </cell>
          <cell r="I149">
            <v>6.1192367199742801</v>
          </cell>
          <cell r="J149">
            <v>187.78694949242242</v>
          </cell>
          <cell r="K149">
            <v>328.17644442112964</v>
          </cell>
          <cell r="L149">
            <v>53.031641087313631</v>
          </cell>
          <cell r="M149">
            <v>84.372783927719794</v>
          </cell>
          <cell r="N149">
            <v>1116.0223584290036</v>
          </cell>
          <cell r="P149" t="str">
            <v>07Q</v>
          </cell>
          <cell r="Q149">
            <v>0.16568157351948506</v>
          </cell>
          <cell r="R149">
            <v>2.3178860688564534E-2</v>
          </cell>
          <cell r="S149">
            <v>1.7988149093810076E-2</v>
          </cell>
          <cell r="T149">
            <v>4.5434321627645206E-2</v>
          </cell>
          <cell r="U149">
            <v>0.15679071203915257</v>
          </cell>
          <cell r="V149">
            <v>5.4830771747155452E-3</v>
          </cell>
          <cell r="W149">
            <v>0.1682645048050519</v>
          </cell>
          <cell r="X149">
            <v>0.29405902304958775</v>
          </cell>
          <cell r="Y149">
            <v>4.7518439650227909E-2</v>
          </cell>
          <cell r="Z149">
            <v>7.560133835175957E-2</v>
          </cell>
          <cell r="AA149">
            <v>1</v>
          </cell>
        </row>
        <row r="150">
          <cell r="C150" t="str">
            <v>07R</v>
          </cell>
          <cell r="D150">
            <v>227.54954844593721</v>
          </cell>
          <cell r="E150">
            <v>14.460359179858237</v>
          </cell>
          <cell r="F150">
            <v>36.0234444350777</v>
          </cell>
          <cell r="G150">
            <v>36.433609677024563</v>
          </cell>
          <cell r="H150">
            <v>136.66073993539393</v>
          </cell>
          <cell r="I150">
            <v>0</v>
          </cell>
          <cell r="J150">
            <v>42.489855564614679</v>
          </cell>
          <cell r="K150">
            <v>263.59657890553268</v>
          </cell>
          <cell r="L150">
            <v>36.334841266016177</v>
          </cell>
          <cell r="M150">
            <v>98.18287367229216</v>
          </cell>
          <cell r="N150">
            <v>891.73185108174744</v>
          </cell>
          <cell r="P150" t="str">
            <v>07R</v>
          </cell>
          <cell r="Q150">
            <v>0.25517710079537925</v>
          </cell>
          <cell r="R150">
            <v>1.6216039790792017E-2</v>
          </cell>
          <cell r="S150">
            <v>4.0397171404585541E-2</v>
          </cell>
          <cell r="T150">
            <v>4.0857136181496112E-2</v>
          </cell>
          <cell r="U150">
            <v>0.153253177813053</v>
          </cell>
          <cell r="V150">
            <v>0</v>
          </cell>
          <cell r="W150">
            <v>4.76486911542644E-2</v>
          </cell>
          <cell r="X150">
            <v>0.29560072188266839</v>
          </cell>
          <cell r="Y150">
            <v>4.0746375967101421E-2</v>
          </cell>
          <cell r="Z150">
            <v>0.11010358501065975</v>
          </cell>
          <cell r="AA150">
            <v>1</v>
          </cell>
        </row>
        <row r="151">
          <cell r="C151" t="str">
            <v>07T</v>
          </cell>
          <cell r="D151">
            <v>231.27157807917604</v>
          </cell>
          <cell r="E151">
            <v>22.108715420347252</v>
          </cell>
          <cell r="F151">
            <v>36.375354171677266</v>
          </cell>
          <cell r="G151">
            <v>41.737021926171252</v>
          </cell>
          <cell r="H151">
            <v>142.06330027423652</v>
          </cell>
          <cell r="I151">
            <v>3.5648810485026048</v>
          </cell>
          <cell r="J151">
            <v>15.989173057672094</v>
          </cell>
          <cell r="K151">
            <v>153.98256043727</v>
          </cell>
          <cell r="L151">
            <v>38.100851777322511</v>
          </cell>
          <cell r="M151">
            <v>76.353138446735912</v>
          </cell>
          <cell r="N151">
            <v>761.54657463911144</v>
          </cell>
          <cell r="P151" t="str">
            <v>07T</v>
          </cell>
          <cell r="Q151">
            <v>0.3036867156664359</v>
          </cell>
          <cell r="R151">
            <v>2.9031337224285105E-2</v>
          </cell>
          <cell r="S151">
            <v>4.7765107720319201E-2</v>
          </cell>
          <cell r="T151">
            <v>5.4805606532929346E-2</v>
          </cell>
          <cell r="U151">
            <v>0.18654578065899485</v>
          </cell>
          <cell r="V151">
            <v>4.6811070618917334E-3</v>
          </cell>
          <cell r="W151">
            <v>2.0995660134443105E-2</v>
          </cell>
          <cell r="X151">
            <v>0.20219716766534029</v>
          </cell>
          <cell r="Y151">
            <v>5.0030888518378648E-2</v>
          </cell>
          <cell r="Z151">
            <v>0.10026062881698185</v>
          </cell>
          <cell r="AA151">
            <v>1</v>
          </cell>
        </row>
        <row r="152">
          <cell r="C152" t="str">
            <v>07V</v>
          </cell>
          <cell r="D152">
            <v>244.2907131284322</v>
          </cell>
          <cell r="E152">
            <v>34.73469395908824</v>
          </cell>
          <cell r="F152">
            <v>38.8065284630514</v>
          </cell>
          <cell r="G152">
            <v>62.363134871409493</v>
          </cell>
          <cell r="H152">
            <v>137.0525702658727</v>
          </cell>
          <cell r="I152">
            <v>1.6184774732671297</v>
          </cell>
          <cell r="J152">
            <v>82.516502649118308</v>
          </cell>
          <cell r="K152">
            <v>208.63137371502043</v>
          </cell>
          <cell r="L152">
            <v>70.035750837679245</v>
          </cell>
          <cell r="M152">
            <v>91.617946156055538</v>
          </cell>
          <cell r="N152">
            <v>971.66769151899462</v>
          </cell>
          <cell r="P152" t="str">
            <v>07V</v>
          </cell>
          <cell r="Q152">
            <v>0.25141384782130188</v>
          </cell>
          <cell r="R152">
            <v>3.5747503248551957E-2</v>
          </cell>
          <cell r="S152">
            <v>3.993806607111295E-2</v>
          </cell>
          <cell r="T152">
            <v>6.4181546238218617E-2</v>
          </cell>
          <cell r="U152">
            <v>0.14104880862264785</v>
          </cell>
          <cell r="V152">
            <v>1.6656697422315096E-3</v>
          </cell>
          <cell r="W152">
            <v>8.4922554664878691E-2</v>
          </cell>
          <cell r="X152">
            <v>0.2147147379047562</v>
          </cell>
          <cell r="Y152">
            <v>7.2077883672547888E-2</v>
          </cell>
          <cell r="Z152">
            <v>9.4289382013752532E-2</v>
          </cell>
          <cell r="AA152">
            <v>1</v>
          </cell>
        </row>
        <row r="153">
          <cell r="C153" t="str">
            <v>07W</v>
          </cell>
          <cell r="D153">
            <v>371.9932130358261</v>
          </cell>
          <cell r="E153">
            <v>33.867067787829747</v>
          </cell>
          <cell r="F153">
            <v>52.966479422094082</v>
          </cell>
          <cell r="G153">
            <v>50.666733620173254</v>
          </cell>
          <cell r="H153">
            <v>152.49798210588699</v>
          </cell>
          <cell r="I153">
            <v>2.5498972753778983</v>
          </cell>
          <cell r="J153">
            <v>48.895799379683034</v>
          </cell>
          <cell r="K153">
            <v>209.09368293336485</v>
          </cell>
          <cell r="L153">
            <v>71.09401883032794</v>
          </cell>
          <cell r="M153">
            <v>119.50166834991322</v>
          </cell>
          <cell r="N153">
            <v>1113.1265427404771</v>
          </cell>
          <cell r="P153" t="str">
            <v>07W</v>
          </cell>
          <cell r="Q153">
            <v>0.33418771249492651</v>
          </cell>
          <cell r="R153">
            <v>3.0425173138401908E-2</v>
          </cell>
          <cell r="S153">
            <v>4.7583520281254399E-2</v>
          </cell>
          <cell r="T153">
            <v>4.5517496596059595E-2</v>
          </cell>
          <cell r="U153">
            <v>0.13699968175266264</v>
          </cell>
          <cell r="V153">
            <v>2.290752378521263E-3</v>
          </cell>
          <cell r="W153">
            <v>4.3926541594546252E-2</v>
          </cell>
          <cell r="X153">
            <v>0.18784358732348955</v>
          </cell>
          <cell r="Y153">
            <v>6.3868766129048585E-2</v>
          </cell>
          <cell r="Z153">
            <v>0.10735676831108927</v>
          </cell>
          <cell r="AA153">
            <v>1</v>
          </cell>
        </row>
        <row r="154">
          <cell r="C154" t="str">
            <v>07X</v>
          </cell>
          <cell r="D154">
            <v>230.5245883357567</v>
          </cell>
          <cell r="E154">
            <v>29.130842396329072</v>
          </cell>
          <cell r="F154">
            <v>31.195837845127709</v>
          </cell>
          <cell r="G154">
            <v>42.006202771171935</v>
          </cell>
          <cell r="H154">
            <v>120.41859328972369</v>
          </cell>
          <cell r="I154">
            <v>2.4511320307675364</v>
          </cell>
          <cell r="J154">
            <v>65.80454650239281</v>
          </cell>
          <cell r="K154">
            <v>147.85075316686326</v>
          </cell>
          <cell r="L154">
            <v>42.298261944300101</v>
          </cell>
          <cell r="M154">
            <v>62.538288571087868</v>
          </cell>
          <cell r="N154">
            <v>774.21904685352058</v>
          </cell>
          <cell r="P154" t="str">
            <v>07X</v>
          </cell>
          <cell r="Q154">
            <v>0.29775112001264303</v>
          </cell>
          <cell r="R154">
            <v>3.7626098860159558E-2</v>
          </cell>
          <cell r="S154">
            <v>4.0293296802642271E-2</v>
          </cell>
          <cell r="T154">
            <v>5.4256224955828755E-2</v>
          </cell>
          <cell r="U154">
            <v>0.15553556035480284</v>
          </cell>
          <cell r="V154">
            <v>3.1659412678222078E-3</v>
          </cell>
          <cell r="W154">
            <v>8.4994739886375834E-2</v>
          </cell>
          <cell r="X154">
            <v>0.19096759989015885</v>
          </cell>
          <cell r="Y154">
            <v>5.4633455630164543E-2</v>
          </cell>
          <cell r="Z154">
            <v>8.0775962339402235E-2</v>
          </cell>
          <cell r="AA154">
            <v>1</v>
          </cell>
        </row>
        <row r="155">
          <cell r="C155" t="str">
            <v>07Y</v>
          </cell>
          <cell r="D155">
            <v>296.35008088005355</v>
          </cell>
          <cell r="E155">
            <v>23.14194083081307</v>
          </cell>
          <cell r="F155">
            <v>37.562817045327705</v>
          </cell>
          <cell r="G155">
            <v>45.067108858161255</v>
          </cell>
          <cell r="H155">
            <v>118.08223140301243</v>
          </cell>
          <cell r="I155">
            <v>5.3425629713061191</v>
          </cell>
          <cell r="J155">
            <v>36.674798149727266</v>
          </cell>
          <cell r="K155">
            <v>174.78102049782726</v>
          </cell>
          <cell r="L155">
            <v>78.269870578107984</v>
          </cell>
          <cell r="M155">
            <v>82.000075190514508</v>
          </cell>
          <cell r="N155">
            <v>897.27250640485124</v>
          </cell>
          <cell r="P155" t="str">
            <v>07Y</v>
          </cell>
          <cell r="Q155">
            <v>0.33027879352667894</v>
          </cell>
          <cell r="R155">
            <v>2.57914297670137E-2</v>
          </cell>
          <cell r="S155">
            <v>4.1863332239870599E-2</v>
          </cell>
          <cell r="T155">
            <v>5.0226780087951207E-2</v>
          </cell>
          <cell r="U155">
            <v>0.13160130346146312</v>
          </cell>
          <cell r="V155">
            <v>5.9542256484737795E-3</v>
          </cell>
          <cell r="W155">
            <v>4.0873645283832555E-2</v>
          </cell>
          <cell r="X155">
            <v>0.19479145883799731</v>
          </cell>
          <cell r="Y155">
            <v>8.7230880272611916E-2</v>
          </cell>
          <cell r="Z155">
            <v>9.1388150874106802E-2</v>
          </cell>
          <cell r="AA155">
            <v>1</v>
          </cell>
        </row>
        <row r="156">
          <cell r="C156" t="str">
            <v>08A</v>
          </cell>
          <cell r="D156">
            <v>294.73561918066673</v>
          </cell>
          <cell r="E156">
            <v>25.21876572219066</v>
          </cell>
          <cell r="F156">
            <v>18.906990590851251</v>
          </cell>
          <cell r="G156">
            <v>55.342437417901287</v>
          </cell>
          <cell r="H156">
            <v>127.85960791310112</v>
          </cell>
          <cell r="I156">
            <v>2.1618289520662062</v>
          </cell>
          <cell r="J156">
            <v>31.016452545810598</v>
          </cell>
          <cell r="K156">
            <v>126.13637572913555</v>
          </cell>
          <cell r="L156">
            <v>58.507287176626114</v>
          </cell>
          <cell r="M156">
            <v>58.537590542328694</v>
          </cell>
          <cell r="N156">
            <v>798.42295577067819</v>
          </cell>
          <cell r="P156" t="str">
            <v>08A</v>
          </cell>
          <cell r="Q156">
            <v>0.36914722585371185</v>
          </cell>
          <cell r="R156">
            <v>3.1585722254000366E-2</v>
          </cell>
          <cell r="S156">
            <v>2.3680419574862135E-2</v>
          </cell>
          <cell r="T156">
            <v>6.9314687181660464E-2</v>
          </cell>
          <cell r="U156">
            <v>0.1601401951045916</v>
          </cell>
          <cell r="V156">
            <v>2.7076237430817599E-3</v>
          </cell>
          <cell r="W156">
            <v>3.8847145265095681E-2</v>
          </cell>
          <cell r="X156">
            <v>0.15798190021651162</v>
          </cell>
          <cell r="Y156">
            <v>7.3278563390192009E-2</v>
          </cell>
          <cell r="Z156">
            <v>7.331651741629254E-2</v>
          </cell>
          <cell r="AA156">
            <v>1</v>
          </cell>
        </row>
        <row r="157">
          <cell r="C157" t="str">
            <v>08C</v>
          </cell>
          <cell r="D157">
            <v>131.69492378396569</v>
          </cell>
          <cell r="E157">
            <v>12.782750661581622</v>
          </cell>
          <cell r="F157">
            <v>29.311789685152533</v>
          </cell>
          <cell r="G157">
            <v>34.732057905823851</v>
          </cell>
          <cell r="H157">
            <v>110.89622615135501</v>
          </cell>
          <cell r="I157">
            <v>5.9433798961752871</v>
          </cell>
          <cell r="J157">
            <v>19.231280202841635</v>
          </cell>
          <cell r="K157">
            <v>182.55673882486482</v>
          </cell>
          <cell r="L157">
            <v>24.564684258344908</v>
          </cell>
          <cell r="M157">
            <v>49.955961830957555</v>
          </cell>
          <cell r="N157">
            <v>601.66979320106304</v>
          </cell>
          <cell r="P157" t="str">
            <v>08C</v>
          </cell>
          <cell r="Q157">
            <v>0.21888239242211138</v>
          </cell>
          <cell r="R157">
            <v>2.1245458565525732E-2</v>
          </cell>
          <cell r="S157">
            <v>4.8717402828559922E-2</v>
          </cell>
          <cell r="T157">
            <v>5.7726112060635333E-2</v>
          </cell>
          <cell r="U157">
            <v>0.18431409953515193</v>
          </cell>
          <cell r="V157">
            <v>9.8781424019223733E-3</v>
          </cell>
          <cell r="W157">
            <v>3.1963180502257688E-2</v>
          </cell>
          <cell r="X157">
            <v>0.30341682578679652</v>
          </cell>
          <cell r="Y157">
            <v>4.0827517910868437E-2</v>
          </cell>
          <cell r="Z157">
            <v>8.3028867986170485E-2</v>
          </cell>
          <cell r="AA157">
            <v>1</v>
          </cell>
        </row>
        <row r="158">
          <cell r="C158" t="str">
            <v>08D</v>
          </cell>
          <cell r="D158">
            <v>191.61906232968252</v>
          </cell>
          <cell r="E158">
            <v>21.741250722767305</v>
          </cell>
          <cell r="F158">
            <v>24.248499991921928</v>
          </cell>
          <cell r="G158">
            <v>41.412807133143801</v>
          </cell>
          <cell r="H158">
            <v>131.34932975780853</v>
          </cell>
          <cell r="I158">
            <v>2.8077629546747773</v>
          </cell>
          <cell r="J158">
            <v>51.784733932449527</v>
          </cell>
          <cell r="K158">
            <v>135.0825861186245</v>
          </cell>
          <cell r="L158">
            <v>66.051360363016272</v>
          </cell>
          <cell r="M158">
            <v>72.529153553076824</v>
          </cell>
          <cell r="N158">
            <v>738.62654685716598</v>
          </cell>
          <cell r="P158" t="str">
            <v>08D</v>
          </cell>
          <cell r="Q158">
            <v>0.25942617841860133</v>
          </cell>
          <cell r="R158">
            <v>2.9434699870016425E-2</v>
          </cell>
          <cell r="S158">
            <v>3.2829174763753854E-2</v>
          </cell>
          <cell r="T158">
            <v>5.6067314814711257E-2</v>
          </cell>
          <cell r="U158">
            <v>0.17782914832494992</v>
          </cell>
          <cell r="V158">
            <v>3.801329598322353E-3</v>
          </cell>
          <cell r="W158">
            <v>7.0109494646235004E-2</v>
          </cell>
          <cell r="X158">
            <v>0.18288347026436688</v>
          </cell>
          <cell r="Y158">
            <v>8.9424568672846719E-2</v>
          </cell>
          <cell r="Z158">
            <v>9.8194620626196313E-2</v>
          </cell>
          <cell r="AA158">
            <v>1</v>
          </cell>
        </row>
        <row r="159">
          <cell r="C159" t="str">
            <v>08E</v>
          </cell>
          <cell r="D159">
            <v>226.19709637373694</v>
          </cell>
          <cell r="E159">
            <v>29.162175179871262</v>
          </cell>
          <cell r="F159">
            <v>20.391121904874108</v>
          </cell>
          <cell r="G159">
            <v>27.658299970885881</v>
          </cell>
          <cell r="H159">
            <v>91.404948203890129</v>
          </cell>
          <cell r="I159">
            <v>4.7964959665521709</v>
          </cell>
          <cell r="J159">
            <v>62.93250069192095</v>
          </cell>
          <cell r="K159">
            <v>131.78996165604252</v>
          </cell>
          <cell r="L159">
            <v>43.551433857734459</v>
          </cell>
          <cell r="M159">
            <v>54.531755533629223</v>
          </cell>
          <cell r="N159">
            <v>692.41578933913752</v>
          </cell>
          <cell r="P159" t="str">
            <v>08E</v>
          </cell>
          <cell r="Q159">
            <v>0.32667813163190035</v>
          </cell>
          <cell r="R159">
            <v>4.2116565839297973E-2</v>
          </cell>
          <cell r="S159">
            <v>2.9449244541832315E-2</v>
          </cell>
          <cell r="T159">
            <v>3.9944640773261098E-2</v>
          </cell>
          <cell r="U159">
            <v>0.13200875775974111</v>
          </cell>
          <cell r="V159">
            <v>6.9271903391025947E-3</v>
          </cell>
          <cell r="W159">
            <v>9.08883096845403E-2</v>
          </cell>
          <cell r="X159">
            <v>0.1903335592358846</v>
          </cell>
          <cell r="Y159">
            <v>6.2897805810149504E-2</v>
          </cell>
          <cell r="Z159">
            <v>7.8755794384290354E-2</v>
          </cell>
          <cell r="AA159">
            <v>1</v>
          </cell>
        </row>
        <row r="160">
          <cell r="C160" t="str">
            <v>08F</v>
          </cell>
          <cell r="D160">
            <v>175.92082162031645</v>
          </cell>
          <cell r="E160">
            <v>35.964998793519712</v>
          </cell>
          <cell r="F160">
            <v>16.314698660157447</v>
          </cell>
          <cell r="G160">
            <v>57.69208728921808</v>
          </cell>
          <cell r="H160">
            <v>89.326033523604892</v>
          </cell>
          <cell r="I160">
            <v>4.8517489104562435</v>
          </cell>
          <cell r="J160">
            <v>83.967054480109411</v>
          </cell>
          <cell r="K160">
            <v>122.11618549962211</v>
          </cell>
          <cell r="L160">
            <v>45.555233910104207</v>
          </cell>
          <cell r="M160">
            <v>51.063945460242927</v>
          </cell>
          <cell r="N160">
            <v>682.77280814735138</v>
          </cell>
          <cell r="P160" t="str">
            <v>08F</v>
          </cell>
          <cell r="Q160">
            <v>0.25765645544330235</v>
          </cell>
          <cell r="R160">
            <v>5.2674913769790888E-2</v>
          </cell>
          <cell r="S160">
            <v>2.3894769190393007E-2</v>
          </cell>
          <cell r="T160">
            <v>8.4496755876615648E-2</v>
          </cell>
          <cell r="U160">
            <v>0.13082834063937585</v>
          </cell>
          <cell r="V160">
            <v>7.1059492302001162E-3</v>
          </cell>
          <cell r="W160">
            <v>0.12297949402517537</v>
          </cell>
          <cell r="X160">
            <v>0.17885332286588049</v>
          </cell>
          <cell r="Y160">
            <v>6.6720925857774907E-2</v>
          </cell>
          <cell r="Z160">
            <v>7.4789073101491549E-2</v>
          </cell>
          <cell r="AA160">
            <v>1</v>
          </cell>
        </row>
        <row r="161">
          <cell r="C161" t="str">
            <v>08G</v>
          </cell>
          <cell r="D161">
            <v>228.85467430537605</v>
          </cell>
          <cell r="E161">
            <v>29.27065289062293</v>
          </cell>
          <cell r="F161">
            <v>24.337204505765833</v>
          </cell>
          <cell r="G161">
            <v>43.705550921521656</v>
          </cell>
          <cell r="H161">
            <v>97.644527046854833</v>
          </cell>
          <cell r="I161">
            <v>6.1178419612323562</v>
          </cell>
          <cell r="J161">
            <v>71.168103022557702</v>
          </cell>
          <cell r="K161">
            <v>141.36943706774937</v>
          </cell>
          <cell r="L161">
            <v>48.459978634048618</v>
          </cell>
          <cell r="M161">
            <v>69.000688724275122</v>
          </cell>
          <cell r="N161">
            <v>759.92865908000454</v>
          </cell>
          <cell r="P161" t="str">
            <v>08G</v>
          </cell>
          <cell r="Q161">
            <v>0.30115284056063274</v>
          </cell>
          <cell r="R161">
            <v>3.8517632597326934E-2</v>
          </cell>
          <cell r="S161">
            <v>3.2025643742965661E-2</v>
          </cell>
          <cell r="T161">
            <v>5.7512702540305667E-2</v>
          </cell>
          <cell r="U161">
            <v>0.12849170231988175</v>
          </cell>
          <cell r="V161">
            <v>8.0505477562049354E-3</v>
          </cell>
          <cell r="W161">
            <v>9.3651031807007026E-2</v>
          </cell>
          <cell r="X161">
            <v>0.18602987975068083</v>
          </cell>
          <cell r="Y161">
            <v>6.3769115765045514E-2</v>
          </cell>
          <cell r="Z161">
            <v>9.079890315994886E-2</v>
          </cell>
          <cell r="AA161">
            <v>1</v>
          </cell>
        </row>
        <row r="162">
          <cell r="C162" t="str">
            <v>08H</v>
          </cell>
          <cell r="D162">
            <v>159.95455287404681</v>
          </cell>
          <cell r="E162">
            <v>20.91322931251932</v>
          </cell>
          <cell r="F162">
            <v>35.856471296341546</v>
          </cell>
          <cell r="G162">
            <v>39.363359581521593</v>
          </cell>
          <cell r="H162">
            <v>127.51359784221043</v>
          </cell>
          <cell r="I162">
            <v>4.5491379556283071</v>
          </cell>
          <cell r="J162">
            <v>31.939454673579355</v>
          </cell>
          <cell r="K162">
            <v>224.71900479634905</v>
          </cell>
          <cell r="L162">
            <v>19.747823602877038</v>
          </cell>
          <cell r="M162">
            <v>65.302625976912452</v>
          </cell>
          <cell r="N162">
            <v>729.85925791198588</v>
          </cell>
          <cell r="P162" t="str">
            <v>08H</v>
          </cell>
          <cell r="Q162">
            <v>0.21915807895847203</v>
          </cell>
          <cell r="R162">
            <v>2.8653783706668084E-2</v>
          </cell>
          <cell r="S162">
            <v>4.9127925565980141E-2</v>
          </cell>
          <cell r="T162">
            <v>5.393280848986428E-2</v>
          </cell>
          <cell r="U162">
            <v>0.17470984502821416</v>
          </cell>
          <cell r="V162">
            <v>6.2328975159439441E-3</v>
          </cell>
          <cell r="W162">
            <v>4.3761114663329999E-2</v>
          </cell>
          <cell r="X162">
            <v>0.30789361422808453</v>
          </cell>
          <cell r="Y162">
            <v>2.7057029679081551E-2</v>
          </cell>
          <cell r="Z162">
            <v>8.9472902164361295E-2</v>
          </cell>
          <cell r="AA162">
            <v>1</v>
          </cell>
        </row>
        <row r="163">
          <cell r="C163" t="str">
            <v>08J</v>
          </cell>
          <cell r="D163">
            <v>110.2898521577816</v>
          </cell>
          <cell r="E163">
            <v>16.168448436083008</v>
          </cell>
          <cell r="F163">
            <v>13.458788166853397</v>
          </cell>
          <cell r="G163">
            <v>19.862103104658303</v>
          </cell>
          <cell r="H163">
            <v>105.56163594113525</v>
          </cell>
          <cell r="I163">
            <v>2.0344091208645465</v>
          </cell>
          <cell r="J163">
            <v>70.443904679607954</v>
          </cell>
          <cell r="K163">
            <v>154.50536805693355</v>
          </cell>
          <cell r="L163">
            <v>32.689597287932123</v>
          </cell>
          <cell r="M163">
            <v>56.551733503085003</v>
          </cell>
          <cell r="N163">
            <v>581.56584045493469</v>
          </cell>
          <cell r="P163" t="str">
            <v>08J</v>
          </cell>
          <cell r="Q163">
            <v>0.18964293375880958</v>
          </cell>
          <cell r="R163">
            <v>2.7801578619946289E-2</v>
          </cell>
          <cell r="S163">
            <v>2.3142329261163531E-2</v>
          </cell>
          <cell r="T163">
            <v>3.415280218164294E-2</v>
          </cell>
          <cell r="U163">
            <v>0.18151278599609424</v>
          </cell>
          <cell r="V163">
            <v>3.4981578685452245E-3</v>
          </cell>
          <cell r="W163">
            <v>0.12112799579924197</v>
          </cell>
          <cell r="X163">
            <v>0.26567132611514882</v>
          </cell>
          <cell r="Y163">
            <v>5.6209624111279326E-2</v>
          </cell>
          <cell r="Z163">
            <v>9.7240466288128172E-2</v>
          </cell>
          <cell r="AA163">
            <v>1</v>
          </cell>
        </row>
        <row r="164">
          <cell r="C164" t="str">
            <v>08K</v>
          </cell>
          <cell r="D164">
            <v>266.79345029492873</v>
          </cell>
          <cell r="E164">
            <v>22.963560775249416</v>
          </cell>
          <cell r="F164">
            <v>76.014279920326857</v>
          </cell>
          <cell r="G164">
            <v>45.326069193547241</v>
          </cell>
          <cell r="H164">
            <v>184.92849631541307</v>
          </cell>
          <cell r="I164">
            <v>1.5909236988901452</v>
          </cell>
          <cell r="J164">
            <v>64.095432913781949</v>
          </cell>
          <cell r="K164">
            <v>253.12035534832808</v>
          </cell>
          <cell r="L164">
            <v>77.159959479503229</v>
          </cell>
          <cell r="M164">
            <v>107.10571048343502</v>
          </cell>
          <cell r="N164">
            <v>1099.0982384234035</v>
          </cell>
          <cell r="P164" t="str">
            <v>08K</v>
          </cell>
          <cell r="Q164">
            <v>0.2427384932193408</v>
          </cell>
          <cell r="R164">
            <v>2.0893092148149918E-2</v>
          </cell>
          <cell r="S164">
            <v>6.9160587527976755E-2</v>
          </cell>
          <cell r="T164">
            <v>4.1239324756415785E-2</v>
          </cell>
          <cell r="U164">
            <v>0.16825474725597134</v>
          </cell>
          <cell r="V164">
            <v>1.4474808923106259E-3</v>
          </cell>
          <cell r="W164">
            <v>5.8316382169553246E-2</v>
          </cell>
          <cell r="X164">
            <v>0.23029820856724822</v>
          </cell>
          <cell r="Y164">
            <v>7.0202968926767625E-2</v>
          </cell>
          <cell r="Z164">
            <v>9.7448714536265954E-2</v>
          </cell>
          <cell r="AA164">
            <v>1</v>
          </cell>
        </row>
        <row r="165">
          <cell r="C165" t="str">
            <v>08L</v>
          </cell>
          <cell r="D165">
            <v>179.70791931480642</v>
          </cell>
          <cell r="E165">
            <v>16.826689858922844</v>
          </cell>
          <cell r="F165">
            <v>47.893261941179134</v>
          </cell>
          <cell r="G165">
            <v>59.303975240850185</v>
          </cell>
          <cell r="H165">
            <v>124.61039766215585</v>
          </cell>
          <cell r="I165">
            <v>1.0003841133443103</v>
          </cell>
          <cell r="J165">
            <v>40.281974462620454</v>
          </cell>
          <cell r="K165">
            <v>175.02598580299355</v>
          </cell>
          <cell r="L165">
            <v>65.541394459659017</v>
          </cell>
          <cell r="M165">
            <v>54.049382934638345</v>
          </cell>
          <cell r="N165">
            <v>764.24136579117021</v>
          </cell>
          <cell r="P165" t="str">
            <v>08L</v>
          </cell>
          <cell r="Q165">
            <v>0.23514550161618941</v>
          </cell>
          <cell r="R165">
            <v>2.2017507311323365E-2</v>
          </cell>
          <cell r="S165">
            <v>6.2667717405741716E-2</v>
          </cell>
          <cell r="T165">
            <v>7.7598489031611859E-2</v>
          </cell>
          <cell r="U165">
            <v>0.16305110301528192</v>
          </cell>
          <cell r="V165">
            <v>1.3089897486884613E-3</v>
          </cell>
          <cell r="W165">
            <v>5.2708445611183451E-2</v>
          </cell>
          <cell r="X165">
            <v>0.22901925181948288</v>
          </cell>
          <cell r="Y165">
            <v>8.5760071874424387E-2</v>
          </cell>
          <cell r="Z165">
            <v>7.0722922566072405E-2</v>
          </cell>
          <cell r="AA165">
            <v>1</v>
          </cell>
        </row>
        <row r="166">
          <cell r="C166" t="str">
            <v>08M</v>
          </cell>
          <cell r="D166">
            <v>422.46556698059157</v>
          </cell>
          <cell r="E166">
            <v>20.710635798464445</v>
          </cell>
          <cell r="F166">
            <v>56.038472136324458</v>
          </cell>
          <cell r="G166">
            <v>47.204410053605677</v>
          </cell>
          <cell r="H166">
            <v>136.13971805621475</v>
          </cell>
          <cell r="I166">
            <v>1.4193821637237791</v>
          </cell>
          <cell r="J166">
            <v>12.087792012801135</v>
          </cell>
          <cell r="K166">
            <v>93.800146711607525</v>
          </cell>
          <cell r="L166">
            <v>102.62523032892452</v>
          </cell>
          <cell r="M166">
            <v>80.174199727055324</v>
          </cell>
          <cell r="N166">
            <v>972.66555396931324</v>
          </cell>
          <cell r="P166" t="str">
            <v>08M</v>
          </cell>
          <cell r="Q166">
            <v>0.43433795435293066</v>
          </cell>
          <cell r="R166">
            <v>2.1292658832162002E-2</v>
          </cell>
          <cell r="S166">
            <v>5.7613299769524298E-2</v>
          </cell>
          <cell r="T166">
            <v>4.8530977437178713E-2</v>
          </cell>
          <cell r="U166">
            <v>0.13996560020106338</v>
          </cell>
          <cell r="V166">
            <v>1.459270514856291E-3</v>
          </cell>
          <cell r="W166">
            <v>1.2427490583451354E-2</v>
          </cell>
          <cell r="X166">
            <v>9.6436176164378537E-2</v>
          </cell>
          <cell r="Y166">
            <v>0.10550926771296175</v>
          </cell>
          <cell r="Z166">
            <v>8.2427304431492959E-2</v>
          </cell>
          <cell r="AA166">
            <v>1</v>
          </cell>
        </row>
        <row r="167">
          <cell r="C167" t="str">
            <v>08N</v>
          </cell>
          <cell r="D167">
            <v>248.67545365355249</v>
          </cell>
          <cell r="E167">
            <v>25.608309924462681</v>
          </cell>
          <cell r="F167">
            <v>37.923036373599494</v>
          </cell>
          <cell r="G167">
            <v>35.634287397841348</v>
          </cell>
          <cell r="H167">
            <v>108.93886426680096</v>
          </cell>
          <cell r="I167">
            <v>1.58888917259094</v>
          </cell>
          <cell r="J167">
            <v>44.318420932993405</v>
          </cell>
          <cell r="K167">
            <v>132.00756026187554</v>
          </cell>
          <cell r="L167">
            <v>46.515202810069454</v>
          </cell>
          <cell r="M167">
            <v>51.071344187404129</v>
          </cell>
          <cell r="N167">
            <v>732.28136898119044</v>
          </cell>
          <cell r="P167" t="str">
            <v>08N</v>
          </cell>
          <cell r="Q167">
            <v>0.33959003217510514</v>
          </cell>
          <cell r="R167">
            <v>3.4970587822125053E-2</v>
          </cell>
          <cell r="S167">
            <v>5.1787520453184702E-2</v>
          </cell>
          <cell r="T167">
            <v>4.8662015595752048E-2</v>
          </cell>
          <cell r="U167">
            <v>0.14876640166110686</v>
          </cell>
          <cell r="V167">
            <v>2.1697795955146751E-3</v>
          </cell>
          <cell r="W167">
            <v>6.0521027586230694E-2</v>
          </cell>
          <cell r="X167">
            <v>0.18026890462273432</v>
          </cell>
          <cell r="Y167">
            <v>6.3520942605415728E-2</v>
          </cell>
          <cell r="Z167">
            <v>6.9742787882830809E-2</v>
          </cell>
          <cell r="AA167">
            <v>1</v>
          </cell>
        </row>
        <row r="168">
          <cell r="C168" t="str">
            <v>08P</v>
          </cell>
          <cell r="D168">
            <v>90.694417047801267</v>
          </cell>
          <cell r="E168">
            <v>11.924339231184957</v>
          </cell>
          <cell r="F168">
            <v>11.181097146623099</v>
          </cell>
          <cell r="G168">
            <v>25.912670272098286</v>
          </cell>
          <cell r="H168">
            <v>164.88882460550207</v>
          </cell>
          <cell r="I168">
            <v>3.5291036359045433</v>
          </cell>
          <cell r="J168">
            <v>100.5448660523675</v>
          </cell>
          <cell r="K168">
            <v>245.97952748670781</v>
          </cell>
          <cell r="L168">
            <v>26.532439661024881</v>
          </cell>
          <cell r="M168">
            <v>47.099295885819046</v>
          </cell>
          <cell r="N168">
            <v>728.28658102503346</v>
          </cell>
          <cell r="P168" t="str">
            <v>08P</v>
          </cell>
          <cell r="Q168">
            <v>0.1245312208281424</v>
          </cell>
          <cell r="R168">
            <v>1.637314148285135E-2</v>
          </cell>
          <cell r="S168">
            <v>1.5352606292547864E-2</v>
          </cell>
          <cell r="T168">
            <v>3.5580320916564559E-2</v>
          </cell>
          <cell r="U168">
            <v>0.22640651208131257</v>
          </cell>
          <cell r="V168">
            <v>4.8457622697612732E-3</v>
          </cell>
          <cell r="W168">
            <v>0.1380567329839508</v>
          </cell>
          <cell r="X168">
            <v>0.33775100886865406</v>
          </cell>
          <cell r="Y168">
            <v>3.6431317495485858E-2</v>
          </cell>
          <cell r="Z168">
            <v>6.4671376780729262E-2</v>
          </cell>
          <cell r="AA168">
            <v>1</v>
          </cell>
        </row>
        <row r="169">
          <cell r="C169" t="str">
            <v>08Q</v>
          </cell>
          <cell r="D169">
            <v>250.57197743498821</v>
          </cell>
          <cell r="E169">
            <v>22.358931366203084</v>
          </cell>
          <cell r="F169">
            <v>49.914131512870327</v>
          </cell>
          <cell r="G169">
            <v>41.938585057804389</v>
          </cell>
          <cell r="H169">
            <v>157.62716218395761</v>
          </cell>
          <cell r="I169">
            <v>4.3976093461404799</v>
          </cell>
          <cell r="J169">
            <v>27.434010258887568</v>
          </cell>
          <cell r="K169">
            <v>172.90279066837797</v>
          </cell>
          <cell r="L169">
            <v>47.761893078150109</v>
          </cell>
          <cell r="M169">
            <v>89.633804444989167</v>
          </cell>
          <cell r="N169">
            <v>864.54089535236903</v>
          </cell>
          <cell r="P169" t="str">
            <v>08Q</v>
          </cell>
          <cell r="Q169">
            <v>0.2898324171615505</v>
          </cell>
          <cell r="R169">
            <v>2.5862202107963955E-2</v>
          </cell>
          <cell r="S169">
            <v>5.7734841441510247E-2</v>
          </cell>
          <cell r="T169">
            <v>4.8509660194514088E-2</v>
          </cell>
          <cell r="U169">
            <v>0.18232470323999195</v>
          </cell>
          <cell r="V169">
            <v>5.0866412101281859E-3</v>
          </cell>
          <cell r="W169">
            <v>3.1732461016440443E-2</v>
          </cell>
          <cell r="X169">
            <v>0.19999376732538068</v>
          </cell>
          <cell r="Y169">
            <v>5.5245383225837275E-2</v>
          </cell>
          <cell r="Z169">
            <v>0.10367792307668254</v>
          </cell>
          <cell r="AA169">
            <v>1</v>
          </cell>
        </row>
        <row r="170">
          <cell r="C170" t="str">
            <v>08R</v>
          </cell>
          <cell r="D170">
            <v>156.22543087493816</v>
          </cell>
          <cell r="E170">
            <v>15.815406590302249</v>
          </cell>
          <cell r="F170">
            <v>27.280006510819486</v>
          </cell>
          <cell r="G170">
            <v>39.976177503425212</v>
          </cell>
          <cell r="H170">
            <v>99.310849167363386</v>
          </cell>
          <cell r="I170">
            <v>1.1085150933623822</v>
          </cell>
          <cell r="J170">
            <v>33.394179595401461</v>
          </cell>
          <cell r="K170">
            <v>191.56701887044312</v>
          </cell>
          <cell r="L170">
            <v>32.990351161148048</v>
          </cell>
          <cell r="M170">
            <v>55.296591391549526</v>
          </cell>
          <cell r="N170">
            <v>652.96452675875298</v>
          </cell>
          <cell r="P170" t="str">
            <v>08R</v>
          </cell>
          <cell r="Q170">
            <v>0.23925561722384017</v>
          </cell>
          <cell r="R170">
            <v>2.4220927695426671E-2</v>
          </cell>
          <cell r="S170">
            <v>4.1778696074401711E-2</v>
          </cell>
          <cell r="T170">
            <v>6.1222586932651209E-2</v>
          </cell>
          <cell r="U170">
            <v>0.15209225784489697</v>
          </cell>
          <cell r="V170">
            <v>1.6976651072684364E-3</v>
          </cell>
          <cell r="W170">
            <v>5.1142410080324954E-2</v>
          </cell>
          <cell r="X170">
            <v>0.2933804380176081</v>
          </cell>
          <cell r="Y170">
            <v>5.0523956216899979E-2</v>
          </cell>
          <cell r="Z170">
            <v>8.4685444806681873E-2</v>
          </cell>
          <cell r="AA170">
            <v>1</v>
          </cell>
        </row>
        <row r="171">
          <cell r="C171" t="str">
            <v>08T</v>
          </cell>
          <cell r="D171">
            <v>93.439215798412832</v>
          </cell>
          <cell r="E171">
            <v>15.797077550040118</v>
          </cell>
          <cell r="F171">
            <v>10.672653960171166</v>
          </cell>
          <cell r="G171">
            <v>40.739339210946781</v>
          </cell>
          <cell r="H171">
            <v>50.047716347444243</v>
          </cell>
          <cell r="I171">
            <v>5.8677843198834285</v>
          </cell>
          <cell r="J171">
            <v>77.973904225190196</v>
          </cell>
          <cell r="K171">
            <v>113.15739490233749</v>
          </cell>
          <cell r="L171">
            <v>30.187875097717829</v>
          </cell>
          <cell r="M171">
            <v>49.64564989039755</v>
          </cell>
          <cell r="N171">
            <v>487.52861130254161</v>
          </cell>
          <cell r="P171" t="str">
            <v>08T</v>
          </cell>
          <cell r="Q171">
            <v>0.19165893781858073</v>
          </cell>
          <cell r="R171">
            <v>3.2402359951418436E-2</v>
          </cell>
          <cell r="S171">
            <v>2.1891338708628374E-2</v>
          </cell>
          <cell r="T171">
            <v>8.3562971006158046E-2</v>
          </cell>
          <cell r="U171">
            <v>0.10265595738828659</v>
          </cell>
          <cell r="V171">
            <v>1.2035774278367646E-2</v>
          </cell>
          <cell r="W171">
            <v>0.15993708352185831</v>
          </cell>
          <cell r="X171">
            <v>0.23210411097722497</v>
          </cell>
          <cell r="Y171">
            <v>6.1920212266238436E-2</v>
          </cell>
          <cell r="Z171">
            <v>0.10183125408323852</v>
          </cell>
          <cell r="AA171">
            <v>1</v>
          </cell>
        </row>
        <row r="172">
          <cell r="C172" t="str">
            <v>08V</v>
          </cell>
          <cell r="D172">
            <v>354.50301934514982</v>
          </cell>
          <cell r="E172">
            <v>18.348844894517121</v>
          </cell>
          <cell r="F172">
            <v>27.059669769401417</v>
          </cell>
          <cell r="G172">
            <v>33.750532603007493</v>
          </cell>
          <cell r="H172">
            <v>123.40520062721204</v>
          </cell>
          <cell r="I172">
            <v>0</v>
          </cell>
          <cell r="J172">
            <v>12.885028519364004</v>
          </cell>
          <cell r="K172">
            <v>161.58981469246436</v>
          </cell>
          <cell r="L172">
            <v>44.828954736133625</v>
          </cell>
          <cell r="M172">
            <v>66.015436711549484</v>
          </cell>
          <cell r="N172">
            <v>842.38650189879945</v>
          </cell>
          <cell r="P172" t="str">
            <v>08V</v>
          </cell>
          <cell r="Q172">
            <v>0.42083178985664499</v>
          </cell>
          <cell r="R172">
            <v>2.1781978762904573E-2</v>
          </cell>
          <cell r="S172">
            <v>3.2122629824204191E-2</v>
          </cell>
          <cell r="T172">
            <v>4.0065376791925532E-2</v>
          </cell>
          <cell r="U172">
            <v>0.14649475074570625</v>
          </cell>
          <cell r="V172">
            <v>0</v>
          </cell>
          <cell r="W172">
            <v>1.5295862992011657E-2</v>
          </cell>
          <cell r="X172">
            <v>0.19182384134625774</v>
          </cell>
          <cell r="Y172">
            <v>5.3216610944128322E-2</v>
          </cell>
          <cell r="Z172">
            <v>7.8367158736216649E-2</v>
          </cell>
          <cell r="AA172">
            <v>1</v>
          </cell>
        </row>
        <row r="173">
          <cell r="C173" t="str">
            <v>08W</v>
          </cell>
          <cell r="D173">
            <v>248.19720802276811</v>
          </cell>
          <cell r="E173">
            <v>21.457894669436143</v>
          </cell>
          <cell r="F173">
            <v>36.498396842364087</v>
          </cell>
          <cell r="G173">
            <v>35.983513734747326</v>
          </cell>
          <cell r="H173">
            <v>111.95545307224582</v>
          </cell>
          <cell r="I173">
            <v>4.5974822700435771</v>
          </cell>
          <cell r="J173">
            <v>43.344214227440453</v>
          </cell>
          <cell r="K173">
            <v>137.40805007153477</v>
          </cell>
          <cell r="L173">
            <v>46.27813131798905</v>
          </cell>
          <cell r="M173">
            <v>83.505569355801597</v>
          </cell>
          <cell r="N173">
            <v>769.22591358437103</v>
          </cell>
          <cell r="P173" t="str">
            <v>08W</v>
          </cell>
          <cell r="Q173">
            <v>0.32265840715927091</v>
          </cell>
          <cell r="R173">
            <v>2.7895439155772247E-2</v>
          </cell>
          <cell r="S173">
            <v>4.7448215404356411E-2</v>
          </cell>
          <cell r="T173">
            <v>4.6778863139275331E-2</v>
          </cell>
          <cell r="U173">
            <v>0.14554300771091508</v>
          </cell>
          <cell r="V173">
            <v>5.9767646784292987E-3</v>
          </cell>
          <cell r="W173">
            <v>5.6347834182378112E-2</v>
          </cell>
          <cell r="X173">
            <v>0.17863159267639966</v>
          </cell>
          <cell r="Y173">
            <v>6.0161950476091346E-2</v>
          </cell>
          <cell r="Z173">
            <v>0.10855792541711148</v>
          </cell>
          <cell r="AA173">
            <v>1</v>
          </cell>
        </row>
        <row r="174">
          <cell r="C174" t="str">
            <v>08X</v>
          </cell>
          <cell r="D174">
            <v>252.98817069599417</v>
          </cell>
          <cell r="E174">
            <v>24.684227346920789</v>
          </cell>
          <cell r="F174">
            <v>73.754016469428507</v>
          </cell>
          <cell r="G174">
            <v>46.149713237311985</v>
          </cell>
          <cell r="H174">
            <v>248.93373999801358</v>
          </cell>
          <cell r="I174">
            <v>6.3163569429398798</v>
          </cell>
          <cell r="J174">
            <v>78.218482489171194</v>
          </cell>
          <cell r="K174">
            <v>349.05398797887926</v>
          </cell>
          <cell r="L174">
            <v>50.782717164321845</v>
          </cell>
          <cell r="M174">
            <v>143.78734926123988</v>
          </cell>
          <cell r="N174">
            <v>1274.6687615842211</v>
          </cell>
          <cell r="P174" t="str">
            <v>08X</v>
          </cell>
          <cell r="Q174">
            <v>0.19847365709470122</v>
          </cell>
          <cell r="R174">
            <v>1.9365209292680881E-2</v>
          </cell>
          <cell r="S174">
            <v>5.786131949900724E-2</v>
          </cell>
          <cell r="T174">
            <v>3.6205259458900407E-2</v>
          </cell>
          <cell r="U174">
            <v>0.19529288510108811</v>
          </cell>
          <cell r="V174">
            <v>4.9552928049241595E-3</v>
          </cell>
          <cell r="W174">
            <v>6.1363771394191392E-2</v>
          </cell>
          <cell r="X174">
            <v>0.27383897566067106</v>
          </cell>
          <cell r="Y174">
            <v>3.9839932298338106E-2</v>
          </cell>
          <cell r="Z174">
            <v>0.11280369739549739</v>
          </cell>
          <cell r="AA174">
            <v>1</v>
          </cell>
        </row>
        <row r="175">
          <cell r="C175" t="str">
            <v>08Y</v>
          </cell>
          <cell r="D175">
            <v>150.76886915403153</v>
          </cell>
          <cell r="E175">
            <v>16.671578100463144</v>
          </cell>
          <cell r="F175">
            <v>23.664542235500971</v>
          </cell>
          <cell r="G175">
            <v>38.11556838040012</v>
          </cell>
          <cell r="H175">
            <v>148.10722918138379</v>
          </cell>
          <cell r="I175">
            <v>0.58986570514598247</v>
          </cell>
          <cell r="J175">
            <v>26.649441340668815</v>
          </cell>
          <cell r="K175">
            <v>300.56575522339665</v>
          </cell>
          <cell r="L175">
            <v>26.225702797386731</v>
          </cell>
          <cell r="M175">
            <v>72.733321283484329</v>
          </cell>
          <cell r="N175">
            <v>804.0918734018619</v>
          </cell>
          <cell r="P175" t="str">
            <v>08Y</v>
          </cell>
          <cell r="Q175">
            <v>0.18750204316351995</v>
          </cell>
          <cell r="R175">
            <v>2.0733424440581519E-2</v>
          </cell>
          <cell r="S175">
            <v>2.9430147248452686E-2</v>
          </cell>
          <cell r="T175">
            <v>4.7402006712423346E-2</v>
          </cell>
          <cell r="U175">
            <v>0.18419192393375186</v>
          </cell>
          <cell r="V175">
            <v>7.3357998589196609E-4</v>
          </cell>
          <cell r="W175">
            <v>3.3142284137163754E-2</v>
          </cell>
          <cell r="X175">
            <v>0.37379529027174058</v>
          </cell>
          <cell r="Y175">
            <v>3.2615306365967815E-2</v>
          </cell>
          <cell r="Z175">
            <v>9.0453993740506708E-2</v>
          </cell>
          <cell r="AA175">
            <v>1</v>
          </cell>
        </row>
        <row r="176">
          <cell r="C176" t="str">
            <v>09A</v>
          </cell>
          <cell r="D176">
            <v>140.04097919149186</v>
          </cell>
          <cell r="E176">
            <v>9.8849575051894618</v>
          </cell>
          <cell r="F176">
            <v>13.073463486719056</v>
          </cell>
          <cell r="G176">
            <v>24.987486493906523</v>
          </cell>
          <cell r="H176">
            <v>169.18439788233638</v>
          </cell>
          <cell r="I176">
            <v>5.9299903205252544</v>
          </cell>
          <cell r="J176">
            <v>32.678486452598698</v>
          </cell>
          <cell r="K176">
            <v>227.17578536761212</v>
          </cell>
          <cell r="L176">
            <v>55.976765900973419</v>
          </cell>
          <cell r="M176">
            <v>69.13180291142298</v>
          </cell>
          <cell r="N176">
            <v>748.06411551277586</v>
          </cell>
          <cell r="P176" t="str">
            <v>09A</v>
          </cell>
          <cell r="Q176">
            <v>0.18720451400813137</v>
          </cell>
          <cell r="R176">
            <v>1.3214051175832188E-2</v>
          </cell>
          <cell r="S176">
            <v>1.7476394356595468E-2</v>
          </cell>
          <cell r="T176">
            <v>3.3402867449106741E-2</v>
          </cell>
          <cell r="U176">
            <v>0.22616296434212124</v>
          </cell>
          <cell r="V176">
            <v>7.9271150661469995E-3</v>
          </cell>
          <cell r="W176">
            <v>4.3684071692435829E-2</v>
          </cell>
          <cell r="X176">
            <v>0.30368491237130102</v>
          </cell>
          <cell r="Y176">
            <v>7.4828834507858988E-2</v>
          </cell>
          <cell r="Z176">
            <v>9.2414275030470047E-2</v>
          </cell>
          <cell r="AA176">
            <v>1</v>
          </cell>
        </row>
        <row r="177">
          <cell r="C177" t="str">
            <v>09C</v>
          </cell>
          <cell r="D177">
            <v>48.22256281922644</v>
          </cell>
          <cell r="E177">
            <v>22.057903037744126</v>
          </cell>
          <cell r="F177">
            <v>4.1895800338030238</v>
          </cell>
          <cell r="G177">
            <v>15.444349701500629</v>
          </cell>
          <cell r="H177">
            <v>44.200644524831652</v>
          </cell>
          <cell r="I177">
            <v>2.3621408536903732</v>
          </cell>
          <cell r="J177">
            <v>45.820994714057235</v>
          </cell>
          <cell r="K177">
            <v>70.328952661720976</v>
          </cell>
          <cell r="L177">
            <v>10.402642008518821</v>
          </cell>
          <cell r="M177">
            <v>15.225278479576762</v>
          </cell>
          <cell r="N177">
            <v>278.25504883467005</v>
          </cell>
          <cell r="P177" t="str">
            <v>09C</v>
          </cell>
          <cell r="Q177">
            <v>0.17330346033677432</v>
          </cell>
          <cell r="R177">
            <v>7.9272247278611652E-2</v>
          </cell>
          <cell r="S177">
            <v>1.5056618204589466E-2</v>
          </cell>
          <cell r="T177">
            <v>5.5504292792463043E-2</v>
          </cell>
          <cell r="U177">
            <v>0.15884938911241181</v>
          </cell>
          <cell r="V177">
            <v>8.4891212705142296E-3</v>
          </cell>
          <cell r="W177">
            <v>0.16467264441725388</v>
          </cell>
          <cell r="X177">
            <v>0.2527499607150277</v>
          </cell>
          <cell r="Y177">
            <v>3.7385276752695068E-2</v>
          </cell>
          <cell r="Z177">
            <v>5.4716989119658777E-2</v>
          </cell>
          <cell r="AA177">
            <v>1</v>
          </cell>
        </row>
        <row r="178">
          <cell r="C178" t="str">
            <v>09D</v>
          </cell>
          <cell r="D178">
            <v>129.75071188049756</v>
          </cell>
          <cell r="E178">
            <v>23.413448463520318</v>
          </cell>
          <cell r="F178">
            <v>25.615137124164001</v>
          </cell>
          <cell r="G178">
            <v>47.878585043397422</v>
          </cell>
          <cell r="H178">
            <v>141.64955456912236</v>
          </cell>
          <cell r="I178">
            <v>4.3641631441341362</v>
          </cell>
          <cell r="J178">
            <v>114.45609127274058</v>
          </cell>
          <cell r="K178">
            <v>253.67815496125684</v>
          </cell>
          <cell r="L178">
            <v>46.793023193629892</v>
          </cell>
          <cell r="M178">
            <v>112.29677152014413</v>
          </cell>
          <cell r="N178">
            <v>899.89564117260727</v>
          </cell>
          <cell r="P178" t="str">
            <v>09D</v>
          </cell>
          <cell r="Q178">
            <v>0.14418417641341849</v>
          </cell>
          <cell r="R178">
            <v>2.601795963030943E-2</v>
          </cell>
          <cell r="S178">
            <v>2.8464564058545996E-2</v>
          </cell>
          <cell r="T178">
            <v>5.3204597125294802E-2</v>
          </cell>
          <cell r="U178">
            <v>0.15740664593568449</v>
          </cell>
          <cell r="V178">
            <v>4.8496324956607438E-3</v>
          </cell>
          <cell r="W178">
            <v>0.12718818275816826</v>
          </cell>
          <cell r="X178">
            <v>0.28189730381480904</v>
          </cell>
          <cell r="Y178">
            <v>5.1998277414319213E-2</v>
          </cell>
          <cell r="Z178">
            <v>0.12478866035378952</v>
          </cell>
          <cell r="AA178">
            <v>1</v>
          </cell>
        </row>
        <row r="179">
          <cell r="C179" t="str">
            <v>09E</v>
          </cell>
          <cell r="D179">
            <v>107.18043363046081</v>
          </cell>
          <cell r="E179">
            <v>26.108484421099117</v>
          </cell>
          <cell r="F179">
            <v>2.9237786566126251</v>
          </cell>
          <cell r="G179">
            <v>25.053773372468864</v>
          </cell>
          <cell r="H179">
            <v>116.32234881861002</v>
          </cell>
          <cell r="I179">
            <v>0.75837087657548152</v>
          </cell>
          <cell r="J179">
            <v>130.88001240139866</v>
          </cell>
          <cell r="K179">
            <v>195.32645141292909</v>
          </cell>
          <cell r="L179">
            <v>7.9962644021816258</v>
          </cell>
          <cell r="M179">
            <v>46.16348612922048</v>
          </cell>
          <cell r="N179">
            <v>658.71340412155678</v>
          </cell>
          <cell r="P179" t="str">
            <v>09E</v>
          </cell>
          <cell r="Q179">
            <v>0.16271178476076995</v>
          </cell>
          <cell r="R179">
            <v>3.9635574830782012E-2</v>
          </cell>
          <cell r="S179">
            <v>4.438620253236992E-3</v>
          </cell>
          <cell r="T179">
            <v>3.8034406489541428E-2</v>
          </cell>
          <cell r="U179">
            <v>0.17659022587180309</v>
          </cell>
          <cell r="V179">
            <v>1.151291095384381E-3</v>
          </cell>
          <cell r="W179">
            <v>0.19869037366248357</v>
          </cell>
          <cell r="X179">
            <v>0.29652721531211501</v>
          </cell>
          <cell r="Y179">
            <v>1.213921616312824E-2</v>
          </cell>
          <cell r="Z179">
            <v>7.0081291560755349E-2</v>
          </cell>
          <cell r="AA179">
            <v>1</v>
          </cell>
        </row>
        <row r="180">
          <cell r="C180" t="str">
            <v>09F</v>
          </cell>
          <cell r="D180">
            <v>95.161064174356298</v>
          </cell>
          <cell r="E180">
            <v>37.139915606817503</v>
          </cell>
          <cell r="F180">
            <v>15.676764344960445</v>
          </cell>
          <cell r="G180">
            <v>35.87078757442859</v>
          </cell>
          <cell r="H180">
            <v>63.149329455003844</v>
          </cell>
          <cell r="I180">
            <v>3.8074553910419673</v>
          </cell>
          <cell r="J180">
            <v>83.331123738649438</v>
          </cell>
          <cell r="K180">
            <v>111.16140255223645</v>
          </cell>
          <cell r="L180">
            <v>12.941711250951215</v>
          </cell>
          <cell r="M180">
            <v>45.423043545683456</v>
          </cell>
          <cell r="N180">
            <v>503.66259763412921</v>
          </cell>
          <cell r="P180" t="str">
            <v>09F</v>
          </cell>
          <cell r="Q180">
            <v>0.18893811972808677</v>
          </cell>
          <cell r="R180">
            <v>7.3739673704730196E-2</v>
          </cell>
          <cell r="S180">
            <v>3.1125528118624297E-2</v>
          </cell>
          <cell r="T180">
            <v>7.1219875652719922E-2</v>
          </cell>
          <cell r="U180">
            <v>0.12538022428434681</v>
          </cell>
          <cell r="V180">
            <v>7.5595357068935672E-3</v>
          </cell>
          <cell r="W180">
            <v>0.16545029178279955</v>
          </cell>
          <cell r="X180">
            <v>0.22070608989906843</v>
          </cell>
          <cell r="Y180">
            <v>2.5695200143395078E-2</v>
          </cell>
          <cell r="Z180">
            <v>9.0185460979335386E-2</v>
          </cell>
          <cell r="AA180">
            <v>1</v>
          </cell>
        </row>
        <row r="181">
          <cell r="C181" t="str">
            <v>09G</v>
          </cell>
          <cell r="D181">
            <v>193.70503271131633</v>
          </cell>
          <cell r="E181">
            <v>67.336810416423958</v>
          </cell>
          <cell r="F181">
            <v>18.839199411236372</v>
          </cell>
          <cell r="G181">
            <v>101.89839524718894</v>
          </cell>
          <cell r="H181">
            <v>180.26131440895085</v>
          </cell>
          <cell r="I181">
            <v>7.8751241515565269</v>
          </cell>
          <cell r="J181">
            <v>295.87952800105529</v>
          </cell>
          <cell r="K181">
            <v>457.16751760112368</v>
          </cell>
          <cell r="L181">
            <v>43.901623832241995</v>
          </cell>
          <cell r="M181">
            <v>138.99272832132556</v>
          </cell>
          <cell r="N181">
            <v>1505.8572741024195</v>
          </cell>
          <cell r="P181" t="str">
            <v>09G</v>
          </cell>
          <cell r="Q181">
            <v>0.12863439055124001</v>
          </cell>
          <cell r="R181">
            <v>4.4716595373595881E-2</v>
          </cell>
          <cell r="S181">
            <v>1.2510614209746839E-2</v>
          </cell>
          <cell r="T181">
            <v>6.7668030031548934E-2</v>
          </cell>
          <cell r="U181">
            <v>0.11970677268627421</v>
          </cell>
          <cell r="V181">
            <v>5.2296617262419971E-3</v>
          </cell>
          <cell r="W181">
            <v>0.19648577132080269</v>
          </cell>
          <cell r="X181">
            <v>0.30359286066710583</v>
          </cell>
          <cell r="Y181">
            <v>2.9153907602837044E-2</v>
          </cell>
          <cell r="Z181">
            <v>9.2301395830606509E-2</v>
          </cell>
          <cell r="AA181">
            <v>1</v>
          </cell>
        </row>
        <row r="182">
          <cell r="C182" t="str">
            <v>09H</v>
          </cell>
          <cell r="D182">
            <v>65.199754933737026</v>
          </cell>
          <cell r="E182">
            <v>9.1798003303733857</v>
          </cell>
          <cell r="F182">
            <v>15.956988760724224</v>
          </cell>
          <cell r="G182">
            <v>20.153113616309245</v>
          </cell>
          <cell r="H182">
            <v>40.308966235275768</v>
          </cell>
          <cell r="I182">
            <v>1.0485695671578557</v>
          </cell>
          <cell r="J182">
            <v>48.540867650968202</v>
          </cell>
          <cell r="K182">
            <v>72.82204953652888</v>
          </cell>
          <cell r="L182">
            <v>23.316394449872995</v>
          </cell>
          <cell r="M182">
            <v>40.58101397150498</v>
          </cell>
          <cell r="N182">
            <v>337.10751905245263</v>
          </cell>
          <cell r="P182" t="str">
            <v>09H</v>
          </cell>
          <cell r="Q182">
            <v>0.19340937608571168</v>
          </cell>
          <cell r="R182">
            <v>2.7231075581393496E-2</v>
          </cell>
          <cell r="S182">
            <v>4.7335012893145754E-2</v>
          </cell>
          <cell r="T182">
            <v>5.9782450634610435E-2</v>
          </cell>
          <cell r="U182">
            <v>0.11957302628127926</v>
          </cell>
          <cell r="V182">
            <v>3.1104900006537744E-3</v>
          </cell>
          <cell r="W182">
            <v>0.14399224255634427</v>
          </cell>
          <cell r="X182">
            <v>0.21602024701560588</v>
          </cell>
          <cell r="Y182">
            <v>6.9166046831026201E-2</v>
          </cell>
          <cell r="Z182">
            <v>0.12038003212022906</v>
          </cell>
          <cell r="AA182">
            <v>1</v>
          </cell>
        </row>
        <row r="183">
          <cell r="C183" t="str">
            <v>09J</v>
          </cell>
          <cell r="D183">
            <v>148.05999213779268</v>
          </cell>
          <cell r="E183">
            <v>26.777874226652251</v>
          </cell>
          <cell r="F183">
            <v>30.118213389612254</v>
          </cell>
          <cell r="G183">
            <v>57.529030608708737</v>
          </cell>
          <cell r="H183">
            <v>95.506233435342367</v>
          </cell>
          <cell r="I183">
            <v>2.693166781624265</v>
          </cell>
          <cell r="J183">
            <v>71.04358014725797</v>
          </cell>
          <cell r="K183">
            <v>136.18185473770896</v>
          </cell>
          <cell r="L183">
            <v>36.474466482461942</v>
          </cell>
          <cell r="M183">
            <v>45.265570642633953</v>
          </cell>
          <cell r="N183">
            <v>649.6499825897954</v>
          </cell>
          <cell r="P183" t="str">
            <v>09J</v>
          </cell>
          <cell r="Q183">
            <v>0.22790732872424521</v>
          </cell>
          <cell r="R183">
            <v>4.1218925489543874E-2</v>
          </cell>
          <cell r="S183">
            <v>4.6360677590642864E-2</v>
          </cell>
          <cell r="T183">
            <v>8.8553886170168572E-2</v>
          </cell>
          <cell r="U183">
            <v>0.14701183097798573</v>
          </cell>
          <cell r="V183">
            <v>4.1455658489947117E-3</v>
          </cell>
          <cell r="W183">
            <v>0.10935670291877247</v>
          </cell>
          <cell r="X183">
            <v>0.20962342551727189</v>
          </cell>
          <cell r="Y183">
            <v>5.6144797136849604E-2</v>
          </cell>
          <cell r="Z183">
            <v>6.9676859625525028E-2</v>
          </cell>
          <cell r="AA183">
            <v>1</v>
          </cell>
        </row>
        <row r="184">
          <cell r="C184" t="str">
            <v>09L</v>
          </cell>
          <cell r="D184">
            <v>96.428797799597845</v>
          </cell>
          <cell r="E184">
            <v>16.717394755745637</v>
          </cell>
          <cell r="F184">
            <v>14.205678820529283</v>
          </cell>
          <cell r="G184">
            <v>29.683677196916925</v>
          </cell>
          <cell r="H184">
            <v>106.98469431475441</v>
          </cell>
          <cell r="I184">
            <v>6.1683726029895398</v>
          </cell>
          <cell r="J184">
            <v>98.225308377464557</v>
          </cell>
          <cell r="K184">
            <v>126.40970688065488</v>
          </cell>
          <cell r="L184">
            <v>6.8572905292780399</v>
          </cell>
          <cell r="M184">
            <v>21.840864830011427</v>
          </cell>
          <cell r="N184">
            <v>523.52178610794238</v>
          </cell>
          <cell r="P184" t="str">
            <v>09L</v>
          </cell>
          <cell r="Q184">
            <v>0.18419252141632109</v>
          </cell>
          <cell r="R184">
            <v>3.1932567467782058E-2</v>
          </cell>
          <cell r="S184">
            <v>2.7134837933182561E-2</v>
          </cell>
          <cell r="T184">
            <v>5.6699984574847463E-2</v>
          </cell>
          <cell r="U184">
            <v>0.2043557635110447</v>
          </cell>
          <cell r="V184">
            <v>1.1782456368907852E-2</v>
          </cell>
          <cell r="W184">
            <v>0.18762410845918831</v>
          </cell>
          <cell r="X184">
            <v>0.24146026055655129</v>
          </cell>
          <cell r="Y184">
            <v>1.3098386182278514E-2</v>
          </cell>
          <cell r="Z184">
            <v>4.1719113529896476E-2</v>
          </cell>
          <cell r="AA184">
            <v>1</v>
          </cell>
        </row>
        <row r="185">
          <cell r="C185" t="str">
            <v>09N</v>
          </cell>
          <cell r="D185">
            <v>71.006653411908545</v>
          </cell>
          <cell r="E185">
            <v>28.070065175079556</v>
          </cell>
          <cell r="F185">
            <v>24.599098931329042</v>
          </cell>
          <cell r="G185">
            <v>18.900774561023301</v>
          </cell>
          <cell r="H185">
            <v>144.57541794622665</v>
          </cell>
          <cell r="I185">
            <v>0.76992093736494205</v>
          </cell>
          <cell r="J185">
            <v>158.88986366579053</v>
          </cell>
          <cell r="K185">
            <v>209.4377089049994</v>
          </cell>
          <cell r="L185">
            <v>29.44827470571029</v>
          </cell>
          <cell r="M185">
            <v>49.101138267815955</v>
          </cell>
          <cell r="N185">
            <v>734.79891650724835</v>
          </cell>
          <cell r="P185" t="str">
            <v>09N</v>
          </cell>
          <cell r="Q185">
            <v>9.6634129170232799E-2</v>
          </cell>
          <cell r="R185">
            <v>3.8201016011980823E-2</v>
          </cell>
          <cell r="S185">
            <v>3.3477320636585872E-2</v>
          </cell>
          <cell r="T185">
            <v>2.5722376743375148E-2</v>
          </cell>
          <cell r="U185">
            <v>0.19675507774758744</v>
          </cell>
          <cell r="V185">
            <v>1.0477981391489263E-3</v>
          </cell>
          <cell r="W185">
            <v>0.21623584370680435</v>
          </cell>
          <cell r="X185">
            <v>0.28502724241963878</v>
          </cell>
          <cell r="Y185">
            <v>4.0076644159585936E-2</v>
          </cell>
          <cell r="Z185">
            <v>6.6822551265059746E-2</v>
          </cell>
          <cell r="AA185">
            <v>1</v>
          </cell>
        </row>
        <row r="186">
          <cell r="C186" t="str">
            <v>09P</v>
          </cell>
          <cell r="D186">
            <v>79.778532997680074</v>
          </cell>
          <cell r="E186">
            <v>40.555580485689127</v>
          </cell>
          <cell r="F186">
            <v>9.4599211568888162</v>
          </cell>
          <cell r="G186">
            <v>27.51399282375878</v>
          </cell>
          <cell r="H186">
            <v>57.853573359255492</v>
          </cell>
          <cell r="I186">
            <v>0.91978335658571564</v>
          </cell>
          <cell r="J186">
            <v>47.76861704988503</v>
          </cell>
          <cell r="K186">
            <v>101.38020933075676</v>
          </cell>
          <cell r="L186">
            <v>18.854352819092448</v>
          </cell>
          <cell r="M186">
            <v>31.582791308612119</v>
          </cell>
          <cell r="N186">
            <v>415.66735468820434</v>
          </cell>
          <cell r="P186" t="str">
            <v>09P</v>
          </cell>
          <cell r="Q186">
            <v>0.19192879137098134</v>
          </cell>
          <cell r="R186">
            <v>9.7567393802455854E-2</v>
          </cell>
          <cell r="S186">
            <v>2.2758393340715402E-2</v>
          </cell>
          <cell r="T186">
            <v>6.6192335081010301E-2</v>
          </cell>
          <cell r="U186">
            <v>0.13918238395856694</v>
          </cell>
          <cell r="V186">
            <v>2.2127870909555863E-3</v>
          </cell>
          <cell r="W186">
            <v>0.11492029987708965</v>
          </cell>
          <cell r="X186">
            <v>0.24389745354624476</v>
          </cell>
          <cell r="Y186">
            <v>4.5359234027977154E-2</v>
          </cell>
          <cell r="Z186">
            <v>7.5980927904003057E-2</v>
          </cell>
          <cell r="AA186">
            <v>1</v>
          </cell>
        </row>
        <row r="187">
          <cell r="C187" t="str">
            <v>09W</v>
          </cell>
          <cell r="D187">
            <v>173.89448821595477</v>
          </cell>
          <cell r="E187">
            <v>52.335042438119146</v>
          </cell>
          <cell r="F187">
            <v>18.747710999221351</v>
          </cell>
          <cell r="G187">
            <v>96.733986455367713</v>
          </cell>
          <cell r="H187">
            <v>51.241242110601085</v>
          </cell>
          <cell r="I187">
            <v>1.2667369861249471</v>
          </cell>
          <cell r="J187">
            <v>87.873647295536188</v>
          </cell>
          <cell r="K187">
            <v>127.44841720303597</v>
          </cell>
          <cell r="L187">
            <v>35.711458547143046</v>
          </cell>
          <cell r="M187">
            <v>54.15348171207021</v>
          </cell>
          <cell r="N187">
            <v>699.40621196317431</v>
          </cell>
          <cell r="P187" t="str">
            <v>09W</v>
          </cell>
          <cell r="Q187">
            <v>0.2486316038398452</v>
          </cell>
          <cell r="R187">
            <v>7.4827820432448108E-2</v>
          </cell>
          <cell r="S187">
            <v>2.6805182279691375E-2</v>
          </cell>
          <cell r="T187">
            <v>0.13830873217989237</v>
          </cell>
          <cell r="U187">
            <v>7.3263921929962894E-2</v>
          </cell>
          <cell r="V187">
            <v>1.8111606166169487E-3</v>
          </cell>
          <cell r="W187">
            <v>0.12564035862490019</v>
          </cell>
          <cell r="X187">
            <v>0.18222374211590001</v>
          </cell>
          <cell r="Y187">
            <v>5.1059681678983074E-2</v>
          </cell>
          <cell r="Z187">
            <v>7.7427796301759957E-2</v>
          </cell>
          <cell r="AA187">
            <v>1</v>
          </cell>
        </row>
        <row r="188">
          <cell r="C188" t="str">
            <v>09X</v>
          </cell>
          <cell r="D188">
            <v>86.032341455206605</v>
          </cell>
          <cell r="E188">
            <v>27.571031938018127</v>
          </cell>
          <cell r="F188">
            <v>4.5103737425877535</v>
          </cell>
          <cell r="G188">
            <v>45.739646626841456</v>
          </cell>
          <cell r="H188">
            <v>96.176032286178256</v>
          </cell>
          <cell r="I188">
            <v>7.8212669213721568</v>
          </cell>
          <cell r="J188">
            <v>160.50721892134072</v>
          </cell>
          <cell r="K188">
            <v>176.2752714550316</v>
          </cell>
          <cell r="L188">
            <v>12.1415165453115</v>
          </cell>
          <cell r="M188">
            <v>34.580803303257284</v>
          </cell>
          <cell r="N188">
            <v>651.35550319514539</v>
          </cell>
          <cell r="P188" t="str">
            <v>09X</v>
          </cell>
          <cell r="Q188">
            <v>0.13208200596016367</v>
          </cell>
          <cell r="R188">
            <v>4.2328700383694885E-2</v>
          </cell>
          <cell r="S188">
            <v>6.9245960469554065E-3</v>
          </cell>
          <cell r="T188">
            <v>7.022224638077236E-2</v>
          </cell>
          <cell r="U188">
            <v>0.14765520796922479</v>
          </cell>
          <cell r="V188">
            <v>1.2007677655298652E-2</v>
          </cell>
          <cell r="W188">
            <v>0.24642030064072851</v>
          </cell>
          <cell r="X188">
            <v>0.27062835976718497</v>
          </cell>
          <cell r="Y188">
            <v>1.8640383762404344E-2</v>
          </cell>
          <cell r="Z188">
            <v>5.3090521433572527E-2</v>
          </cell>
          <cell r="AA188">
            <v>1</v>
          </cell>
        </row>
        <row r="189">
          <cell r="C189" t="str">
            <v>09Y</v>
          </cell>
          <cell r="D189">
            <v>169.96236814855939</v>
          </cell>
          <cell r="E189">
            <v>49.937301255291409</v>
          </cell>
          <cell r="F189">
            <v>20.31342355232438</v>
          </cell>
          <cell r="G189">
            <v>48.722327881305475</v>
          </cell>
          <cell r="H189">
            <v>245.1886242127149</v>
          </cell>
          <cell r="I189">
            <v>3.4543889151435234</v>
          </cell>
          <cell r="J189">
            <v>226.92744863377249</v>
          </cell>
          <cell r="K189">
            <v>411.60239425263075</v>
          </cell>
          <cell r="L189">
            <v>38.564263556246424</v>
          </cell>
          <cell r="M189">
            <v>71.72468464716907</v>
          </cell>
          <cell r="N189">
            <v>1286.3972250551578</v>
          </cell>
          <cell r="P189" t="str">
            <v>09Y</v>
          </cell>
          <cell r="Q189">
            <v>0.13212277268498598</v>
          </cell>
          <cell r="R189">
            <v>3.8819503247257248E-2</v>
          </cell>
          <cell r="S189">
            <v>1.5790941675463726E-2</v>
          </cell>
          <cell r="T189">
            <v>3.7875025639313213E-2</v>
          </cell>
          <cell r="U189">
            <v>0.19060102077117103</v>
          </cell>
          <cell r="V189">
            <v>2.6853205587375291E-3</v>
          </cell>
          <cell r="W189">
            <v>0.17640542455619984</v>
          </cell>
          <cell r="X189">
            <v>0.31996523798081278</v>
          </cell>
          <cell r="Y189">
            <v>2.9978503377596197E-2</v>
          </cell>
          <cell r="Z189">
            <v>5.5756249508462426E-2</v>
          </cell>
          <cell r="AA189">
            <v>1</v>
          </cell>
        </row>
        <row r="190">
          <cell r="C190" t="str">
            <v>10A</v>
          </cell>
          <cell r="D190">
            <v>97.894658472429711</v>
          </cell>
          <cell r="E190">
            <v>37.537276641893541</v>
          </cell>
          <cell r="F190">
            <v>1.4150103841669397</v>
          </cell>
          <cell r="G190">
            <v>30.956792386121165</v>
          </cell>
          <cell r="H190">
            <v>49.908317124071687</v>
          </cell>
          <cell r="I190">
            <v>2.9583407302787301</v>
          </cell>
          <cell r="J190">
            <v>77.871649727829379</v>
          </cell>
          <cell r="K190">
            <v>106.03135838307378</v>
          </cell>
          <cell r="L190">
            <v>29.506584249654292</v>
          </cell>
          <cell r="M190">
            <v>42.520428968448442</v>
          </cell>
          <cell r="N190">
            <v>476.60041706796761</v>
          </cell>
          <cell r="P190" t="str">
            <v>10A</v>
          </cell>
          <cell r="Q190">
            <v>0.20540195720909121</v>
          </cell>
          <cell r="R190">
            <v>7.8760477955142835E-2</v>
          </cell>
          <cell r="S190">
            <v>2.9689658957330416E-3</v>
          </cell>
          <cell r="T190">
            <v>6.4953347243308104E-2</v>
          </cell>
          <cell r="U190">
            <v>0.10471731735172674</v>
          </cell>
          <cell r="V190">
            <v>6.2071719292197836E-3</v>
          </cell>
          <cell r="W190">
            <v>0.16338980609142892</v>
          </cell>
          <cell r="X190">
            <v>0.22247432982827778</v>
          </cell>
          <cell r="Y190">
            <v>6.1910529644891986E-2</v>
          </cell>
          <cell r="Z190">
            <v>8.9216096851179705E-2</v>
          </cell>
          <cell r="AA190">
            <v>1</v>
          </cell>
        </row>
        <row r="191">
          <cell r="C191" t="str">
            <v>10C</v>
          </cell>
          <cell r="D191">
            <v>42.82818221597428</v>
          </cell>
          <cell r="E191">
            <v>11.229748217693803</v>
          </cell>
          <cell r="F191">
            <v>0</v>
          </cell>
          <cell r="G191">
            <v>5.0468276670685723</v>
          </cell>
          <cell r="H191">
            <v>48.460256031977892</v>
          </cell>
          <cell r="I191">
            <v>1.213206487336163</v>
          </cell>
          <cell r="J191">
            <v>51.227234086265213</v>
          </cell>
          <cell r="K191">
            <v>83.043274279416096</v>
          </cell>
          <cell r="L191">
            <v>9.4259479847382952</v>
          </cell>
          <cell r="M191">
            <v>20.372383321607042</v>
          </cell>
          <cell r="N191">
            <v>272.84706029207729</v>
          </cell>
          <cell r="P191" t="str">
            <v>10C</v>
          </cell>
          <cell r="Q191">
            <v>0.15696772459313862</v>
          </cell>
          <cell r="R191">
            <v>4.1157666150672775E-2</v>
          </cell>
          <cell r="S191">
            <v>0</v>
          </cell>
          <cell r="T191">
            <v>1.8496910546391979E-2</v>
          </cell>
          <cell r="U191">
            <v>0.17760959557380668</v>
          </cell>
          <cell r="V191">
            <v>4.4464708032311206E-3</v>
          </cell>
          <cell r="W191">
            <v>0.18775072757400241</v>
          </cell>
          <cell r="X191">
            <v>0.30435832510168864</v>
          </cell>
          <cell r="Y191">
            <v>3.4546635667058345E-2</v>
          </cell>
          <cell r="Z191">
            <v>7.4665943990009698E-2</v>
          </cell>
          <cell r="AA191">
            <v>1</v>
          </cell>
        </row>
        <row r="192">
          <cell r="C192" t="str">
            <v>10D</v>
          </cell>
          <cell r="D192">
            <v>66.701577826435454</v>
          </cell>
          <cell r="E192">
            <v>15.589078584810096</v>
          </cell>
          <cell r="F192">
            <v>4.3263342032978036</v>
          </cell>
          <cell r="G192">
            <v>21.669191524262306</v>
          </cell>
          <cell r="H192">
            <v>33.735876722618663</v>
          </cell>
          <cell r="I192">
            <v>3.6535064456180044</v>
          </cell>
          <cell r="J192">
            <v>32.283412068538659</v>
          </cell>
          <cell r="K192">
            <v>58.981641529134485</v>
          </cell>
          <cell r="L192">
            <v>14.991515943951175</v>
          </cell>
          <cell r="M192">
            <v>19.988477531126946</v>
          </cell>
          <cell r="N192">
            <v>271.92061237979362</v>
          </cell>
          <cell r="P192" t="str">
            <v>10D</v>
          </cell>
          <cell r="Q192">
            <v>0.24529798327047322</v>
          </cell>
          <cell r="R192">
            <v>5.7329521467231435E-2</v>
          </cell>
          <cell r="S192">
            <v>1.5910284128277774E-2</v>
          </cell>
          <cell r="T192">
            <v>7.9689403957346125E-2</v>
          </cell>
          <cell r="U192">
            <v>0.12406516897475761</v>
          </cell>
          <cell r="V192">
            <v>1.3435930485899038E-2</v>
          </cell>
          <cell r="W192">
            <v>0.11872366638924808</v>
          </cell>
          <cell r="X192">
            <v>0.21690757832934845</v>
          </cell>
          <cell r="Y192">
            <v>5.5131958599050256E-2</v>
          </cell>
          <cell r="Z192">
            <v>7.3508504398367883E-2</v>
          </cell>
          <cell r="AA192">
            <v>1</v>
          </cell>
        </row>
        <row r="193">
          <cell r="C193" t="str">
            <v>10E</v>
          </cell>
          <cell r="D193">
            <v>54.627463948687407</v>
          </cell>
          <cell r="E193">
            <v>33.199666148055911</v>
          </cell>
          <cell r="F193">
            <v>3.6244000345277425</v>
          </cell>
          <cell r="G193">
            <v>39.197514765243518</v>
          </cell>
          <cell r="H193">
            <v>32.200274804235761</v>
          </cell>
          <cell r="I193">
            <v>2.3460103702103186</v>
          </cell>
          <cell r="J193">
            <v>42.344734064528325</v>
          </cell>
          <cell r="K193">
            <v>87.15690049967084</v>
          </cell>
          <cell r="L193">
            <v>12.656472402747262</v>
          </cell>
          <cell r="M193">
            <v>15.536474729224533</v>
          </cell>
          <cell r="N193">
            <v>322.88991176713159</v>
          </cell>
          <cell r="P193" t="str">
            <v>10E</v>
          </cell>
          <cell r="Q193">
            <v>0.16918293807855095</v>
          </cell>
          <cell r="R193">
            <v>0.10282038843009605</v>
          </cell>
          <cell r="S193">
            <v>1.1224878518786495E-2</v>
          </cell>
          <cell r="T193">
            <v>0.1213959102987175</v>
          </cell>
          <cell r="U193">
            <v>9.9725242662454625E-2</v>
          </cell>
          <cell r="V193">
            <v>7.2656663609306652E-3</v>
          </cell>
          <cell r="W193">
            <v>0.13114294538587931</v>
          </cell>
          <cell r="X193">
            <v>0.26992760480707878</v>
          </cell>
          <cell r="Y193">
            <v>3.9197484781980797E-2</v>
          </cell>
          <cell r="Z193">
            <v>4.8116940675524876E-2</v>
          </cell>
          <cell r="AA193">
            <v>1</v>
          </cell>
        </row>
        <row r="194">
          <cell r="C194" t="str">
            <v>10G</v>
          </cell>
          <cell r="D194">
            <v>67.255242137699199</v>
          </cell>
          <cell r="E194">
            <v>16.459583180550005</v>
          </cell>
          <cell r="F194">
            <v>15.08706010274085</v>
          </cell>
          <cell r="G194">
            <v>25.013039894523565</v>
          </cell>
          <cell r="H194">
            <v>52.258623517790582</v>
          </cell>
          <cell r="I194">
            <v>4.454269533953104</v>
          </cell>
          <cell r="J194">
            <v>66.744790130097059</v>
          </cell>
          <cell r="K194">
            <v>123.79482284994438</v>
          </cell>
          <cell r="L194">
            <v>7.1193114610272961</v>
          </cell>
          <cell r="M194">
            <v>21.005137113711676</v>
          </cell>
          <cell r="N194">
            <v>399.19187992203769</v>
          </cell>
          <cell r="P194" t="str">
            <v>10G</v>
          </cell>
          <cell r="Q194">
            <v>0.16847848245518965</v>
          </cell>
          <cell r="R194">
            <v>4.1232259493265665E-2</v>
          </cell>
          <cell r="S194">
            <v>3.7794005493516948E-2</v>
          </cell>
          <cell r="T194">
            <v>6.2659190110301397E-2</v>
          </cell>
          <cell r="U194">
            <v>0.1309110383908528</v>
          </cell>
          <cell r="V194">
            <v>1.115821678242309E-2</v>
          </cell>
          <cell r="W194">
            <v>0.16719976905124509</v>
          </cell>
          <cell r="X194">
            <v>0.31011357965027131</v>
          </cell>
          <cell r="Y194">
            <v>1.7834309311145557E-2</v>
          </cell>
          <cell r="Z194">
            <v>5.261914926178856E-2</v>
          </cell>
          <cell r="AA194">
            <v>1</v>
          </cell>
        </row>
        <row r="195">
          <cell r="C195" t="str">
            <v>10H</v>
          </cell>
          <cell r="D195">
            <v>152.3682907714454</v>
          </cell>
          <cell r="E195">
            <v>31.140222866270403</v>
          </cell>
          <cell r="F195">
            <v>23.75860004426719</v>
          </cell>
          <cell r="G195">
            <v>52.576244159538334</v>
          </cell>
          <cell r="H195">
            <v>178.59908003185333</v>
          </cell>
          <cell r="I195">
            <v>5.0757974061413087</v>
          </cell>
          <cell r="J195">
            <v>197.6286198166938</v>
          </cell>
          <cell r="K195">
            <v>336.36874007476501</v>
          </cell>
          <cell r="L195">
            <v>37.862084550335226</v>
          </cell>
          <cell r="M195">
            <v>56.380158349101265</v>
          </cell>
          <cell r="N195">
            <v>1071.7578380704113</v>
          </cell>
          <cell r="P195" t="str">
            <v>10H</v>
          </cell>
          <cell r="Q195">
            <v>0.14216671468040643</v>
          </cell>
          <cell r="R195">
            <v>2.9055278870024539E-2</v>
          </cell>
          <cell r="S195">
            <v>2.2167880840547043E-2</v>
          </cell>
          <cell r="T195">
            <v>4.9056085518531314E-2</v>
          </cell>
          <cell r="U195">
            <v>0.16664126324786432</v>
          </cell>
          <cell r="V195">
            <v>4.735955479718959E-3</v>
          </cell>
          <cell r="W195">
            <v>0.18439671052231688</v>
          </cell>
          <cell r="X195">
            <v>0.31384770712791055</v>
          </cell>
          <cell r="Y195">
            <v>3.5327089017144001E-2</v>
          </cell>
          <cell r="Z195">
            <v>5.2605314695535969E-2</v>
          </cell>
          <cell r="AA195">
            <v>1</v>
          </cell>
        </row>
        <row r="196">
          <cell r="C196" t="str">
            <v>10J</v>
          </cell>
          <cell r="D196">
            <v>96.835628727372026</v>
          </cell>
          <cell r="E196">
            <v>36.00450062453173</v>
          </cell>
          <cell r="F196">
            <v>22.51778151989231</v>
          </cell>
          <cell r="G196">
            <v>25.633063622512481</v>
          </cell>
          <cell r="H196">
            <v>108.69370350374969</v>
          </cell>
          <cell r="I196">
            <v>2.8251799131083071</v>
          </cell>
          <cell r="J196">
            <v>116.58149720253381</v>
          </cell>
          <cell r="K196">
            <v>188.75021844924305</v>
          </cell>
          <cell r="L196">
            <v>17.883751672871071</v>
          </cell>
          <cell r="M196">
            <v>35.737282991769916</v>
          </cell>
          <cell r="N196">
            <v>651.46260822758438</v>
          </cell>
          <cell r="P196" t="str">
            <v>10J</v>
          </cell>
          <cell r="Q196">
            <v>0.14864341790978602</v>
          </cell>
          <cell r="R196">
            <v>5.5267179067250136E-2</v>
          </cell>
          <cell r="S196">
            <v>3.4564963875909613E-2</v>
          </cell>
          <cell r="T196">
            <v>3.9346945317785195E-2</v>
          </cell>
          <cell r="U196">
            <v>0.16684565181640973</v>
          </cell>
          <cell r="V196">
            <v>4.3366724005767469E-3</v>
          </cell>
          <cell r="W196">
            <v>0.17895347442843074</v>
          </cell>
          <cell r="X196">
            <v>0.28973300395976731</v>
          </cell>
          <cell r="Y196">
            <v>2.7451693231522346E-2</v>
          </cell>
          <cell r="Z196">
            <v>5.4856997992562176E-2</v>
          </cell>
          <cell r="AA196">
            <v>1</v>
          </cell>
        </row>
        <row r="197">
          <cell r="C197" t="str">
            <v>10K</v>
          </cell>
          <cell r="D197">
            <v>69.357060386469627</v>
          </cell>
          <cell r="E197">
            <v>23.089940778841989</v>
          </cell>
          <cell r="F197">
            <v>0</v>
          </cell>
          <cell r="G197">
            <v>33.066564995002857</v>
          </cell>
          <cell r="H197">
            <v>73.51033921030411</v>
          </cell>
          <cell r="I197">
            <v>1.1694902752759453</v>
          </cell>
          <cell r="J197">
            <v>167.11481541108014</v>
          </cell>
          <cell r="K197">
            <v>191.2320783248872</v>
          </cell>
          <cell r="L197">
            <v>9.5872683463709762</v>
          </cell>
          <cell r="M197">
            <v>33.035009642429763</v>
          </cell>
          <cell r="N197">
            <v>601.1625673706626</v>
          </cell>
          <cell r="P197" t="str">
            <v>10K</v>
          </cell>
          <cell r="Q197">
            <v>0.11537155530128959</v>
          </cell>
          <cell r="R197">
            <v>3.8408813243032941E-2</v>
          </cell>
          <cell r="S197">
            <v>0</v>
          </cell>
          <cell r="T197">
            <v>5.5004364525934955E-2</v>
          </cell>
          <cell r="U197">
            <v>0.1222803002053509</v>
          </cell>
          <cell r="V197">
            <v>1.9453810645446679E-3</v>
          </cell>
          <cell r="W197">
            <v>0.27798606314095586</v>
          </cell>
          <cell r="X197">
            <v>0.3181037687713813</v>
          </cell>
          <cell r="Y197">
            <v>1.5947879769532779E-2</v>
          </cell>
          <cell r="Z197">
            <v>5.4951873977977003E-2</v>
          </cell>
          <cell r="AA197">
            <v>1</v>
          </cell>
        </row>
        <row r="198">
          <cell r="C198" t="str">
            <v>10L</v>
          </cell>
          <cell r="D198">
            <v>63.44796412890198</v>
          </cell>
          <cell r="E198">
            <v>23.695798544504626</v>
          </cell>
          <cell r="F198">
            <v>3.8564744459330207</v>
          </cell>
          <cell r="G198">
            <v>39.860606002784955</v>
          </cell>
          <cell r="H198">
            <v>54.154502090027329</v>
          </cell>
          <cell r="I198">
            <v>11.258253166319943</v>
          </cell>
          <cell r="J198">
            <v>57.500599304848471</v>
          </cell>
          <cell r="K198">
            <v>86.663591710612181</v>
          </cell>
          <cell r="L198">
            <v>7.9437711501471711</v>
          </cell>
          <cell r="M198">
            <v>35.287101269515105</v>
          </cell>
          <cell r="N198">
            <v>383.66866181359478</v>
          </cell>
          <cell r="P198" t="str">
            <v>10L</v>
          </cell>
          <cell r="Q198">
            <v>0.16537176591120215</v>
          </cell>
          <cell r="R198">
            <v>6.1761099883673107E-2</v>
          </cell>
          <cell r="S198">
            <v>1.0051575303814328E-2</v>
          </cell>
          <cell r="T198">
            <v>0.10389330682981664</v>
          </cell>
          <cell r="U198">
            <v>0.141149141120987</v>
          </cell>
          <cell r="V198">
            <v>2.934368711038943E-2</v>
          </cell>
          <cell r="W198">
            <v>0.14987046122830097</v>
          </cell>
          <cell r="X198">
            <v>0.22588134068848614</v>
          </cell>
          <cell r="Y198">
            <v>2.0704769351234237E-2</v>
          </cell>
          <cell r="Z198">
            <v>9.1972852572095989E-2</v>
          </cell>
          <cell r="AA198">
            <v>1</v>
          </cell>
        </row>
        <row r="199">
          <cell r="C199" t="str">
            <v>10M</v>
          </cell>
          <cell r="D199">
            <v>41.940335573356002</v>
          </cell>
          <cell r="E199">
            <v>7.808133521057913</v>
          </cell>
          <cell r="F199">
            <v>4.789297965188597</v>
          </cell>
          <cell r="G199">
            <v>25.620341776633033</v>
          </cell>
          <cell r="H199">
            <v>35.450090488700283</v>
          </cell>
          <cell r="I199">
            <v>0</v>
          </cell>
          <cell r="J199">
            <v>61.789788081870306</v>
          </cell>
          <cell r="K199">
            <v>134.95439258677601</v>
          </cell>
          <cell r="L199">
            <v>8.9952100461775082</v>
          </cell>
          <cell r="M199">
            <v>13.616781645738889</v>
          </cell>
          <cell r="N199">
            <v>334.96437168549858</v>
          </cell>
          <cell r="P199" t="str">
            <v>10M</v>
          </cell>
          <cell r="Q199">
            <v>0.12520834786791654</v>
          </cell>
          <cell r="R199">
            <v>2.3310340385660624E-2</v>
          </cell>
          <cell r="S199">
            <v>1.4297932466935072E-2</v>
          </cell>
          <cell r="T199">
            <v>7.6486766779746446E-2</v>
          </cell>
          <cell r="U199">
            <v>0.10583242125220628</v>
          </cell>
          <cell r="V199">
            <v>0</v>
          </cell>
          <cell r="W199">
            <v>0.18446674722733009</v>
          </cell>
          <cell r="X199">
            <v>0.40289178191609598</v>
          </cell>
          <cell r="Y199">
            <v>2.6854229304790665E-2</v>
          </cell>
          <cell r="Z199">
            <v>4.0651432799318203E-2</v>
          </cell>
          <cell r="AA199">
            <v>1</v>
          </cell>
        </row>
        <row r="200">
          <cell r="C200" t="str">
            <v>10N</v>
          </cell>
          <cell r="D200">
            <v>57.983708321083881</v>
          </cell>
          <cell r="E200">
            <v>9.6141611484734621</v>
          </cell>
          <cell r="F200">
            <v>7.7320468942682687</v>
          </cell>
          <cell r="G200">
            <v>20.018909050023694</v>
          </cell>
          <cell r="H200">
            <v>47.301890829572685</v>
          </cell>
          <cell r="I200">
            <v>1.0892364472514175</v>
          </cell>
          <cell r="J200">
            <v>72.103591609162038</v>
          </cell>
          <cell r="K200">
            <v>116.49358754070713</v>
          </cell>
          <cell r="L200">
            <v>12.104671089463192</v>
          </cell>
          <cell r="M200">
            <v>22.006412068479708</v>
          </cell>
          <cell r="N200">
            <v>366.44821499848547</v>
          </cell>
          <cell r="P200" t="str">
            <v>10N</v>
          </cell>
          <cell r="Q200">
            <v>0.1582316571560419</v>
          </cell>
          <cell r="R200">
            <v>2.6236070350385516E-2</v>
          </cell>
          <cell r="S200">
            <v>2.1099971504296249E-2</v>
          </cell>
          <cell r="T200">
            <v>5.4629571739369595E-2</v>
          </cell>
          <cell r="U200">
            <v>0.12908206096669944</v>
          </cell>
          <cell r="V200">
            <v>2.9724157539037796E-3</v>
          </cell>
          <cell r="W200">
            <v>0.19676338608842736</v>
          </cell>
          <cell r="X200">
            <v>0.317899181310485</v>
          </cell>
          <cell r="Y200">
            <v>3.3032419299718029E-2</v>
          </cell>
          <cell r="Z200">
            <v>6.0053265830673129E-2</v>
          </cell>
          <cell r="AA200">
            <v>1</v>
          </cell>
        </row>
        <row r="201">
          <cell r="C201" t="str">
            <v>10Q</v>
          </cell>
          <cell r="D201">
            <v>365.11768200547408</v>
          </cell>
          <cell r="E201">
            <v>91.812092376579059</v>
          </cell>
          <cell r="F201">
            <v>39.197196909818558</v>
          </cell>
          <cell r="G201">
            <v>144.59778762000528</v>
          </cell>
          <cell r="H201">
            <v>225.84106267761504</v>
          </cell>
          <cell r="I201">
            <v>5.9445477687592776</v>
          </cell>
          <cell r="J201">
            <v>364.83621578601088</v>
          </cell>
          <cell r="K201">
            <v>607.73474722499589</v>
          </cell>
          <cell r="L201">
            <v>86.559626338295089</v>
          </cell>
          <cell r="M201">
            <v>167.71010746151453</v>
          </cell>
          <cell r="N201">
            <v>2099.3510661690675</v>
          </cell>
          <cell r="P201" t="str">
            <v>10Q</v>
          </cell>
          <cell r="Q201">
            <v>0.17391930672736275</v>
          </cell>
          <cell r="R201">
            <v>4.3733558362927534E-2</v>
          </cell>
          <cell r="S201">
            <v>1.86711015329829E-2</v>
          </cell>
          <cell r="T201">
            <v>6.8877373560902247E-2</v>
          </cell>
          <cell r="U201">
            <v>0.10757660608415236</v>
          </cell>
          <cell r="V201">
            <v>2.831612046482055E-3</v>
          </cell>
          <cell r="W201">
            <v>0.17378523376357932</v>
          </cell>
          <cell r="X201">
            <v>0.28948695481123166</v>
          </cell>
          <cell r="Y201">
            <v>4.1231610916915677E-2</v>
          </cell>
          <cell r="Z201">
            <v>7.9886642193463558E-2</v>
          </cell>
          <cell r="AA201">
            <v>1</v>
          </cell>
        </row>
        <row r="202">
          <cell r="C202" t="str">
            <v>10R</v>
          </cell>
          <cell r="D202">
            <v>84.270707031777846</v>
          </cell>
          <cell r="E202">
            <v>29.804124045960513</v>
          </cell>
          <cell r="F202">
            <v>13.396463853578652</v>
          </cell>
          <cell r="G202">
            <v>28.381026300984512</v>
          </cell>
          <cell r="H202">
            <v>60.550759102832714</v>
          </cell>
          <cell r="I202">
            <v>3.7332661944279382</v>
          </cell>
          <cell r="J202">
            <v>115.37350864639055</v>
          </cell>
          <cell r="K202">
            <v>104.51860163119738</v>
          </cell>
          <cell r="L202">
            <v>31.005359956387746</v>
          </cell>
          <cell r="M202">
            <v>49.012655362504624</v>
          </cell>
          <cell r="N202">
            <v>520.04647212604254</v>
          </cell>
          <cell r="P202" t="str">
            <v>10R</v>
          </cell>
          <cell r="Q202">
            <v>0.16204457014632595</v>
          </cell>
          <cell r="R202">
            <v>5.7310501355996031E-2</v>
          </cell>
          <cell r="S202">
            <v>2.5760128318554922E-2</v>
          </cell>
          <cell r="T202">
            <v>5.4574019481293326E-2</v>
          </cell>
          <cell r="U202">
            <v>0.11643336191723488</v>
          </cell>
          <cell r="V202">
            <v>7.1787165080952888E-3</v>
          </cell>
          <cell r="W202">
            <v>0.22185230518865576</v>
          </cell>
          <cell r="X202">
            <v>0.20097934941065312</v>
          </cell>
          <cell r="Y202">
            <v>5.9620363983303871E-2</v>
          </cell>
          <cell r="Z202">
            <v>9.4246683689886729E-2</v>
          </cell>
          <cell r="AA202">
            <v>1</v>
          </cell>
        </row>
        <row r="203">
          <cell r="C203" t="str">
            <v>10T</v>
          </cell>
          <cell r="D203">
            <v>136.38403815616226</v>
          </cell>
          <cell r="E203">
            <v>6.7764454183674143</v>
          </cell>
          <cell r="F203">
            <v>24.623309203957451</v>
          </cell>
          <cell r="G203">
            <v>34.851006230796344</v>
          </cell>
          <cell r="H203">
            <v>60.592874296979851</v>
          </cell>
          <cell r="I203">
            <v>1.7629878783039636</v>
          </cell>
          <cell r="J203">
            <v>12.849902965568372</v>
          </cell>
          <cell r="K203">
            <v>61.465412608341381</v>
          </cell>
          <cell r="L203">
            <v>28.960963807503916</v>
          </cell>
          <cell r="M203">
            <v>42.348602814624471</v>
          </cell>
          <cell r="N203">
            <v>410.6155433806054</v>
          </cell>
          <cell r="P203" t="str">
            <v>10T</v>
          </cell>
          <cell r="Q203">
            <v>0.33214533729851026</v>
          </cell>
          <cell r="R203">
            <v>1.6503139074027284E-2</v>
          </cell>
          <cell r="S203">
            <v>5.9966822008814591E-2</v>
          </cell>
          <cell r="T203">
            <v>8.4875029191217075E-2</v>
          </cell>
          <cell r="U203">
            <v>0.14756595378274673</v>
          </cell>
          <cell r="V203">
            <v>4.2935244579132385E-3</v>
          </cell>
          <cell r="W203">
            <v>3.1294243904589882E-2</v>
          </cell>
          <cell r="X203">
            <v>0.14969090576137351</v>
          </cell>
          <cell r="Y203">
            <v>7.0530607704393664E-2</v>
          </cell>
          <cell r="Z203">
            <v>0.10313443681641381</v>
          </cell>
          <cell r="AA203">
            <v>1</v>
          </cell>
        </row>
        <row r="204">
          <cell r="C204" t="str">
            <v>10V</v>
          </cell>
          <cell r="D204">
            <v>73.324943973537202</v>
          </cell>
          <cell r="E204">
            <v>26.46069909950825</v>
          </cell>
          <cell r="F204">
            <v>14.799490413905639</v>
          </cell>
          <cell r="G204">
            <v>16.750688959620557</v>
          </cell>
          <cell r="H204">
            <v>86.147906628863083</v>
          </cell>
          <cell r="I204">
            <v>2.1843919383893038</v>
          </cell>
          <cell r="J204">
            <v>153.40514041082184</v>
          </cell>
          <cell r="K204">
            <v>213.84483637490246</v>
          </cell>
          <cell r="L204">
            <v>20.58995602408514</v>
          </cell>
          <cell r="M204">
            <v>57.294157773190719</v>
          </cell>
          <cell r="N204">
            <v>664.80221159682435</v>
          </cell>
          <cell r="P204" t="str">
            <v>10V</v>
          </cell>
          <cell r="Q204">
            <v>0.11029587852515421</v>
          </cell>
          <cell r="R204">
            <v>3.9802363226125355E-2</v>
          </cell>
          <cell r="S204">
            <v>2.2261493953754971E-2</v>
          </cell>
          <cell r="T204">
            <v>2.5196500052829505E-2</v>
          </cell>
          <cell r="U204">
            <v>0.12958426600588432</v>
          </cell>
          <cell r="V204">
            <v>3.285777183476112E-3</v>
          </cell>
          <cell r="W204">
            <v>0.23075305366742049</v>
          </cell>
          <cell r="X204">
            <v>0.32166685465930833</v>
          </cell>
          <cell r="Y204">
            <v>3.097155163583017E-2</v>
          </cell>
          <cell r="Z204">
            <v>8.6182261090216275E-2</v>
          </cell>
          <cell r="AA204">
            <v>1</v>
          </cell>
        </row>
        <row r="205">
          <cell r="C205" t="str">
            <v>10W</v>
          </cell>
          <cell r="D205">
            <v>137.73619698268695</v>
          </cell>
          <cell r="E205">
            <v>7.8170622686018945</v>
          </cell>
          <cell r="F205">
            <v>6.6974404048969838</v>
          </cell>
          <cell r="G205">
            <v>37.675980444425555</v>
          </cell>
          <cell r="H205">
            <v>41.818850145508833</v>
          </cell>
          <cell r="I205">
            <v>2.470584573349131</v>
          </cell>
          <cell r="J205">
            <v>46.426232780144041</v>
          </cell>
          <cell r="K205">
            <v>94.882279077639055</v>
          </cell>
          <cell r="L205">
            <v>24.956268571736587</v>
          </cell>
          <cell r="M205">
            <v>35.060735507428433</v>
          </cell>
          <cell r="N205">
            <v>435.54163075641748</v>
          </cell>
          <cell r="P205" t="str">
            <v>10W</v>
          </cell>
          <cell r="Q205">
            <v>0.31624117479533836</v>
          </cell>
          <cell r="R205">
            <v>1.7947910639508284E-2</v>
          </cell>
          <cell r="S205">
            <v>1.5377268054181983E-2</v>
          </cell>
          <cell r="T205">
            <v>8.6503741052244801E-2</v>
          </cell>
          <cell r="U205">
            <v>9.6015735792881279E-2</v>
          </cell>
          <cell r="V205">
            <v>5.6724418491486033E-3</v>
          </cell>
          <cell r="W205">
            <v>0.10659424840632177</v>
          </cell>
          <cell r="X205">
            <v>0.2178489319444718</v>
          </cell>
          <cell r="Y205">
            <v>5.729938726728448E-2</v>
          </cell>
          <cell r="Z205">
            <v>8.049916019861858E-2</v>
          </cell>
          <cell r="AA205">
            <v>1</v>
          </cell>
        </row>
        <row r="206">
          <cell r="C206" t="str">
            <v>10X</v>
          </cell>
          <cell r="D206">
            <v>185.34679811560684</v>
          </cell>
          <cell r="E206">
            <v>38.934699513599142</v>
          </cell>
          <cell r="F206">
            <v>31.887102858968831</v>
          </cell>
          <cell r="G206">
            <v>46.693716907683374</v>
          </cell>
          <cell r="H206">
            <v>82.750224396833744</v>
          </cell>
          <cell r="I206">
            <v>1.4339172263932292</v>
          </cell>
          <cell r="J206">
            <v>79.327359748262353</v>
          </cell>
          <cell r="K206">
            <v>157.00813624408539</v>
          </cell>
          <cell r="L206">
            <v>37.048868209555749</v>
          </cell>
          <cell r="M206">
            <v>69.469831443763084</v>
          </cell>
          <cell r="N206">
            <v>729.90065466475164</v>
          </cell>
          <cell r="P206" t="str">
            <v>10X</v>
          </cell>
          <cell r="Q206">
            <v>0.25393428123548939</v>
          </cell>
          <cell r="R206">
            <v>5.3342464162444293E-2</v>
          </cell>
          <cell r="S206">
            <v>4.3686908150006788E-2</v>
          </cell>
          <cell r="T206">
            <v>6.3972701776970065E-2</v>
          </cell>
          <cell r="U206">
            <v>0.11337190050177649</v>
          </cell>
          <cell r="V206">
            <v>1.9645375260717323E-3</v>
          </cell>
          <cell r="W206">
            <v>0.10868240662792383</v>
          </cell>
          <cell r="X206">
            <v>0.21510891275498348</v>
          </cell>
          <cell r="Y206">
            <v>5.0758781996945251E-2</v>
          </cell>
          <cell r="Z206">
            <v>9.5177105267388817E-2</v>
          </cell>
          <cell r="AA206">
            <v>1</v>
          </cell>
        </row>
        <row r="207">
          <cell r="C207" t="str">
            <v>10Y</v>
          </cell>
          <cell r="D207">
            <v>79.34113973369503</v>
          </cell>
          <cell r="E207">
            <v>27.643791909702269</v>
          </cell>
          <cell r="F207">
            <v>17.29920008882333</v>
          </cell>
          <cell r="G207">
            <v>36.192961899156174</v>
          </cell>
          <cell r="H207">
            <v>87.941353139371174</v>
          </cell>
          <cell r="I207">
            <v>4.5126875675001834</v>
          </cell>
          <cell r="J207">
            <v>111.14260592512083</v>
          </cell>
          <cell r="K207">
            <v>216.70636534045511</v>
          </cell>
          <cell r="L207">
            <v>11.115172796196909</v>
          </cell>
          <cell r="M207">
            <v>55.544098373183829</v>
          </cell>
          <cell r="N207">
            <v>647.43937677320491</v>
          </cell>
          <cell r="P207" t="str">
            <v>10Y</v>
          </cell>
          <cell r="Q207">
            <v>0.12254605231014219</v>
          </cell>
          <cell r="R207">
            <v>4.2697112504149967E-2</v>
          </cell>
          <cell r="S207">
            <v>2.6719412982017559E-2</v>
          </cell>
          <cell r="T207">
            <v>5.5901700139925847E-2</v>
          </cell>
          <cell r="U207">
            <v>0.13582947885818294</v>
          </cell>
          <cell r="V207">
            <v>6.9700542311638813E-3</v>
          </cell>
          <cell r="W207">
            <v>0.17166488463993068</v>
          </cell>
          <cell r="X207">
            <v>0.33471298335375477</v>
          </cell>
          <cell r="Y207">
            <v>1.7167897404687056E-2</v>
          </cell>
          <cell r="Z207">
            <v>8.579042357604498E-2</v>
          </cell>
          <cell r="AA207">
            <v>1</v>
          </cell>
        </row>
        <row r="208">
          <cell r="C208" t="str">
            <v>11A</v>
          </cell>
          <cell r="D208">
            <v>150.17417069571783</v>
          </cell>
          <cell r="E208">
            <v>69.021552580294284</v>
          </cell>
          <cell r="F208">
            <v>25.232049868338837</v>
          </cell>
          <cell r="G208">
            <v>94.681619144466424</v>
          </cell>
          <cell r="H208">
            <v>209.85936630573303</v>
          </cell>
          <cell r="I208">
            <v>4.5808473995442602</v>
          </cell>
          <cell r="J208">
            <v>380.54320371901599</v>
          </cell>
          <cell r="K208">
            <v>445.26020925486421</v>
          </cell>
          <cell r="L208">
            <v>21.212047054568327</v>
          </cell>
          <cell r="M208">
            <v>103.88193397681913</v>
          </cell>
          <cell r="N208">
            <v>1504.4469999993621</v>
          </cell>
          <cell r="P208" t="str">
            <v>11A</v>
          </cell>
          <cell r="Q208">
            <v>9.9820180236180805E-2</v>
          </cell>
          <cell r="R208">
            <v>4.5878354358992741E-2</v>
          </cell>
          <cell r="S208">
            <v>1.6771644244263532E-2</v>
          </cell>
          <cell r="T208">
            <v>6.2934499616474737E-2</v>
          </cell>
          <cell r="U208">
            <v>0.1394926948611829</v>
          </cell>
          <cell r="V208">
            <v>3.0448712381002472E-3</v>
          </cell>
          <cell r="W208">
            <v>0.25294556984671268</v>
          </cell>
          <cell r="X208">
            <v>0.29596270872623165</v>
          </cell>
          <cell r="Y208">
            <v>1.4099564195067903E-2</v>
          </cell>
          <cell r="Z208">
            <v>6.9049912676792988E-2</v>
          </cell>
          <cell r="AA208">
            <v>1</v>
          </cell>
        </row>
        <row r="209">
          <cell r="C209" t="str">
            <v>11C</v>
          </cell>
          <cell r="D209">
            <v>86.956358462608819</v>
          </cell>
          <cell r="E209">
            <v>15.977460962309028</v>
          </cell>
          <cell r="F209">
            <v>10.51290308545979</v>
          </cell>
          <cell r="G209">
            <v>25.299730997347346</v>
          </cell>
          <cell r="H209">
            <v>57.980460050103545</v>
          </cell>
          <cell r="I209">
            <v>0</v>
          </cell>
          <cell r="J209">
            <v>74.367869968504735</v>
          </cell>
          <cell r="K209">
            <v>111.58113502693897</v>
          </cell>
          <cell r="L209">
            <v>12.064793972680739</v>
          </cell>
          <cell r="M209">
            <v>36.9608129300576</v>
          </cell>
          <cell r="N209">
            <v>431.70152545601064</v>
          </cell>
          <cell r="P209" t="str">
            <v>11C</v>
          </cell>
          <cell r="Q209">
            <v>0.20142703542860069</v>
          </cell>
          <cell r="R209">
            <v>3.7010434339864506E-2</v>
          </cell>
          <cell r="S209">
            <v>2.4352249101633135E-2</v>
          </cell>
          <cell r="T209">
            <v>5.8604682878113504E-2</v>
          </cell>
          <cell r="U209">
            <v>0.13430682226303975</v>
          </cell>
          <cell r="V209">
            <v>0</v>
          </cell>
          <cell r="W209">
            <v>0.1722668686193527</v>
          </cell>
          <cell r="X209">
            <v>0.25846824356035042</v>
          </cell>
          <cell r="Y209">
            <v>2.7947072829859882E-2</v>
          </cell>
          <cell r="Z209">
            <v>8.5616590979185267E-2</v>
          </cell>
          <cell r="AA209">
            <v>1</v>
          </cell>
        </row>
        <row r="210">
          <cell r="C210" t="str">
            <v>11D</v>
          </cell>
          <cell r="D210">
            <v>53.472132278102727</v>
          </cell>
          <cell r="E210">
            <v>13.950512367315751</v>
          </cell>
          <cell r="F210">
            <v>7.2911260155260926</v>
          </cell>
          <cell r="G210">
            <v>28.07596366733857</v>
          </cell>
          <cell r="H210">
            <v>55.43922884630075</v>
          </cell>
          <cell r="I210">
            <v>0.86935332894146822</v>
          </cell>
          <cell r="J210">
            <v>84.821444434103768</v>
          </cell>
          <cell r="K210">
            <v>154.57804136426833</v>
          </cell>
          <cell r="L210">
            <v>18.458927989296431</v>
          </cell>
          <cell r="M210">
            <v>34.981642854671037</v>
          </cell>
          <cell r="N210">
            <v>451.938373145865</v>
          </cell>
          <cell r="P210" t="str">
            <v>11D</v>
          </cell>
          <cell r="Q210">
            <v>0.11831730929571757</v>
          </cell>
          <cell r="R210">
            <v>3.0868174061451436E-2</v>
          </cell>
          <cell r="S210">
            <v>1.6133009385270437E-2</v>
          </cell>
          <cell r="T210">
            <v>6.2123433936150704E-2</v>
          </cell>
          <cell r="U210">
            <v>0.12266988629533236</v>
          </cell>
          <cell r="V210">
            <v>1.9236103429103614E-3</v>
          </cell>
          <cell r="W210">
            <v>0.18768365218398325</v>
          </cell>
          <cell r="X210">
            <v>0.34203345090676252</v>
          </cell>
          <cell r="Y210">
            <v>4.0843905023614215E-2</v>
          </cell>
          <cell r="Z210">
            <v>7.740356856880698E-2</v>
          </cell>
          <cell r="AA210">
            <v>1</v>
          </cell>
        </row>
        <row r="211">
          <cell r="C211" t="str">
            <v>11E</v>
          </cell>
          <cell r="D211">
            <v>100.51938103997432</v>
          </cell>
          <cell r="E211">
            <v>18.184941976248403</v>
          </cell>
          <cell r="F211">
            <v>14.003169726745032</v>
          </cell>
          <cell r="G211">
            <v>29.634970245179446</v>
          </cell>
          <cell r="H211">
            <v>78.662418502305812</v>
          </cell>
          <cell r="I211">
            <v>0</v>
          </cell>
          <cell r="J211">
            <v>133.77209682679398</v>
          </cell>
          <cell r="K211">
            <v>156.86888049971299</v>
          </cell>
          <cell r="L211">
            <v>11.136331339237067</v>
          </cell>
          <cell r="M211">
            <v>31.723437395914175</v>
          </cell>
          <cell r="N211">
            <v>574.50562755211126</v>
          </cell>
          <cell r="P211" t="str">
            <v>11E</v>
          </cell>
          <cell r="Q211">
            <v>0.17496674744209809</v>
          </cell>
          <cell r="R211">
            <v>3.1653200776695464E-2</v>
          </cell>
          <cell r="S211">
            <v>2.4374295142086937E-2</v>
          </cell>
          <cell r="T211">
            <v>5.1583428993463375E-2</v>
          </cell>
          <cell r="U211">
            <v>0.13692192857618377</v>
          </cell>
          <cell r="V211">
            <v>0</v>
          </cell>
          <cell r="W211">
            <v>0.2328473219605843</v>
          </cell>
          <cell r="X211">
            <v>0.27305020695464638</v>
          </cell>
          <cell r="Y211">
            <v>1.9384198874930831E-2</v>
          </cell>
          <cell r="Z211">
            <v>5.5218671279310766E-2</v>
          </cell>
          <cell r="AA211">
            <v>1</v>
          </cell>
        </row>
        <row r="212">
          <cell r="C212" t="str">
            <v>11H</v>
          </cell>
          <cell r="D212">
            <v>222.32764456400582</v>
          </cell>
          <cell r="E212">
            <v>61.549135348900258</v>
          </cell>
          <cell r="F212">
            <v>39.727116341205779</v>
          </cell>
          <cell r="G212">
            <v>81.617200826711567</v>
          </cell>
          <cell r="H212">
            <v>166.4652803843172</v>
          </cell>
          <cell r="I212">
            <v>8.1163206490916373</v>
          </cell>
          <cell r="J212">
            <v>188.20516915128977</v>
          </cell>
          <cell r="K212">
            <v>242.09124858452202</v>
          </cell>
          <cell r="L212">
            <v>73.471273314482815</v>
          </cell>
          <cell r="M212">
            <v>115.16423497846348</v>
          </cell>
          <cell r="N212">
            <v>1198.7346241429905</v>
          </cell>
          <cell r="P212" t="str">
            <v>11H</v>
          </cell>
          <cell r="Q212">
            <v>0.18546861005450158</v>
          </cell>
          <cell r="R212">
            <v>5.134508848687297E-2</v>
          </cell>
          <cell r="S212">
            <v>3.3140876672022236E-2</v>
          </cell>
          <cell r="T212">
            <v>6.8086129475956395E-2</v>
          </cell>
          <cell r="U212">
            <v>0.13886749997175393</v>
          </cell>
          <cell r="V212">
            <v>6.7707401501764632E-3</v>
          </cell>
          <cell r="W212">
            <v>0.15700319767258161</v>
          </cell>
          <cell r="X212">
            <v>0.20195566533969098</v>
          </cell>
          <cell r="Y212">
            <v>6.1290690895834866E-2</v>
          </cell>
          <cell r="Z212">
            <v>9.6071501280608859E-2</v>
          </cell>
          <cell r="AA212">
            <v>1</v>
          </cell>
        </row>
        <row r="213">
          <cell r="C213" t="str">
            <v>11J</v>
          </cell>
          <cell r="D213">
            <v>248.19253321526378</v>
          </cell>
          <cell r="E213">
            <v>109.52586176809724</v>
          </cell>
          <cell r="F213">
            <v>31.7494921005427</v>
          </cell>
          <cell r="G213">
            <v>99.799248651390499</v>
          </cell>
          <cell r="H213">
            <v>225.15281614813793</v>
          </cell>
          <cell r="I213">
            <v>4.3160977037821153</v>
          </cell>
          <cell r="J213">
            <v>383.36553570859292</v>
          </cell>
          <cell r="K213">
            <v>549.76183262380391</v>
          </cell>
          <cell r="L213">
            <v>108.32298150492599</v>
          </cell>
          <cell r="M213">
            <v>143.36546295312806</v>
          </cell>
          <cell r="N213">
            <v>1903.5518623776652</v>
          </cell>
          <cell r="P213" t="str">
            <v>11J</v>
          </cell>
          <cell r="Q213">
            <v>0.13038390921761098</v>
          </cell>
          <cell r="R213">
            <v>5.7537629487694662E-2</v>
          </cell>
          <cell r="S213">
            <v>1.6679079108927158E-2</v>
          </cell>
          <cell r="T213">
            <v>5.2427911539396924E-2</v>
          </cell>
          <cell r="U213">
            <v>0.11828036871394028</v>
          </cell>
          <cell r="V213">
            <v>2.2673917055199204E-3</v>
          </cell>
          <cell r="W213">
            <v>0.20139484680482694</v>
          </cell>
          <cell r="X213">
            <v>0.28880843411175261</v>
          </cell>
          <cell r="Y213">
            <v>5.6905715912369863E-2</v>
          </cell>
          <cell r="Z213">
            <v>7.5314713397960628E-2</v>
          </cell>
          <cell r="AA213">
            <v>1</v>
          </cell>
        </row>
        <row r="214">
          <cell r="C214" t="str">
            <v>11M</v>
          </cell>
          <cell r="D214">
            <v>207.5375282145786</v>
          </cell>
          <cell r="E214">
            <v>86.762748257720787</v>
          </cell>
          <cell r="F214">
            <v>43.197343870077738</v>
          </cell>
          <cell r="G214">
            <v>98.964257012747368</v>
          </cell>
          <cell r="H214">
            <v>284.03407819983818</v>
          </cell>
          <cell r="I214">
            <v>8.8629490358641547</v>
          </cell>
          <cell r="J214">
            <v>484.3211769048994</v>
          </cell>
          <cell r="K214">
            <v>550.12817142107076</v>
          </cell>
          <cell r="L214">
            <v>61.319463091882646</v>
          </cell>
          <cell r="M214">
            <v>128.95958638962489</v>
          </cell>
          <cell r="N214">
            <v>1954.0873023983047</v>
          </cell>
          <cell r="P214" t="str">
            <v>11M</v>
          </cell>
          <cell r="Q214">
            <v>0.10620688643739823</v>
          </cell>
          <cell r="R214">
            <v>4.4400650959265993E-2</v>
          </cell>
          <cell r="S214">
            <v>2.2106148388078905E-2</v>
          </cell>
          <cell r="T214">
            <v>5.064474698304719E-2</v>
          </cell>
          <cell r="U214">
            <v>0.14535383237547034</v>
          </cell>
          <cell r="V214">
            <v>4.5355952239116521E-3</v>
          </cell>
          <cell r="W214">
            <v>0.24785032700968826</v>
          </cell>
          <cell r="X214">
            <v>0.28152691578614908</v>
          </cell>
          <cell r="Y214">
            <v>3.1380104162502663E-2</v>
          </cell>
          <cell r="Z214">
            <v>6.5994792674487601E-2</v>
          </cell>
          <cell r="AA214">
            <v>1</v>
          </cell>
        </row>
        <row r="215">
          <cell r="C215" t="str">
            <v>11N</v>
          </cell>
          <cell r="D215">
            <v>189.15141265233777</v>
          </cell>
          <cell r="E215">
            <v>91.290061990684123</v>
          </cell>
          <cell r="F215">
            <v>11.323854733060543</v>
          </cell>
          <cell r="G215">
            <v>73.403808651856991</v>
          </cell>
          <cell r="H215">
            <v>213.57927386514027</v>
          </cell>
          <cell r="I215">
            <v>21.207679062440857</v>
          </cell>
          <cell r="J215">
            <v>266.43218007583641</v>
          </cell>
          <cell r="K215">
            <v>314.34600171020895</v>
          </cell>
          <cell r="L215">
            <v>32.071978269680812</v>
          </cell>
          <cell r="M215">
            <v>94.99223964830999</v>
          </cell>
          <cell r="N215">
            <v>1307.7984906595566</v>
          </cell>
          <cell r="P215" t="str">
            <v>11N</v>
          </cell>
          <cell r="Q215">
            <v>0.1446334538564453</v>
          </cell>
          <cell r="R215">
            <v>6.9804379377012574E-2</v>
          </cell>
          <cell r="S215">
            <v>8.6587152485163299E-3</v>
          </cell>
          <cell r="T215">
            <v>5.6127766759263925E-2</v>
          </cell>
          <cell r="U215">
            <v>0.16331206633938439</v>
          </cell>
          <cell r="V215">
            <v>1.6216320185340843E-2</v>
          </cell>
          <cell r="W215">
            <v>0.20372571308097151</v>
          </cell>
          <cell r="X215">
            <v>0.24036271945204352</v>
          </cell>
          <cell r="Y215">
            <v>2.4523639152929506E-2</v>
          </cell>
          <cell r="Z215">
            <v>7.2635226548092249E-2</v>
          </cell>
          <cell r="AA215">
            <v>1</v>
          </cell>
        </row>
        <row r="216">
          <cell r="C216" t="str">
            <v>11T</v>
          </cell>
          <cell r="D216">
            <v>65.996218718006929</v>
          </cell>
          <cell r="E216">
            <v>42.513073685980245</v>
          </cell>
          <cell r="F216">
            <v>12.112050372638267</v>
          </cell>
          <cell r="G216">
            <v>23.914350918829587</v>
          </cell>
          <cell r="H216">
            <v>61.03749494309757</v>
          </cell>
          <cell r="I216">
            <v>1.2606908345740184</v>
          </cell>
          <cell r="J216">
            <v>135.30569598615395</v>
          </cell>
          <cell r="K216">
            <v>130.38049670827741</v>
          </cell>
          <cell r="L216">
            <v>10.804659925589629</v>
          </cell>
          <cell r="M216">
            <v>33.587133302595198</v>
          </cell>
          <cell r="N216">
            <v>516.91186539574278</v>
          </cell>
          <cell r="P216" t="str">
            <v>11T</v>
          </cell>
          <cell r="Q216">
            <v>0.12767402556619756</v>
          </cell>
          <cell r="R216">
            <v>8.2244337056245828E-2</v>
          </cell>
          <cell r="S216">
            <v>2.3431558034299322E-2</v>
          </cell>
          <cell r="T216">
            <v>4.6263884657631121E-2</v>
          </cell>
          <cell r="U216">
            <v>0.11808104829702032</v>
          </cell>
          <cell r="V216">
            <v>2.4388893329210883E-3</v>
          </cell>
          <cell r="W216">
            <v>0.26175776770487791</v>
          </cell>
          <cell r="X216">
            <v>0.25222964578005835</v>
          </cell>
          <cell r="Y216">
            <v>2.090232522969401E-2</v>
          </cell>
          <cell r="Z216">
            <v>6.4976518341054543E-2</v>
          </cell>
          <cell r="AA216">
            <v>1</v>
          </cell>
        </row>
        <row r="217">
          <cell r="C217" t="str">
            <v>11X</v>
          </cell>
          <cell r="D217">
            <v>212.95789717918368</v>
          </cell>
          <cell r="E217">
            <v>91.633422672036531</v>
          </cell>
          <cell r="F217">
            <v>32.804627862843951</v>
          </cell>
          <cell r="G217">
            <v>122.09037297191576</v>
          </cell>
          <cell r="H217">
            <v>72.407415360403348</v>
          </cell>
          <cell r="I217">
            <v>11.286919881951823</v>
          </cell>
          <cell r="J217">
            <v>286.00792286425104</v>
          </cell>
          <cell r="K217">
            <v>364.19732078609832</v>
          </cell>
          <cell r="L217">
            <v>44.844152197521431</v>
          </cell>
          <cell r="M217">
            <v>99.767441640427208</v>
          </cell>
          <cell r="N217">
            <v>1337.9974934166332</v>
          </cell>
          <cell r="P217" t="str">
            <v>11X</v>
          </cell>
          <cell r="Q217">
            <v>0.15916165630130344</v>
          </cell>
          <cell r="R217">
            <v>6.8485496514680833E-2</v>
          </cell>
          <cell r="S217">
            <v>2.4517705021312071E-2</v>
          </cell>
          <cell r="T217">
            <v>9.1248581236241952E-2</v>
          </cell>
          <cell r="U217">
            <v>5.4116256358229753E-2</v>
          </cell>
          <cell r="V217">
            <v>8.4356808869127213E-3</v>
          </cell>
          <cell r="W217">
            <v>0.21375819033406238</v>
          </cell>
          <cell r="X217">
            <v>0.27219581694140926</v>
          </cell>
          <cell r="Y217">
            <v>3.3515871605267353E-2</v>
          </cell>
          <cell r="Z217">
            <v>7.4564744800580174E-2</v>
          </cell>
          <cell r="AA217">
            <v>1</v>
          </cell>
        </row>
        <row r="218">
          <cell r="C218" t="str">
            <v>12A</v>
          </cell>
          <cell r="D218">
            <v>105.94005794484654</v>
          </cell>
          <cell r="E218">
            <v>25.417911760029007</v>
          </cell>
          <cell r="F218">
            <v>15.361249564504835</v>
          </cell>
          <cell r="G218">
            <v>41.669532141098031</v>
          </cell>
          <cell r="H218">
            <v>40.098628338819466</v>
          </cell>
          <cell r="I218">
            <v>3.1847988587753679</v>
          </cell>
          <cell r="J218">
            <v>108.49779368063987</v>
          </cell>
          <cell r="K218">
            <v>127.00811390021407</v>
          </cell>
          <cell r="L218">
            <v>10.326665803522568</v>
          </cell>
          <cell r="M218">
            <v>35.88792153678304</v>
          </cell>
          <cell r="N218">
            <v>513.39267352923275</v>
          </cell>
          <cell r="P218" t="str">
            <v>12A</v>
          </cell>
          <cell r="Q218">
            <v>0.206352882320231</v>
          </cell>
          <cell r="R218">
            <v>4.9509689309155488E-2</v>
          </cell>
          <cell r="S218">
            <v>2.9921053331179181E-2</v>
          </cell>
          <cell r="T218">
            <v>8.1165030764166826E-2</v>
          </cell>
          <cell r="U218">
            <v>7.8105182263642561E-2</v>
          </cell>
          <cell r="V218">
            <v>6.2034365174750096E-3</v>
          </cell>
          <cell r="W218">
            <v>0.21133490849175893</v>
          </cell>
          <cell r="X218">
            <v>0.24738980598830496</v>
          </cell>
          <cell r="Y218">
            <v>2.0114556237301979E-2</v>
          </cell>
          <cell r="Z218">
            <v>6.9903454776784169E-2</v>
          </cell>
          <cell r="AA218">
            <v>1</v>
          </cell>
        </row>
        <row r="219">
          <cell r="C219" t="str">
            <v>12D</v>
          </cell>
          <cell r="D219">
            <v>138.65971926627981</v>
          </cell>
          <cell r="E219">
            <v>33.551845780427165</v>
          </cell>
          <cell r="F219">
            <v>13.139153604756437</v>
          </cell>
          <cell r="G219">
            <v>45.526882047800392</v>
          </cell>
          <cell r="H219">
            <v>82.605243516651697</v>
          </cell>
          <cell r="I219">
            <v>1.7611201091826338</v>
          </cell>
          <cell r="J219">
            <v>97.869204736411746</v>
          </cell>
          <cell r="K219">
            <v>147.3549737542495</v>
          </cell>
          <cell r="L219">
            <v>28.959437231975393</v>
          </cell>
          <cell r="M219">
            <v>55.711707805523346</v>
          </cell>
          <cell r="N219">
            <v>645.13928785325811</v>
          </cell>
          <cell r="P219" t="str">
            <v>12D</v>
          </cell>
          <cell r="Q219">
            <v>0.21492989479477961</v>
          </cell>
          <cell r="R219">
            <v>5.200713460200674E-2</v>
          </cell>
          <cell r="S219">
            <v>2.0366382658972459E-2</v>
          </cell>
          <cell r="T219">
            <v>7.0569073849608477E-2</v>
          </cell>
          <cell r="U219">
            <v>0.12804249418993824</v>
          </cell>
          <cell r="V219">
            <v>2.7298292668593671E-3</v>
          </cell>
          <cell r="W219">
            <v>0.15170244097530897</v>
          </cell>
          <cell r="X219">
            <v>0.22840799890606961</v>
          </cell>
          <cell r="Y219">
            <v>4.4888658584628691E-2</v>
          </cell>
          <cell r="Z219">
            <v>8.6356092171827867E-2</v>
          </cell>
          <cell r="AA219">
            <v>1</v>
          </cell>
        </row>
        <row r="220">
          <cell r="C220" t="str">
            <v>12F</v>
          </cell>
          <cell r="D220">
            <v>158.74888043866255</v>
          </cell>
          <cell r="E220">
            <v>59.570234080754254</v>
          </cell>
          <cell r="F220">
            <v>21.06486737627641</v>
          </cell>
          <cell r="G220">
            <v>61.179121613591334</v>
          </cell>
          <cell r="H220">
            <v>47.168622929366997</v>
          </cell>
          <cell r="I220">
            <v>2.2015285242785647</v>
          </cell>
          <cell r="J220">
            <v>105.82037289169863</v>
          </cell>
          <cell r="K220">
            <v>85.521181029316978</v>
          </cell>
          <cell r="L220">
            <v>28.982223327887024</v>
          </cell>
          <cell r="M220">
            <v>59.334643529234043</v>
          </cell>
          <cell r="N220">
            <v>629.59167574106687</v>
          </cell>
          <cell r="P220" t="str">
            <v>12F</v>
          </cell>
          <cell r="Q220">
            <v>0.25214577408731725</v>
          </cell>
          <cell r="R220">
            <v>9.4617251745961445E-2</v>
          </cell>
          <cell r="S220">
            <v>3.3457982670247043E-2</v>
          </cell>
          <cell r="T220">
            <v>9.7172697751411449E-2</v>
          </cell>
          <cell r="U220">
            <v>7.4919387829972053E-2</v>
          </cell>
          <cell r="V220">
            <v>3.4967560866925925E-3</v>
          </cell>
          <cell r="W220">
            <v>0.16807778274250806</v>
          </cell>
          <cell r="X220">
            <v>0.13583594625620402</v>
          </cell>
          <cell r="Y220">
            <v>4.6033364869021216E-2</v>
          </cell>
          <cell r="Z220">
            <v>9.4243055960664721E-2</v>
          </cell>
          <cell r="AA220">
            <v>1</v>
          </cell>
        </row>
        <row r="221">
          <cell r="C221" t="str">
            <v>13P</v>
          </cell>
          <cell r="D221">
            <v>452.42567442933171</v>
          </cell>
          <cell r="E221">
            <v>121.30772728921083</v>
          </cell>
          <cell r="F221">
            <v>56.648346760284419</v>
          </cell>
          <cell r="G221">
            <v>161.63100813444697</v>
          </cell>
          <cell r="H221">
            <v>156.22005827640331</v>
          </cell>
          <cell r="I221">
            <v>1.6764493001558238</v>
          </cell>
          <cell r="J221">
            <v>211.05615588144619</v>
          </cell>
          <cell r="K221">
            <v>285.50508142324298</v>
          </cell>
          <cell r="L221">
            <v>70.652588743789039</v>
          </cell>
          <cell r="M221">
            <v>145.74046870721068</v>
          </cell>
          <cell r="N221">
            <v>1662.8635589455218</v>
          </cell>
          <cell r="P221" t="str">
            <v>13P</v>
          </cell>
          <cell r="Q221">
            <v>0.27207624582033069</v>
          </cell>
          <cell r="R221">
            <v>7.2951100910609995E-2</v>
          </cell>
          <cell r="S221">
            <v>3.4066743753893465E-2</v>
          </cell>
          <cell r="T221">
            <v>9.7200403042654121E-2</v>
          </cell>
          <cell r="U221">
            <v>9.3946407951514516E-2</v>
          </cell>
          <cell r="V221">
            <v>1.0081700877604878E-3</v>
          </cell>
          <cell r="W221">
            <v>0.12692331535323562</v>
          </cell>
          <cell r="X221">
            <v>0.17169483322148898</v>
          </cell>
          <cell r="Y221">
            <v>4.2488506266017544E-2</v>
          </cell>
          <cell r="Z221">
            <v>8.7644273592494659E-2</v>
          </cell>
          <cell r="AA221">
            <v>1</v>
          </cell>
        </row>
        <row r="222">
          <cell r="C222" t="str">
            <v>13T</v>
          </cell>
          <cell r="D222">
            <v>327.90102761389744</v>
          </cell>
          <cell r="E222">
            <v>99.111977658679592</v>
          </cell>
          <cell r="F222">
            <v>18.30404387960731</v>
          </cell>
          <cell r="G222">
            <v>97.082654352306633</v>
          </cell>
          <cell r="H222">
            <v>86.345154152951466</v>
          </cell>
          <cell r="I222">
            <v>1.9551143501776769</v>
          </cell>
          <cell r="J222">
            <v>107.38605827770887</v>
          </cell>
          <cell r="K222">
            <v>144.78050485357926</v>
          </cell>
          <cell r="L222">
            <v>91.84439702056639</v>
          </cell>
          <cell r="M222">
            <v>97.368659196921712</v>
          </cell>
          <cell r="N222">
            <v>1072.0795913563963</v>
          </cell>
          <cell r="P222" t="str">
            <v>13T</v>
          </cell>
          <cell r="Q222">
            <v>0.30585511584922226</v>
          </cell>
          <cell r="R222">
            <v>9.2448339151091394E-2</v>
          </cell>
          <cell r="S222">
            <v>1.7073400172135551E-2</v>
          </cell>
          <cell r="T222">
            <v>9.0555454217235445E-2</v>
          </cell>
          <cell r="U222">
            <v>8.0539873017923494E-2</v>
          </cell>
          <cell r="V222">
            <v>1.8236653005436509E-3</v>
          </cell>
          <cell r="W222">
            <v>0.10016612492533684</v>
          </cell>
          <cell r="X222">
            <v>0.13504641448346461</v>
          </cell>
          <cell r="Y222">
            <v>8.5669382908749106E-2</v>
          </cell>
          <cell r="Z222">
            <v>9.0822229974297689E-2</v>
          </cell>
          <cell r="AA222">
            <v>1</v>
          </cell>
        </row>
        <row r="223">
          <cell r="C223" t="str">
            <v>99A</v>
          </cell>
          <cell r="D223">
            <v>372.7523378797743</v>
          </cell>
          <cell r="E223">
            <v>78.87232707573574</v>
          </cell>
          <cell r="F223">
            <v>48.05947161455029</v>
          </cell>
          <cell r="G223">
            <v>105.60857250892036</v>
          </cell>
          <cell r="H223">
            <v>96.667456034617928</v>
          </cell>
          <cell r="I223">
            <v>3.4786020993613604</v>
          </cell>
          <cell r="J223">
            <v>138.57789549990343</v>
          </cell>
          <cell r="K223">
            <v>182.17783992526233</v>
          </cell>
          <cell r="L223">
            <v>69.543185737750406</v>
          </cell>
          <cell r="M223">
            <v>117.94060078426971</v>
          </cell>
          <cell r="N223">
            <v>1213.6782891601461</v>
          </cell>
          <cell r="P223" t="str">
            <v>99A</v>
          </cell>
          <cell r="Q223">
            <v>0.3071261480154806</v>
          </cell>
          <cell r="R223">
            <v>6.498618932230768E-2</v>
          </cell>
          <cell r="S223">
            <v>3.9598196691651287E-2</v>
          </cell>
          <cell r="T223">
            <v>8.7015293469573804E-2</v>
          </cell>
          <cell r="U223">
            <v>7.9648335887684787E-2</v>
          </cell>
          <cell r="V223">
            <v>2.8661648893534386E-3</v>
          </cell>
          <cell r="W223">
            <v>0.1141800893511888</v>
          </cell>
          <cell r="X223">
            <v>0.15010389619091538</v>
          </cell>
          <cell r="Y223">
            <v>5.7299521923452744E-2</v>
          </cell>
          <cell r="Z223">
            <v>9.7176164258391318E-2</v>
          </cell>
          <cell r="AA223">
            <v>1</v>
          </cell>
        </row>
        <row r="224">
          <cell r="C224" t="str">
            <v>99C</v>
          </cell>
          <cell r="D224">
            <v>104.90563602093816</v>
          </cell>
          <cell r="E224">
            <v>43.096827075797634</v>
          </cell>
          <cell r="F224">
            <v>17.285060538231484</v>
          </cell>
          <cell r="G224">
            <v>46.92172638584227</v>
          </cell>
          <cell r="H224">
            <v>25.414249361213699</v>
          </cell>
          <cell r="I224">
            <v>0.89525532243756356</v>
          </cell>
          <cell r="J224">
            <v>81.419143791127297</v>
          </cell>
          <cell r="K224">
            <v>71.88452532679986</v>
          </cell>
          <cell r="L224">
            <v>39.21428530514833</v>
          </cell>
          <cell r="M224">
            <v>33.205211108315495</v>
          </cell>
          <cell r="N224">
            <v>464.24192023585181</v>
          </cell>
          <cell r="P224" t="str">
            <v>99C</v>
          </cell>
          <cell r="Q224">
            <v>0.22597191560736754</v>
          </cell>
          <cell r="R224">
            <v>9.2832691743784959E-2</v>
          </cell>
          <cell r="S224">
            <v>3.7232873174077093E-2</v>
          </cell>
          <cell r="T224">
            <v>0.1010717135626277</v>
          </cell>
          <cell r="U224">
            <v>5.4743546959960733E-2</v>
          </cell>
          <cell r="V224">
            <v>1.9284241327942578E-3</v>
          </cell>
          <cell r="W224">
            <v>0.17538085261616057</v>
          </cell>
          <cell r="X224">
            <v>0.15484281404462549</v>
          </cell>
          <cell r="Y224">
            <v>8.4469505220954727E-2</v>
          </cell>
          <cell r="Z224">
            <v>7.1525662937646908E-2</v>
          </cell>
          <cell r="AA224">
            <v>1</v>
          </cell>
        </row>
        <row r="225">
          <cell r="C225" t="str">
            <v>99D</v>
          </cell>
          <cell r="D225">
            <v>65.21566699955261</v>
          </cell>
          <cell r="E225">
            <v>35.927494682052632</v>
          </cell>
          <cell r="F225">
            <v>6.6988296008982413</v>
          </cell>
          <cell r="G225">
            <v>23.463067756154011</v>
          </cell>
          <cell r="H225">
            <v>50.289413477121386</v>
          </cell>
          <cell r="I225">
            <v>4.7006610627874474</v>
          </cell>
          <cell r="J225">
            <v>88.901517263438663</v>
          </cell>
          <cell r="K225">
            <v>149.06460357969644</v>
          </cell>
          <cell r="L225">
            <v>6.709175004543253</v>
          </cell>
          <cell r="M225">
            <v>33.879744023110455</v>
          </cell>
          <cell r="N225">
            <v>464.85017344935511</v>
          </cell>
          <cell r="P225" t="str">
            <v>99D</v>
          </cell>
          <cell r="Q225">
            <v>0.14029395001754857</v>
          </cell>
          <cell r="R225">
            <v>7.7288332314598765E-2</v>
          </cell>
          <cell r="S225">
            <v>1.4410728409953086E-2</v>
          </cell>
          <cell r="T225">
            <v>5.0474473489059125E-2</v>
          </cell>
          <cell r="U225">
            <v>0.10818413404894719</v>
          </cell>
          <cell r="V225">
            <v>1.0112206752353893E-2</v>
          </cell>
          <cell r="W225">
            <v>0.1912476800939053</v>
          </cell>
          <cell r="X225">
            <v>0.32067236304029656</v>
          </cell>
          <cell r="Y225">
            <v>1.4432983760678772E-2</v>
          </cell>
          <cell r="Z225">
            <v>7.2883148072658763E-2</v>
          </cell>
          <cell r="AA225">
            <v>1</v>
          </cell>
        </row>
        <row r="226">
          <cell r="C226" t="str">
            <v>99E</v>
          </cell>
          <cell r="D226">
            <v>133.01510715587088</v>
          </cell>
          <cell r="E226">
            <v>27.416491246453596</v>
          </cell>
          <cell r="F226">
            <v>10.626691781258751</v>
          </cell>
          <cell r="G226">
            <v>57.713405112450403</v>
          </cell>
          <cell r="H226">
            <v>59.418202742721313</v>
          </cell>
          <cell r="I226">
            <v>0.26699357336428187</v>
          </cell>
          <cell r="J226">
            <v>84.351472457365105</v>
          </cell>
          <cell r="K226">
            <v>126.83339959444957</v>
          </cell>
          <cell r="L226">
            <v>46.502861929856323</v>
          </cell>
          <cell r="M226">
            <v>36.839661814730654</v>
          </cell>
          <cell r="N226">
            <v>582.9842874085208</v>
          </cell>
          <cell r="P226" t="str">
            <v>99E</v>
          </cell>
          <cell r="Q226">
            <v>0.2281624222620974</v>
          </cell>
          <cell r="R226">
            <v>4.702783906634133E-2</v>
          </cell>
          <cell r="S226">
            <v>1.8228092953407844E-2</v>
          </cell>
          <cell r="T226">
            <v>9.8996501893726468E-2</v>
          </cell>
          <cell r="U226">
            <v>0.10192076189025068</v>
          </cell>
          <cell r="V226">
            <v>4.5797730595985791E-4</v>
          </cell>
          <cell r="W226">
            <v>0.14468910102590227</v>
          </cell>
          <cell r="X226">
            <v>0.21755886450773629</v>
          </cell>
          <cell r="Y226">
            <v>7.9766921569311311E-2</v>
          </cell>
          <cell r="Z226">
            <v>6.3191517525266694E-2</v>
          </cell>
          <cell r="AA226">
            <v>1</v>
          </cell>
        </row>
        <row r="227">
          <cell r="C227" t="str">
            <v>99F</v>
          </cell>
          <cell r="D227">
            <v>85.600876207073327</v>
          </cell>
          <cell r="E227">
            <v>31.306838966163202</v>
          </cell>
          <cell r="F227">
            <v>16.475364883941939</v>
          </cell>
          <cell r="G227">
            <v>53.401306702251027</v>
          </cell>
          <cell r="H227">
            <v>25.711200118769071</v>
          </cell>
          <cell r="I227">
            <v>0</v>
          </cell>
          <cell r="J227">
            <v>71.849813400134138</v>
          </cell>
          <cell r="K227">
            <v>89.750695223516345</v>
          </cell>
          <cell r="L227">
            <v>19.48642874147226</v>
          </cell>
          <cell r="M227">
            <v>20.17316581588317</v>
          </cell>
          <cell r="N227">
            <v>413.75569005920448</v>
          </cell>
          <cell r="P227" t="str">
            <v>99F</v>
          </cell>
          <cell r="Q227">
            <v>0.20688749004231136</v>
          </cell>
          <cell r="R227">
            <v>7.5665035474638404E-2</v>
          </cell>
          <cell r="S227">
            <v>3.9819065404476904E-2</v>
          </cell>
          <cell r="T227">
            <v>0.12906482734922584</v>
          </cell>
          <cell r="U227">
            <v>6.2141018810134174E-2</v>
          </cell>
          <cell r="V227">
            <v>0</v>
          </cell>
          <cell r="W227">
            <v>0.17365274998357877</v>
          </cell>
          <cell r="X227">
            <v>0.21691712616852202</v>
          </cell>
          <cell r="Y227">
            <v>4.7096461050925818E-2</v>
          </cell>
          <cell r="Z227">
            <v>4.8756225716186728E-2</v>
          </cell>
          <cell r="AA227">
            <v>1</v>
          </cell>
        </row>
        <row r="228">
          <cell r="C228" t="str">
            <v>99G</v>
          </cell>
          <cell r="D228">
            <v>82.253699399400986</v>
          </cell>
          <cell r="E228">
            <v>13.438778207700404</v>
          </cell>
          <cell r="F228">
            <v>18.676099306802211</v>
          </cell>
          <cell r="G228">
            <v>39.997777975767164</v>
          </cell>
          <cell r="H228">
            <v>39.764576524867593</v>
          </cell>
          <cell r="I228">
            <v>0.42986783096404363</v>
          </cell>
          <cell r="J228">
            <v>58.920130920622533</v>
          </cell>
          <cell r="K228">
            <v>99.318464651043513</v>
          </cell>
          <cell r="L228">
            <v>43.191238108593566</v>
          </cell>
          <cell r="M228">
            <v>32.065987925641167</v>
          </cell>
          <cell r="N228">
            <v>428.05662085140318</v>
          </cell>
          <cell r="P228" t="str">
            <v>99G</v>
          </cell>
          <cell r="Q228">
            <v>0.19215611999131951</v>
          </cell>
          <cell r="R228">
            <v>3.1394861224131328E-2</v>
          </cell>
          <cell r="S228">
            <v>4.362997416009011E-2</v>
          </cell>
          <cell r="T228">
            <v>9.34403908908399E-2</v>
          </cell>
          <cell r="U228">
            <v>9.2895599759153319E-2</v>
          </cell>
          <cell r="V228">
            <v>1.0042312395706857E-3</v>
          </cell>
          <cell r="W228">
            <v>0.137645647913191</v>
          </cell>
          <cell r="X228">
            <v>0.23202179294295092</v>
          </cell>
          <cell r="Y228">
            <v>0.10090075939647035</v>
          </cell>
          <cell r="Z228">
            <v>7.491062248228289E-2</v>
          </cell>
          <cell r="AA228">
            <v>1</v>
          </cell>
        </row>
        <row r="229">
          <cell r="C229" t="str">
            <v>99H</v>
          </cell>
          <cell r="D229">
            <v>121.46331492891841</v>
          </cell>
          <cell r="E229">
            <v>21.620156638126144</v>
          </cell>
          <cell r="F229">
            <v>14.188359394748115</v>
          </cell>
          <cell r="G229">
            <v>46.329751366025533</v>
          </cell>
          <cell r="H229">
            <v>159.57755364302992</v>
          </cell>
          <cell r="I229">
            <v>5.426925345926894</v>
          </cell>
          <cell r="J229">
            <v>168.5867055162654</v>
          </cell>
          <cell r="K229">
            <v>316.79033916273505</v>
          </cell>
          <cell r="L229">
            <v>31.412739073775789</v>
          </cell>
          <cell r="M229">
            <v>50.14492338087878</v>
          </cell>
          <cell r="N229">
            <v>935.54076845042994</v>
          </cell>
          <cell r="P229" t="str">
            <v>99H</v>
          </cell>
          <cell r="Q229">
            <v>0.12983219868665102</v>
          </cell>
          <cell r="R229">
            <v>2.3109796352259872E-2</v>
          </cell>
          <cell r="S229">
            <v>1.5165944524522228E-2</v>
          </cell>
          <cell r="T229">
            <v>4.9521894639357279E-2</v>
          </cell>
          <cell r="U229">
            <v>0.1705725277021802</v>
          </cell>
          <cell r="V229">
            <v>5.8008432437591222E-3</v>
          </cell>
          <cell r="W229">
            <v>0.18020241469059833</v>
          </cell>
          <cell r="X229">
            <v>0.33861735356273825</v>
          </cell>
          <cell r="Y229">
            <v>3.3577092664604929E-2</v>
          </cell>
          <cell r="Z229">
            <v>5.3599933933328882E-2</v>
          </cell>
          <cell r="AA229">
            <v>1</v>
          </cell>
        </row>
        <row r="230">
          <cell r="C230" t="str">
            <v>99J</v>
          </cell>
          <cell r="D230">
            <v>176.26992667792669</v>
          </cell>
          <cell r="E230">
            <v>42.068895672662897</v>
          </cell>
          <cell r="F230">
            <v>25.128177836985714</v>
          </cell>
          <cell r="G230">
            <v>78.198425822265619</v>
          </cell>
          <cell r="H230">
            <v>302.98652334717843</v>
          </cell>
          <cell r="I230">
            <v>6.8630375169353597</v>
          </cell>
          <cell r="J230">
            <v>322.79117714808308</v>
          </cell>
          <cell r="K230">
            <v>451.82955564494745</v>
          </cell>
          <cell r="L230">
            <v>53.706606540895898</v>
          </cell>
          <cell r="M230">
            <v>102.57799162542572</v>
          </cell>
          <cell r="N230">
            <v>1562.4203178333069</v>
          </cell>
          <cell r="P230" t="str">
            <v>99J</v>
          </cell>
          <cell r="Q230">
            <v>0.11281850643261589</v>
          </cell>
          <cell r="R230">
            <v>2.6925466337382326E-2</v>
          </cell>
          <cell r="S230">
            <v>1.6082853986328291E-2</v>
          </cell>
          <cell r="T230">
            <v>5.0049544882204054E-2</v>
          </cell>
          <cell r="U230">
            <v>0.19392126426475706</v>
          </cell>
          <cell r="V230">
            <v>4.392568016814263E-3</v>
          </cell>
          <cell r="W230">
            <v>0.20659688911093729</v>
          </cell>
          <cell r="X230">
            <v>0.289185663094502</v>
          </cell>
          <cell r="Y230">
            <v>3.4373981141882337E-2</v>
          </cell>
          <cell r="Z230">
            <v>6.5653262732576462E-2</v>
          </cell>
          <cell r="AA230">
            <v>1</v>
          </cell>
        </row>
        <row r="231">
          <cell r="C231" t="str">
            <v>99K</v>
          </cell>
          <cell r="D231">
            <v>70.192375855892507</v>
          </cell>
          <cell r="E231">
            <v>23.880207129238311</v>
          </cell>
          <cell r="F231">
            <v>5.9141351077307451</v>
          </cell>
          <cell r="G231">
            <v>24.082925141448424</v>
          </cell>
          <cell r="H231">
            <v>71.195012984166766</v>
          </cell>
          <cell r="I231">
            <v>2.0135801866916201</v>
          </cell>
          <cell r="J231">
            <v>96.8099052955492</v>
          </cell>
          <cell r="K231">
            <v>135.19642373839778</v>
          </cell>
          <cell r="L231">
            <v>34.112371854623028</v>
          </cell>
          <cell r="M231">
            <v>19.054550615270983</v>
          </cell>
          <cell r="N231">
            <v>482.45148790900936</v>
          </cell>
          <cell r="P231" t="str">
            <v>99K</v>
          </cell>
          <cell r="Q231">
            <v>0.1454910547796483</v>
          </cell>
          <cell r="R231">
            <v>4.9497633912867385E-2</v>
          </cell>
          <cell r="S231">
            <v>1.2258507344154268E-2</v>
          </cell>
          <cell r="T231">
            <v>4.9917817117377153E-2</v>
          </cell>
          <cell r="U231">
            <v>0.14756926814078805</v>
          </cell>
          <cell r="V231">
            <v>4.1736428162314687E-3</v>
          </cell>
          <cell r="W231">
            <v>0.20066246601317894</v>
          </cell>
          <cell r="X231">
            <v>0.28022801696467337</v>
          </cell>
          <cell r="Y231">
            <v>7.0706325318778254E-2</v>
          </cell>
          <cell r="Z231">
            <v>3.9495267592302839E-2</v>
          </cell>
          <cell r="AA231">
            <v>1</v>
          </cell>
        </row>
        <row r="232">
          <cell r="C232" t="str">
            <v>99M</v>
          </cell>
          <cell r="D232">
            <v>119.24701644607315</v>
          </cell>
          <cell r="E232">
            <v>19.142656314177842</v>
          </cell>
          <cell r="F232">
            <v>34.617722669436773</v>
          </cell>
          <cell r="G232">
            <v>30.34483449923394</v>
          </cell>
          <cell r="H232">
            <v>55.935513382427793</v>
          </cell>
          <cell r="I232">
            <v>5.9887365471675338</v>
          </cell>
          <cell r="J232">
            <v>96.716014633812335</v>
          </cell>
          <cell r="K232">
            <v>148.28972484360014</v>
          </cell>
          <cell r="L232">
            <v>24.179754952367229</v>
          </cell>
          <cell r="M232">
            <v>55.456108934906268</v>
          </cell>
          <cell r="N232">
            <v>589.91808322320298</v>
          </cell>
          <cell r="P232" t="str">
            <v>99M</v>
          </cell>
          <cell r="Q232">
            <v>0.20214165294701522</v>
          </cell>
          <cell r="R232">
            <v>3.244968557258987E-2</v>
          </cell>
          <cell r="S232">
            <v>5.8682253780545188E-2</v>
          </cell>
          <cell r="T232">
            <v>5.1439064782410795E-2</v>
          </cell>
          <cell r="U232">
            <v>9.4819119761181958E-2</v>
          </cell>
          <cell r="V232">
            <v>1.0151810425010517E-2</v>
          </cell>
          <cell r="W232">
            <v>0.16394821142856644</v>
          </cell>
          <cell r="X232">
            <v>0.25137341787078737</v>
          </cell>
          <cell r="Y232">
            <v>4.0988326413480214E-2</v>
          </cell>
          <cell r="Z232">
            <v>9.4006457018412412E-2</v>
          </cell>
          <cell r="AA232">
            <v>1</v>
          </cell>
        </row>
        <row r="233">
          <cell r="C233" t="str">
            <v>99N</v>
          </cell>
          <cell r="D233">
            <v>152.90350566593196</v>
          </cell>
          <cell r="E233">
            <v>73.035576280361511</v>
          </cell>
          <cell r="F233">
            <v>35.51189044176963</v>
          </cell>
          <cell r="G233">
            <v>49.355341931246883</v>
          </cell>
          <cell r="H233">
            <v>151.32544492667435</v>
          </cell>
          <cell r="I233">
            <v>18.019531054832647</v>
          </cell>
          <cell r="J233">
            <v>319.41431754729371</v>
          </cell>
          <cell r="K233">
            <v>388.80359859627083</v>
          </cell>
          <cell r="L233">
            <v>37.885555376979582</v>
          </cell>
          <cell r="M233">
            <v>100.90067164134395</v>
          </cell>
          <cell r="N233">
            <v>1327.1554334627049</v>
          </cell>
          <cell r="P233" t="str">
            <v>99N</v>
          </cell>
          <cell r="Q233">
            <v>0.11521145286425773</v>
          </cell>
          <cell r="R233">
            <v>5.5031667308028186E-2</v>
          </cell>
          <cell r="S233">
            <v>2.675789854479586E-2</v>
          </cell>
          <cell r="T233">
            <v>3.718881804407264E-2</v>
          </cell>
          <cell r="U233">
            <v>0.11402239791299233</v>
          </cell>
          <cell r="V233">
            <v>1.3577558890609798E-2</v>
          </cell>
          <cell r="W233">
            <v>0.24067589183122592</v>
          </cell>
          <cell r="X233">
            <v>0.29296010760535895</v>
          </cell>
          <cell r="Y233">
            <v>2.854643429227555E-2</v>
          </cell>
          <cell r="Z233">
            <v>7.6027772706383168E-2</v>
          </cell>
          <cell r="AA233">
            <v>1</v>
          </cell>
        </row>
        <row r="234">
          <cell r="C234" t="str">
            <v>99P</v>
          </cell>
          <cell r="D234">
            <v>307.99234599612583</v>
          </cell>
          <cell r="E234">
            <v>170.07288902643975</v>
          </cell>
          <cell r="F234">
            <v>25.438585006528065</v>
          </cell>
          <cell r="G234">
            <v>141.46574425605917</v>
          </cell>
          <cell r="H234">
            <v>334.00559070077179</v>
          </cell>
          <cell r="I234">
            <v>26.384043712545289</v>
          </cell>
          <cell r="J234">
            <v>391.7311389836234</v>
          </cell>
          <cell r="K234">
            <v>539.40314397927966</v>
          </cell>
          <cell r="L234">
            <v>67.613194216034955</v>
          </cell>
          <cell r="M234">
            <v>184.6389568510746</v>
          </cell>
          <cell r="N234">
            <v>2188.7456327284831</v>
          </cell>
          <cell r="P234" t="str">
            <v>99P</v>
          </cell>
          <cell r="Q234">
            <v>0.14071637260661651</v>
          </cell>
          <cell r="R234">
            <v>7.7703359624492985E-2</v>
          </cell>
          <cell r="S234">
            <v>1.1622449235828473E-2</v>
          </cell>
          <cell r="T234">
            <v>6.4633250269337347E-2</v>
          </cell>
          <cell r="U234">
            <v>0.15260137391314929</v>
          </cell>
          <cell r="V234">
            <v>1.2054412955997552E-2</v>
          </cell>
          <cell r="W234">
            <v>0.17897517789460654</v>
          </cell>
          <cell r="X234">
            <v>0.24644396128702334</v>
          </cell>
          <cell r="Y234">
            <v>3.0891298287480107E-2</v>
          </cell>
          <cell r="Z234">
            <v>8.4358343925467608E-2</v>
          </cell>
          <cell r="AA234">
            <v>1</v>
          </cell>
        </row>
        <row r="235">
          <cell r="C235" t="str">
            <v>99Q</v>
          </cell>
          <cell r="D235">
            <v>76.181507109211196</v>
          </cell>
          <cell r="E235">
            <v>46.855298063335368</v>
          </cell>
          <cell r="F235">
            <v>12.993446705009053</v>
          </cell>
          <cell r="G235">
            <v>47.212797477221372</v>
          </cell>
          <cell r="H235">
            <v>69.523482087251296</v>
          </cell>
          <cell r="I235">
            <v>2.3494641507841489</v>
          </cell>
          <cell r="J235">
            <v>124.97507281218201</v>
          </cell>
          <cell r="K235">
            <v>180.60956368466847</v>
          </cell>
          <cell r="L235">
            <v>19.644862309144862</v>
          </cell>
          <cell r="M235">
            <v>47.14412238385124</v>
          </cell>
          <cell r="N235">
            <v>627.48961678265903</v>
          </cell>
          <cell r="P235" t="str">
            <v>99Q</v>
          </cell>
          <cell r="Q235">
            <v>0.12140680111938469</v>
          </cell>
          <cell r="R235">
            <v>7.4671033289088584E-2</v>
          </cell>
          <cell r="S235">
            <v>2.0707030614515395E-2</v>
          </cell>
          <cell r="T235">
            <v>7.5240762897873209E-2</v>
          </cell>
          <cell r="U235">
            <v>0.11079622710527154</v>
          </cell>
          <cell r="V235">
            <v>3.7442279329347422E-3</v>
          </cell>
          <cell r="W235">
            <v>0.19916675825325905</v>
          </cell>
          <cell r="X235">
            <v>0.28782876856307482</v>
          </cell>
          <cell r="Y235">
            <v>3.1307071517566121E-2</v>
          </cell>
          <cell r="Z235">
            <v>7.5131318707031852E-2</v>
          </cell>
          <cell r="AA235">
            <v>1</v>
          </cell>
        </row>
        <row r="236">
          <cell r="D236">
            <v>29907.132112935778</v>
          </cell>
          <cell r="E236">
            <v>9089.039863487229</v>
          </cell>
          <cell r="F236">
            <v>3696.9256983342843</v>
          </cell>
          <cell r="G236">
            <v>9757.8790899203668</v>
          </cell>
          <cell r="H236">
            <v>16997.576831074337</v>
          </cell>
          <cell r="I236">
            <v>869.7593630728619</v>
          </cell>
          <cell r="J236">
            <v>21035.933226209345</v>
          </cell>
          <cell r="K236">
            <v>31874.740064838981</v>
          </cell>
          <cell r="L236">
            <v>6575.3033673825839</v>
          </cell>
          <cell r="M236">
            <v>11340.973094290997</v>
          </cell>
          <cell r="N236">
            <v>141145.26271154676</v>
          </cell>
          <cell r="P236" t="str">
            <v>Total</v>
          </cell>
          <cell r="Q236">
            <v>0.21188902509647706</v>
          </cell>
          <cell r="R236">
            <v>6.4394933906227914E-2</v>
          </cell>
          <cell r="S236">
            <v>2.6192346999909955E-2</v>
          </cell>
          <cell r="T236">
            <v>6.9133592601419255E-2</v>
          </cell>
          <cell r="U236">
            <v>0.12042612344568476</v>
          </cell>
          <cell r="V236">
            <v>6.1621576690841992E-3</v>
          </cell>
          <cell r="W236">
            <v>0.14903747261571001</v>
          </cell>
          <cell r="X236">
            <v>0.22582932967421077</v>
          </cell>
          <cell r="Y236">
            <v>4.6585363483436795E-2</v>
          </cell>
          <cell r="Z236">
            <v>8.0349654507839319E-2</v>
          </cell>
          <cell r="AA236">
            <v>1</v>
          </cell>
        </row>
      </sheetData>
      <sheetData sheetId="1">
        <row r="8">
          <cell r="C8" t="str">
            <v>Y54</v>
          </cell>
          <cell r="D8">
            <v>4970.3865637730933</v>
          </cell>
          <cell r="E8">
            <v>1516.9096080839936</v>
          </cell>
          <cell r="F8">
            <v>451.83928640129471</v>
          </cell>
          <cell r="G8">
            <v>1460.8705142418673</v>
          </cell>
          <cell r="H8">
            <v>2076.5013358535807</v>
          </cell>
          <cell r="I8">
            <v>167.4970963230659</v>
          </cell>
          <cell r="J8">
            <v>2588.0802662146907</v>
          </cell>
          <cell r="K8">
            <v>3231.2694261623724</v>
          </cell>
          <cell r="L8">
            <v>891.13630657904798</v>
          </cell>
          <cell r="M8">
            <v>1542.8558651395765</v>
          </cell>
          <cell r="N8">
            <v>18897.346268772581</v>
          </cell>
          <cell r="Q8" t="str">
            <v>Y54</v>
          </cell>
          <cell r="R8">
            <v>0.26302034651217349</v>
          </cell>
          <cell r="S8">
            <v>8.0271038404511372E-2</v>
          </cell>
          <cell r="T8">
            <v>2.3910197758716445E-2</v>
          </cell>
          <cell r="U8">
            <v>7.7305590608556587E-2</v>
          </cell>
          <cell r="V8">
            <v>0.10988322414798263</v>
          </cell>
          <cell r="W8">
            <v>8.8635247479086996E-3</v>
          </cell>
          <cell r="X8">
            <v>0.13695469350061243</v>
          </cell>
          <cell r="Y8">
            <v>0.1709906449405528</v>
          </cell>
          <cell r="Z8">
            <v>4.7156690357715976E-2</v>
          </cell>
          <cell r="AA8">
            <v>8.1644049021269691E-2</v>
          </cell>
          <cell r="AB8">
            <v>1</v>
          </cell>
        </row>
        <row r="9">
          <cell r="C9" t="str">
            <v>Y55</v>
          </cell>
          <cell r="D9">
            <v>5811.0979467710986</v>
          </cell>
          <cell r="E9">
            <v>1272.1108831232775</v>
          </cell>
          <cell r="F9">
            <v>726.30677463704149</v>
          </cell>
          <cell r="G9">
            <v>1651.2586129908448</v>
          </cell>
          <cell r="H9">
            <v>2414.0270978062481</v>
          </cell>
          <cell r="I9">
            <v>130.47639740578154</v>
          </cell>
          <cell r="J9">
            <v>2713.4098101658406</v>
          </cell>
          <cell r="K9">
            <v>4655.7931805784683</v>
          </cell>
          <cell r="L9">
            <v>1130.0436489121712</v>
          </cell>
          <cell r="M9">
            <v>1785.3746181118961</v>
          </cell>
          <cell r="N9">
            <v>22289.898970502669</v>
          </cell>
          <cell r="Q9" t="str">
            <v>Y55</v>
          </cell>
          <cell r="R9">
            <v>0.26070544126113865</v>
          </cell>
          <cell r="S9">
            <v>5.7071182099422031E-2</v>
          </cell>
          <cell r="T9">
            <v>3.2584570060106566E-2</v>
          </cell>
          <cell r="U9">
            <v>7.4081027248083867E-2</v>
          </cell>
          <cell r="V9">
            <v>0.10830139252765794</v>
          </cell>
          <cell r="W9">
            <v>5.8536109821963498E-3</v>
          </cell>
          <cell r="X9">
            <v>0.12173271012832453</v>
          </cell>
          <cell r="Y9">
            <v>0.20887457528361661</v>
          </cell>
          <cell r="Z9">
            <v>5.0697567109102386E-2</v>
          </cell>
          <cell r="AA9">
            <v>8.0097923300351023E-2</v>
          </cell>
          <cell r="AB9">
            <v>1</v>
          </cell>
        </row>
        <row r="10">
          <cell r="C10" t="str">
            <v>Y56</v>
          </cell>
          <cell r="D10">
            <v>4459.0021808879119</v>
          </cell>
          <cell r="E10">
            <v>359.6430696180534</v>
          </cell>
          <cell r="F10">
            <v>613.16233922737524</v>
          </cell>
          <cell r="G10">
            <v>708.63606632562005</v>
          </cell>
          <cell r="H10">
            <v>2275.7979490547805</v>
          </cell>
          <cell r="I10">
            <v>65.428499531533518</v>
          </cell>
          <cell r="J10">
            <v>687.04978608011788</v>
          </cell>
          <cell r="K10">
            <v>2972.6443953781231</v>
          </cell>
          <cell r="L10">
            <v>781.28293049666593</v>
          </cell>
          <cell r="M10">
            <v>1163.0817654768673</v>
          </cell>
          <cell r="N10">
            <v>14085.728982077049</v>
          </cell>
          <cell r="Q10" t="str">
            <v>Y56</v>
          </cell>
          <cell r="R10">
            <v>0.31656169067015499</v>
          </cell>
          <cell r="S10">
            <v>2.553244280616716E-2</v>
          </cell>
          <cell r="T10">
            <v>4.3530749456245729E-2</v>
          </cell>
          <cell r="U10">
            <v>5.0308796032303482E-2</v>
          </cell>
          <cell r="V10">
            <v>0.16156763714185821</v>
          </cell>
          <cell r="W10">
            <v>4.6450204753183868E-3</v>
          </cell>
          <cell r="X10">
            <v>4.8776303090477827E-2</v>
          </cell>
          <cell r="Y10">
            <v>0.21103944276938544</v>
          </cell>
          <cell r="Z10">
            <v>5.5466275937211713E-2</v>
          </cell>
          <cell r="AA10">
            <v>8.2571641620877045E-2</v>
          </cell>
          <cell r="AB10">
            <v>1</v>
          </cell>
        </row>
        <row r="11">
          <cell r="C11" t="str">
            <v>Y57</v>
          </cell>
          <cell r="D11">
            <v>4005.2823881775221</v>
          </cell>
          <cell r="E11">
            <v>850.549637835765</v>
          </cell>
          <cell r="F11">
            <v>523.41795101290359</v>
          </cell>
          <cell r="G11">
            <v>1236.2018613686907</v>
          </cell>
          <cell r="H11">
            <v>3049.8249444491212</v>
          </cell>
          <cell r="I11">
            <v>116.216457642224</v>
          </cell>
          <cell r="J11">
            <v>3234.7631368277971</v>
          </cell>
          <cell r="K11">
            <v>5267.9017087210568</v>
          </cell>
          <cell r="L11">
            <v>826.85181627288694</v>
          </cell>
          <cell r="M11">
            <v>1582.5024390138838</v>
          </cell>
          <cell r="N11">
            <v>20693.51234132185</v>
          </cell>
          <cell r="Q11" t="str">
            <v>Y57</v>
          </cell>
          <cell r="R11">
            <v>0.19355256479005606</v>
          </cell>
          <cell r="S11">
            <v>4.1102236479079707E-2</v>
          </cell>
          <cell r="T11">
            <v>2.5293818776608367E-2</v>
          </cell>
          <cell r="U11">
            <v>5.9738619572095572E-2</v>
          </cell>
          <cell r="V11">
            <v>0.14738072948394926</v>
          </cell>
          <cell r="W11">
            <v>5.6160817808660309E-3</v>
          </cell>
          <cell r="X11">
            <v>0.15631774265640053</v>
          </cell>
          <cell r="Y11">
            <v>0.25456779022485443</v>
          </cell>
          <cell r="Z11">
            <v>3.9957055266146749E-2</v>
          </cell>
          <cell r="AA11">
            <v>7.6473360969943366E-2</v>
          </cell>
          <cell r="AB11">
            <v>1</v>
          </cell>
        </row>
        <row r="12">
          <cell r="N12">
            <v>75966.486562674138</v>
          </cell>
          <cell r="Q12" t="str">
            <v>Total</v>
          </cell>
          <cell r="R12">
            <v>0.25334552051096132</v>
          </cell>
          <cell r="S12">
            <v>5.2644440721391586E-2</v>
          </cell>
          <cell r="T12">
            <v>3.0470362076952331E-2</v>
          </cell>
          <cell r="U12">
            <v>6.6568394613786788E-2</v>
          </cell>
          <cell r="V12">
            <v>0.12921686616459713</v>
          </cell>
          <cell r="W12">
            <v>6.3135531548758469E-3</v>
          </cell>
          <cell r="X12">
            <v>0.12141278893659251</v>
          </cell>
          <cell r="Y12">
            <v>0.21229899447217904</v>
          </cell>
          <cell r="Z12">
            <v>4.7775208075030585E-2</v>
          </cell>
          <cell r="AA12">
            <v>7.995387127363307E-2</v>
          </cell>
          <cell r="AB12">
            <v>1</v>
          </cell>
        </row>
        <row r="27">
          <cell r="C27" t="str">
            <v>00C</v>
          </cell>
          <cell r="D27">
            <v>38.343525461430396</v>
          </cell>
          <cell r="E27">
            <v>13.650896238872857</v>
          </cell>
          <cell r="F27">
            <v>0</v>
          </cell>
          <cell r="G27">
            <v>9.0792426746592376</v>
          </cell>
          <cell r="H27">
            <v>21.118100785601122</v>
          </cell>
          <cell r="I27">
            <v>9.5650816578978315</v>
          </cell>
          <cell r="J27">
            <v>16.09672427998624</v>
          </cell>
          <cell r="K27">
            <v>33.965027335257354</v>
          </cell>
          <cell r="L27">
            <v>2.4202567320848773</v>
          </cell>
          <cell r="M27">
            <v>5.4272238364651697</v>
          </cell>
          <cell r="N27">
            <v>149.66607900225509</v>
          </cell>
          <cell r="Q27" t="str">
            <v>00C</v>
          </cell>
          <cell r="R27">
            <v>0.25619382639704658</v>
          </cell>
          <cell r="S27">
            <v>9.120901896993755E-2</v>
          </cell>
          <cell r="T27">
            <v>0</v>
          </cell>
          <cell r="U27">
            <v>6.0663329561285805E-2</v>
          </cell>
          <cell r="V27">
            <v>0.14110145015079154</v>
          </cell>
          <cell r="W27">
            <v>6.3909482507079715E-2</v>
          </cell>
          <cell r="X27">
            <v>0.10755091860022406</v>
          </cell>
          <cell r="Y27">
            <v>0.226938712911331</v>
          </cell>
          <cell r="Z27">
            <v>1.6171043887963487E-2</v>
          </cell>
          <cell r="AA27">
            <v>3.6262217014340271E-2</v>
          </cell>
          <cell r="AB27">
            <v>1</v>
          </cell>
        </row>
        <row r="28">
          <cell r="C28" t="str">
            <v>00D</v>
          </cell>
          <cell r="D28">
            <v>101.02477558501477</v>
          </cell>
          <cell r="E28">
            <v>35.920913916766104</v>
          </cell>
          <cell r="F28">
            <v>13.095065595957632</v>
          </cell>
          <cell r="G28">
            <v>30.552674130673626</v>
          </cell>
          <cell r="H28">
            <v>27.39831811952245</v>
          </cell>
          <cell r="I28">
            <v>0</v>
          </cell>
          <cell r="J28">
            <v>37.447041850740874</v>
          </cell>
          <cell r="K28">
            <v>54.664348280974266</v>
          </cell>
          <cell r="L28">
            <v>25.949171740480669</v>
          </cell>
          <cell r="M28">
            <v>17.208660042597671</v>
          </cell>
          <cell r="N28">
            <v>343.26096926272805</v>
          </cell>
          <cell r="Q28" t="str">
            <v>00D</v>
          </cell>
          <cell r="R28">
            <v>0.29430895042334843</v>
          </cell>
          <cell r="S28">
            <v>0.10464607728026498</v>
          </cell>
          <cell r="T28">
            <v>3.8149008388818059E-2</v>
          </cell>
          <cell r="U28">
            <v>8.9007131210682322E-2</v>
          </cell>
          <cell r="V28">
            <v>7.9817749679987907E-2</v>
          </cell>
          <cell r="W28">
            <v>0</v>
          </cell>
          <cell r="X28">
            <v>0.10909204717090726</v>
          </cell>
          <cell r="Y28">
            <v>0.15925011340026485</v>
          </cell>
          <cell r="Z28">
            <v>7.5596045178732418E-2</v>
          </cell>
          <cell r="AA28">
            <v>5.0132877266993781E-2</v>
          </cell>
          <cell r="AB28">
            <v>1</v>
          </cell>
        </row>
        <row r="29">
          <cell r="C29" t="str">
            <v>00J</v>
          </cell>
          <cell r="D29">
            <v>80.15103977082579</v>
          </cell>
          <cell r="E29">
            <v>25.838968674432625</v>
          </cell>
          <cell r="F29">
            <v>15.821947564993781</v>
          </cell>
          <cell r="G29">
            <v>20.704065984931521</v>
          </cell>
          <cell r="H29">
            <v>17.612410523922787</v>
          </cell>
          <cell r="I29">
            <v>5.78909964793867</v>
          </cell>
          <cell r="J29">
            <v>46.569058548605341</v>
          </cell>
          <cell r="K29">
            <v>54.014126802271321</v>
          </cell>
          <cell r="L29">
            <v>9.9954386292657382</v>
          </cell>
          <cell r="M29">
            <v>18.621041039716594</v>
          </cell>
          <cell r="N29">
            <v>295.11719718690415</v>
          </cell>
          <cell r="Q29" t="str">
            <v>00J</v>
          </cell>
          <cell r="R29">
            <v>0.27159054279057954</v>
          </cell>
          <cell r="S29">
            <v>8.7554940615908072E-2</v>
          </cell>
          <cell r="T29">
            <v>5.3612421491565594E-2</v>
          </cell>
          <cell r="U29">
            <v>7.0155403284814968E-2</v>
          </cell>
          <cell r="V29">
            <v>5.9679377182375662E-2</v>
          </cell>
          <cell r="W29">
            <v>1.9616273477523937E-2</v>
          </cell>
          <cell r="X29">
            <v>0.15779852544178286</v>
          </cell>
          <cell r="Y29">
            <v>0.1830260226009906</v>
          </cell>
          <cell r="Z29">
            <v>3.3869387228340368E-2</v>
          </cell>
          <cell r="AA29">
            <v>6.3097105886118471E-2</v>
          </cell>
          <cell r="AB29">
            <v>1</v>
          </cell>
        </row>
        <row r="30">
          <cell r="C30" t="str">
            <v>00K</v>
          </cell>
          <cell r="D30">
            <v>97.883714427301271</v>
          </cell>
          <cell r="E30">
            <v>33.874957671413178</v>
          </cell>
          <cell r="F30">
            <v>0</v>
          </cell>
          <cell r="G30">
            <v>26.259573165090369</v>
          </cell>
          <cell r="H30">
            <v>30.596870817840696</v>
          </cell>
          <cell r="I30">
            <v>1.0750029517666229</v>
          </cell>
          <cell r="J30">
            <v>39.415970849651409</v>
          </cell>
          <cell r="K30">
            <v>35.595685820399908</v>
          </cell>
          <cell r="L30">
            <v>18.87265787837557</v>
          </cell>
          <cell r="M30">
            <v>16.714141892355414</v>
          </cell>
          <cell r="N30">
            <v>300.28857547419449</v>
          </cell>
          <cell r="Q30" t="str">
            <v>00K</v>
          </cell>
          <cell r="R30">
            <v>0.3259654959324717</v>
          </cell>
          <cell r="S30">
            <v>0.11280801348476291</v>
          </cell>
          <cell r="T30">
            <v>0</v>
          </cell>
          <cell r="U30">
            <v>8.7447792922601561E-2</v>
          </cell>
          <cell r="V30">
            <v>0.10189155804387257</v>
          </cell>
          <cell r="W30">
            <v>3.5798996018048777E-3</v>
          </cell>
          <cell r="X30">
            <v>0.13126030781360395</v>
          </cell>
          <cell r="Y30">
            <v>0.11853826195082419</v>
          </cell>
          <cell r="Z30">
            <v>6.2848404567417207E-2</v>
          </cell>
          <cell r="AA30">
            <v>5.5660265682640847E-2</v>
          </cell>
          <cell r="AB30">
            <v>1</v>
          </cell>
        </row>
        <row r="31">
          <cell r="C31" t="str">
            <v>00L</v>
          </cell>
          <cell r="D31">
            <v>87.043316281344985</v>
          </cell>
          <cell r="E31">
            <v>30.841492539091504</v>
          </cell>
          <cell r="F31">
            <v>6.9622493756800328</v>
          </cell>
          <cell r="G31">
            <v>39.719169597811735</v>
          </cell>
          <cell r="H31">
            <v>50.284966356330401</v>
          </cell>
          <cell r="I31">
            <v>0.77062629764416168</v>
          </cell>
          <cell r="J31">
            <v>73.520497332223869</v>
          </cell>
          <cell r="K31">
            <v>87.199530430522231</v>
          </cell>
          <cell r="L31">
            <v>3.8627223467574154</v>
          </cell>
          <cell r="M31">
            <v>27.932583205338005</v>
          </cell>
          <cell r="N31">
            <v>408.13715376274445</v>
          </cell>
          <cell r="Q31" t="str">
            <v>00L</v>
          </cell>
          <cell r="R31">
            <v>0.21326976845618034</v>
          </cell>
          <cell r="S31">
            <v>7.556649095715523E-2</v>
          </cell>
          <cell r="T31">
            <v>1.7058602265176966E-2</v>
          </cell>
          <cell r="U31">
            <v>9.7318191278662702E-2</v>
          </cell>
          <cell r="V31">
            <v>0.12320604946826703</v>
          </cell>
          <cell r="W31">
            <v>1.8881552207132238E-3</v>
          </cell>
          <cell r="X31">
            <v>0.18013674240243835</v>
          </cell>
          <cell r="Y31">
            <v>0.21365251760738371</v>
          </cell>
          <cell r="Z31">
            <v>9.4642752102957698E-3</v>
          </cell>
          <cell r="AA31">
            <v>6.8439207133726393E-2</v>
          </cell>
          <cell r="AB31">
            <v>1</v>
          </cell>
        </row>
        <row r="32">
          <cell r="C32" t="str">
            <v>00M</v>
          </cell>
          <cell r="D32">
            <v>96.477067381422088</v>
          </cell>
          <cell r="E32">
            <v>27.760688323644803</v>
          </cell>
          <cell r="F32">
            <v>5.8266752239276416</v>
          </cell>
          <cell r="G32">
            <v>48.198775611654661</v>
          </cell>
          <cell r="H32">
            <v>17.113821444524024</v>
          </cell>
          <cell r="I32">
            <v>0</v>
          </cell>
          <cell r="J32">
            <v>20.065655088872113</v>
          </cell>
          <cell r="K32">
            <v>43.46249594360868</v>
          </cell>
          <cell r="L32">
            <v>31.986708156331254</v>
          </cell>
          <cell r="M32">
            <v>29.266506266014069</v>
          </cell>
          <cell r="N32">
            <v>320.15839343999932</v>
          </cell>
          <cell r="Q32" t="str">
            <v>00M</v>
          </cell>
          <cell r="R32">
            <v>0.30134167761403013</v>
          </cell>
          <cell r="S32">
            <v>8.6709231719228425E-2</v>
          </cell>
          <cell r="T32">
            <v>1.8199351768735106E-2</v>
          </cell>
          <cell r="U32">
            <v>0.15054665627777009</v>
          </cell>
          <cell r="V32">
            <v>5.345423326448355E-2</v>
          </cell>
          <cell r="W32">
            <v>0</v>
          </cell>
          <cell r="X32">
            <v>6.2674149733427512E-2</v>
          </cell>
          <cell r="Y32">
            <v>0.13575310481983024</v>
          </cell>
          <cell r="Z32">
            <v>9.9909010076682125E-2</v>
          </cell>
          <cell r="AA32">
            <v>9.1412584725812873E-2</v>
          </cell>
          <cell r="AB32">
            <v>1</v>
          </cell>
        </row>
        <row r="33">
          <cell r="C33" t="str">
            <v>00N</v>
          </cell>
          <cell r="D33">
            <v>60.992997078469472</v>
          </cell>
          <cell r="E33">
            <v>16.883442816409161</v>
          </cell>
          <cell r="F33">
            <v>1.5240971117251296</v>
          </cell>
          <cell r="G33">
            <v>20.645870318647766</v>
          </cell>
          <cell r="H33">
            <v>10.218680965506996</v>
          </cell>
          <cell r="I33">
            <v>0</v>
          </cell>
          <cell r="J33">
            <v>6.4610722466477277</v>
          </cell>
          <cell r="K33">
            <v>31.18795769119285</v>
          </cell>
          <cell r="L33">
            <v>11.701815289277237</v>
          </cell>
          <cell r="M33">
            <v>23.807116602523081</v>
          </cell>
          <cell r="N33">
            <v>183.42305012039941</v>
          </cell>
          <cell r="Q33" t="str">
            <v>00N</v>
          </cell>
          <cell r="R33">
            <v>0.33252634845202661</v>
          </cell>
          <cell r="S33">
            <v>9.2046462019505296E-2</v>
          </cell>
          <cell r="T33">
            <v>8.3091907517877824E-3</v>
          </cell>
          <cell r="U33">
            <v>0.11255875586572003</v>
          </cell>
          <cell r="V33">
            <v>5.5710996839270881E-2</v>
          </cell>
          <cell r="W33">
            <v>0</v>
          </cell>
          <cell r="X33">
            <v>3.5224974409741094E-2</v>
          </cell>
          <cell r="Y33">
            <v>0.17003292481899623</v>
          </cell>
          <cell r="Z33">
            <v>6.3796863489055125E-2</v>
          </cell>
          <cell r="AA33">
            <v>0.12979348335389704</v>
          </cell>
          <cell r="AB33">
            <v>1</v>
          </cell>
        </row>
        <row r="34">
          <cell r="C34" t="str">
            <v>00P</v>
          </cell>
          <cell r="D34">
            <v>149.42027981681196</v>
          </cell>
          <cell r="E34">
            <v>33.995122434359857</v>
          </cell>
          <cell r="F34">
            <v>2.819367789214553</v>
          </cell>
          <cell r="G34">
            <v>39.453179638442364</v>
          </cell>
          <cell r="H34">
            <v>29.963584010841348</v>
          </cell>
          <cell r="I34">
            <v>0.46161676107965399</v>
          </cell>
          <cell r="J34">
            <v>31.359134756478369</v>
          </cell>
          <cell r="K34">
            <v>40.423351799663394</v>
          </cell>
          <cell r="L34">
            <v>29.60850366760998</v>
          </cell>
          <cell r="M34">
            <v>13.887840658233648</v>
          </cell>
          <cell r="N34">
            <v>371.3919813327351</v>
          </cell>
          <cell r="Q34" t="str">
            <v>00P</v>
          </cell>
          <cell r="R34">
            <v>0.40232500249633635</v>
          </cell>
          <cell r="S34">
            <v>9.1534346843916287E-2</v>
          </cell>
          <cell r="T34">
            <v>7.5913534242104258E-3</v>
          </cell>
          <cell r="U34">
            <v>0.10623056399027563</v>
          </cell>
          <cell r="V34">
            <v>8.0679135568079402E-2</v>
          </cell>
          <cell r="W34">
            <v>1.2429368006900646E-3</v>
          </cell>
          <cell r="X34">
            <v>8.4436757745674898E-2</v>
          </cell>
          <cell r="Y34">
            <v>0.10884282330115137</v>
          </cell>
          <cell r="Z34">
            <v>7.9723055843479079E-2</v>
          </cell>
          <cell r="AA34">
            <v>3.7394023986186561E-2</v>
          </cell>
          <cell r="AB34">
            <v>1</v>
          </cell>
        </row>
        <row r="35">
          <cell r="C35" t="str">
            <v>00Q</v>
          </cell>
          <cell r="D35">
            <v>68.333614362700786</v>
          </cell>
          <cell r="E35">
            <v>15.113043104690146</v>
          </cell>
          <cell r="F35">
            <v>0.28744442125204961</v>
          </cell>
          <cell r="G35">
            <v>24.453928785054014</v>
          </cell>
          <cell r="H35">
            <v>15.4985784826477</v>
          </cell>
          <cell r="I35">
            <v>1.985685041373453</v>
          </cell>
          <cell r="J35">
            <v>35.363274257479681</v>
          </cell>
          <cell r="K35">
            <v>28.489881813200608</v>
          </cell>
          <cell r="L35">
            <v>10.142506072341314</v>
          </cell>
          <cell r="M35">
            <v>10.323141557963558</v>
          </cell>
          <cell r="N35">
            <v>209.99109789870332</v>
          </cell>
          <cell r="Q35" t="str">
            <v>00Q</v>
          </cell>
          <cell r="R35">
            <v>0.32541195815674023</v>
          </cell>
          <cell r="S35">
            <v>7.1969922801110642E-2</v>
          </cell>
          <cell r="T35">
            <v>1.3688409848245503E-3</v>
          </cell>
          <cell r="U35">
            <v>0.11645221644990988</v>
          </cell>
          <cell r="V35">
            <v>7.3805883381418344E-2</v>
          </cell>
          <cell r="W35">
            <v>9.4560439049245736E-3</v>
          </cell>
          <cell r="X35">
            <v>0.16840368287677801</v>
          </cell>
          <cell r="Y35">
            <v>0.13567185513237193</v>
          </cell>
          <cell r="Z35">
            <v>4.8299695433917454E-2</v>
          </cell>
          <cell r="AA35">
            <v>4.9159900878004328E-2</v>
          </cell>
          <cell r="AB35">
            <v>1</v>
          </cell>
        </row>
        <row r="36">
          <cell r="C36" t="str">
            <v>00R</v>
          </cell>
          <cell r="D36">
            <v>47.360651590769891</v>
          </cell>
          <cell r="E36">
            <v>23.176391306453866</v>
          </cell>
          <cell r="F36">
            <v>7.7385944179389528</v>
          </cell>
          <cell r="G36">
            <v>17.027704586295783</v>
          </cell>
          <cell r="H36">
            <v>23.550551191126278</v>
          </cell>
          <cell r="I36">
            <v>2.4615486444145747</v>
          </cell>
          <cell r="J36">
            <v>22.223652952670509</v>
          </cell>
          <cell r="K36">
            <v>33.429743004609243</v>
          </cell>
          <cell r="L36">
            <v>2.6870931072552589</v>
          </cell>
          <cell r="M36">
            <v>25.968901301360958</v>
          </cell>
          <cell r="N36">
            <v>205.62483210289531</v>
          </cell>
          <cell r="Q36" t="str">
            <v>00R</v>
          </cell>
          <cell r="R36">
            <v>0.23032554534595545</v>
          </cell>
          <cell r="S36">
            <v>0.11271202543696827</v>
          </cell>
          <cell r="T36">
            <v>3.7634532457959821E-2</v>
          </cell>
          <cell r="U36">
            <v>8.280957320259387E-2</v>
          </cell>
          <cell r="V36">
            <v>0.11453164946216957</v>
          </cell>
          <cell r="W36">
            <v>1.1971067011900625E-2</v>
          </cell>
          <cell r="X36">
            <v>0.10807864364139504</v>
          </cell>
          <cell r="Y36">
            <v>0.1625763905201921</v>
          </cell>
          <cell r="Z36">
            <v>1.3067940675135137E-2</v>
          </cell>
          <cell r="AA36">
            <v>0.12629263224573012</v>
          </cell>
          <cell r="AB36">
            <v>1</v>
          </cell>
        </row>
        <row r="37">
          <cell r="C37" t="str">
            <v>00T</v>
          </cell>
          <cell r="D37">
            <v>96.876539520861556</v>
          </cell>
          <cell r="E37">
            <v>20.061574532463201</v>
          </cell>
          <cell r="F37">
            <v>14.705192971844218</v>
          </cell>
          <cell r="G37">
            <v>15.909981823509446</v>
          </cell>
          <cell r="H37">
            <v>39.525836668120888</v>
          </cell>
          <cell r="I37">
            <v>4.9151000969691543</v>
          </cell>
          <cell r="J37">
            <v>60.641216141064952</v>
          </cell>
          <cell r="K37">
            <v>57.373947462071719</v>
          </cell>
          <cell r="L37">
            <v>19.803561599406802</v>
          </cell>
          <cell r="M37">
            <v>28.373226008762266</v>
          </cell>
          <cell r="N37">
            <v>358.1861768250742</v>
          </cell>
          <cell r="Q37" t="str">
            <v>00T</v>
          </cell>
          <cell r="R37">
            <v>0.27046420489915424</v>
          </cell>
          <cell r="S37">
            <v>5.6008790485124117E-2</v>
          </cell>
          <cell r="T37">
            <v>4.1054607696448676E-2</v>
          </cell>
          <cell r="U37">
            <v>4.4418190463221964E-2</v>
          </cell>
          <cell r="V37">
            <v>0.11034997782012103</v>
          </cell>
          <cell r="W37">
            <v>1.372219369417352E-2</v>
          </cell>
          <cell r="X37">
            <v>0.16930082751540698</v>
          </cell>
          <cell r="Y37">
            <v>0.16017912240675658</v>
          </cell>
          <cell r="Z37">
            <v>5.5288458574653983E-2</v>
          </cell>
          <cell r="AA37">
            <v>7.9213626444938928E-2</v>
          </cell>
          <cell r="AB37">
            <v>1</v>
          </cell>
        </row>
        <row r="38">
          <cell r="C38" t="str">
            <v>00V</v>
          </cell>
          <cell r="D38">
            <v>45.974829725034347</v>
          </cell>
          <cell r="E38">
            <v>13.36548476614996</v>
          </cell>
          <cell r="F38">
            <v>4.7485210769496113</v>
          </cell>
          <cell r="G38">
            <v>5.9355518381047405</v>
          </cell>
          <cell r="H38">
            <v>39.428619668838081</v>
          </cell>
          <cell r="I38">
            <v>0.78423298052136159</v>
          </cell>
          <cell r="J38">
            <v>43.62908439835121</v>
          </cell>
          <cell r="K38">
            <v>47.112082193470748</v>
          </cell>
          <cell r="L38">
            <v>7.5286011965909854</v>
          </cell>
          <cell r="M38">
            <v>27.648623835119199</v>
          </cell>
          <cell r="N38">
            <v>236.15563167913021</v>
          </cell>
          <cell r="Q38" t="str">
            <v>00V</v>
          </cell>
          <cell r="R38">
            <v>0.19468021744025715</v>
          </cell>
          <cell r="S38">
            <v>5.6596087381519382E-2</v>
          </cell>
          <cell r="T38">
            <v>2.0107591943441475E-2</v>
          </cell>
          <cell r="U38">
            <v>2.5134068562758238E-2</v>
          </cell>
          <cell r="V38">
            <v>0.16696031929660099</v>
          </cell>
          <cell r="W38">
            <v>3.3208311609816531E-3</v>
          </cell>
          <cell r="X38">
            <v>0.18474716900942253</v>
          </cell>
          <cell r="Y38">
            <v>0.19949590809455248</v>
          </cell>
          <cell r="Z38">
            <v>3.1879829174771744E-2</v>
          </cell>
          <cell r="AA38">
            <v>0.11707797793569448</v>
          </cell>
          <cell r="AB38">
            <v>1</v>
          </cell>
        </row>
        <row r="39">
          <cell r="C39" t="str">
            <v>00W</v>
          </cell>
          <cell r="D39">
            <v>121.77084565266976</v>
          </cell>
          <cell r="E39">
            <v>11.395292396660976</v>
          </cell>
          <cell r="F39">
            <v>19.722684213838296</v>
          </cell>
          <cell r="G39">
            <v>17.364983952683335</v>
          </cell>
          <cell r="H39">
            <v>48.24209916857393</v>
          </cell>
          <cell r="I39">
            <v>3.7812153825588508</v>
          </cell>
          <cell r="J39">
            <v>12.766622459608636</v>
          </cell>
          <cell r="K39">
            <v>33.411628499879242</v>
          </cell>
          <cell r="L39">
            <v>33.350121807560043</v>
          </cell>
          <cell r="M39">
            <v>20.792465181586749</v>
          </cell>
          <cell r="N39">
            <v>322.59795871561988</v>
          </cell>
          <cell r="Q39" t="str">
            <v>00W</v>
          </cell>
          <cell r="R39">
            <v>0.37746936198072645</v>
          </cell>
          <cell r="S39">
            <v>3.532351054554031E-2</v>
          </cell>
          <cell r="T39">
            <v>6.1137039714576909E-2</v>
          </cell>
          <cell r="U39">
            <v>5.3828561165791843E-2</v>
          </cell>
          <cell r="V39">
            <v>0.14954248117577471</v>
          </cell>
          <cell r="W39">
            <v>1.1721138588766179E-2</v>
          </cell>
          <cell r="X39">
            <v>3.9574405586561105E-2</v>
          </cell>
          <cell r="Y39">
            <v>0.10357048951240461</v>
          </cell>
          <cell r="Z39">
            <v>0.10337982899934965</v>
          </cell>
          <cell r="AA39">
            <v>6.4453182730508082E-2</v>
          </cell>
          <cell r="AB39">
            <v>1</v>
          </cell>
        </row>
        <row r="40">
          <cell r="C40" t="str">
            <v>00X</v>
          </cell>
          <cell r="D40">
            <v>37.323061061687703</v>
          </cell>
          <cell r="E40">
            <v>19.027191851177708</v>
          </cell>
          <cell r="F40">
            <v>4.0671379413021294</v>
          </cell>
          <cell r="G40">
            <v>9.0732143508540624</v>
          </cell>
          <cell r="H40">
            <v>25.656099798135074</v>
          </cell>
          <cell r="I40">
            <v>0</v>
          </cell>
          <cell r="J40">
            <v>56.502577537588927</v>
          </cell>
          <cell r="K40">
            <v>63.362039312917034</v>
          </cell>
          <cell r="L40">
            <v>5.0976112100107818</v>
          </cell>
          <cell r="M40">
            <v>13.215676358421558</v>
          </cell>
          <cell r="N40">
            <v>233.32460942209497</v>
          </cell>
          <cell r="Q40" t="str">
            <v>00X</v>
          </cell>
          <cell r="R40">
            <v>0.15996195666685362</v>
          </cell>
          <cell r="S40">
            <v>8.1548156871685332E-2</v>
          </cell>
          <cell r="T40">
            <v>1.74312428996484E-2</v>
          </cell>
          <cell r="U40">
            <v>3.8886658262610438E-2</v>
          </cell>
          <cell r="V40">
            <v>0.10995882458211687</v>
          </cell>
          <cell r="W40">
            <v>0</v>
          </cell>
          <cell r="X40">
            <v>0.24216295776744734</v>
          </cell>
          <cell r="Y40">
            <v>0.27156175025795154</v>
          </cell>
          <cell r="Z40">
            <v>2.1847722032565232E-2</v>
          </cell>
          <cell r="AA40">
            <v>5.6640730659121299E-2</v>
          </cell>
          <cell r="AB40">
            <v>1</v>
          </cell>
        </row>
        <row r="41">
          <cell r="C41" t="str">
            <v>00Y</v>
          </cell>
          <cell r="D41">
            <v>88.671628811325363</v>
          </cell>
          <cell r="E41">
            <v>23.546305321128855</v>
          </cell>
          <cell r="F41">
            <v>5.4207077033956086</v>
          </cell>
          <cell r="G41">
            <v>42.004862777821529</v>
          </cell>
          <cell r="H41">
            <v>29.04732192452644</v>
          </cell>
          <cell r="I41">
            <v>1.8575791119610543</v>
          </cell>
          <cell r="J41">
            <v>13.053237290885773</v>
          </cell>
          <cell r="K41">
            <v>48.250551422417828</v>
          </cell>
          <cell r="L41">
            <v>10.587454292729442</v>
          </cell>
          <cell r="M41">
            <v>27.118460648241882</v>
          </cell>
          <cell r="N41">
            <v>289.5581093044338</v>
          </cell>
          <cell r="Q41" t="str">
            <v>00Y</v>
          </cell>
          <cell r="R41">
            <v>0.30623085992766425</v>
          </cell>
          <cell r="S41">
            <v>8.1318065578239035E-2</v>
          </cell>
          <cell r="T41">
            <v>1.8720621281914845E-2</v>
          </cell>
          <cell r="U41">
            <v>0.14506539940713151</v>
          </cell>
          <cell r="V41">
            <v>0.1003160367164397</v>
          </cell>
          <cell r="W41">
            <v>6.4152204765505092E-3</v>
          </cell>
          <cell r="X41">
            <v>4.50798539962904E-2</v>
          </cell>
          <cell r="Y41">
            <v>0.16663512390767984</v>
          </cell>
          <cell r="Z41">
            <v>3.6564178147737762E-2</v>
          </cell>
          <cell r="AA41">
            <v>9.3654640560352068E-2</v>
          </cell>
          <cell r="AB41">
            <v>1</v>
          </cell>
        </row>
        <row r="42">
          <cell r="C42" t="str">
            <v>01A</v>
          </cell>
          <cell r="D42">
            <v>124.67268686844048</v>
          </cell>
          <cell r="E42">
            <v>40.446209673961548</v>
          </cell>
          <cell r="F42">
            <v>8.046897046946798</v>
          </cell>
          <cell r="G42">
            <v>17.551986065897136</v>
          </cell>
          <cell r="H42">
            <v>50.86970223930085</v>
          </cell>
          <cell r="I42">
            <v>4.2179802903503223</v>
          </cell>
          <cell r="J42">
            <v>79.835117013863652</v>
          </cell>
          <cell r="K42">
            <v>93.491664822745477</v>
          </cell>
          <cell r="L42">
            <v>9.7779273100206368</v>
          </cell>
          <cell r="M42">
            <v>39.350740497366893</v>
          </cell>
          <cell r="N42">
            <v>468.26091182889382</v>
          </cell>
          <cell r="Q42" t="str">
            <v>01A</v>
          </cell>
          <cell r="R42">
            <v>0.26624619676561184</v>
          </cell>
          <cell r="S42">
            <v>8.6375370337853238E-2</v>
          </cell>
          <cell r="T42">
            <v>1.7184643953128416E-2</v>
          </cell>
          <cell r="U42">
            <v>3.7483346618328819E-2</v>
          </cell>
          <cell r="V42">
            <v>0.10863538030671463</v>
          </cell>
          <cell r="W42">
            <v>9.007756538712771E-3</v>
          </cell>
          <cell r="X42">
            <v>0.1704928064613602</v>
          </cell>
          <cell r="Y42">
            <v>0.19965720490654162</v>
          </cell>
          <cell r="Z42">
            <v>2.0881365629752943E-2</v>
          </cell>
          <cell r="AA42">
            <v>8.4035928481995439E-2</v>
          </cell>
          <cell r="AB42">
            <v>1</v>
          </cell>
        </row>
        <row r="43">
          <cell r="C43" t="str">
            <v>01C</v>
          </cell>
          <cell r="D43">
            <v>26.206772010026956</v>
          </cell>
          <cell r="E43">
            <v>18.832664755664126</v>
          </cell>
          <cell r="F43">
            <v>3.6577919341964398</v>
          </cell>
          <cell r="G43">
            <v>7.9596757434761587</v>
          </cell>
          <cell r="H43">
            <v>36.18212178099332</v>
          </cell>
          <cell r="I43">
            <v>3.1800874132564574</v>
          </cell>
          <cell r="J43">
            <v>71.293789169723453</v>
          </cell>
          <cell r="K43">
            <v>70.093593256484468</v>
          </cell>
          <cell r="L43">
            <v>2.4306395242937118</v>
          </cell>
          <cell r="M43">
            <v>23.330422557745081</v>
          </cell>
          <cell r="N43">
            <v>263.1675581458602</v>
          </cell>
          <cell r="Q43" t="str">
            <v>01C</v>
          </cell>
          <cell r="R43">
            <v>9.9582076889211002E-2</v>
          </cell>
          <cell r="S43">
            <v>7.1561498265018481E-2</v>
          </cell>
          <cell r="T43">
            <v>1.389909896176912E-2</v>
          </cell>
          <cell r="U43">
            <v>3.024565717581542E-2</v>
          </cell>
          <cell r="V43">
            <v>0.13748701411341682</v>
          </cell>
          <cell r="W43">
            <v>1.2083888438459801E-2</v>
          </cell>
          <cell r="X43">
            <v>0.27090645090155446</v>
          </cell>
          <cell r="Y43">
            <v>0.26634587389998582</v>
          </cell>
          <cell r="Z43">
            <v>9.2360910342396147E-3</v>
          </cell>
          <cell r="AA43">
            <v>8.8652350320529372E-2</v>
          </cell>
          <cell r="AB43">
            <v>1</v>
          </cell>
        </row>
        <row r="44">
          <cell r="C44" t="str">
            <v>01D</v>
          </cell>
          <cell r="D44">
            <v>72.725081259604977</v>
          </cell>
          <cell r="E44">
            <v>20.955289029880852</v>
          </cell>
          <cell r="F44">
            <v>0.6265426937084676</v>
          </cell>
          <cell r="G44">
            <v>22.901530089827169</v>
          </cell>
          <cell r="H44">
            <v>33.304293497314234</v>
          </cell>
          <cell r="I44">
            <v>0</v>
          </cell>
          <cell r="J44">
            <v>46.267797612003292</v>
          </cell>
          <cell r="K44">
            <v>39.368611554051277</v>
          </cell>
          <cell r="L44">
            <v>9.9545180646018423</v>
          </cell>
          <cell r="M44">
            <v>25.797819034414044</v>
          </cell>
          <cell r="N44">
            <v>271.90148283540617</v>
          </cell>
          <cell r="Q44" t="str">
            <v>01D</v>
          </cell>
          <cell r="R44">
            <v>0.26746849815316615</v>
          </cell>
          <cell r="S44">
            <v>7.7069417979474586E-2</v>
          </cell>
          <cell r="T44">
            <v>2.3043003928291971E-3</v>
          </cell>
          <cell r="U44">
            <v>8.4227308549436872E-2</v>
          </cell>
          <cell r="V44">
            <v>0.12248661960212544</v>
          </cell>
          <cell r="W44">
            <v>0</v>
          </cell>
          <cell r="X44">
            <v>0.1701638296691865</v>
          </cell>
          <cell r="Y44">
            <v>0.1447899847529806</v>
          </cell>
          <cell r="Z44">
            <v>3.6610753133066755E-2</v>
          </cell>
          <cell r="AA44">
            <v>9.4879287767733828E-2</v>
          </cell>
          <cell r="AB44">
            <v>1</v>
          </cell>
        </row>
        <row r="45">
          <cell r="C45" t="str">
            <v>01E</v>
          </cell>
          <cell r="D45">
            <v>60.238356364805369</v>
          </cell>
          <cell r="E45">
            <v>12.767013181367354</v>
          </cell>
          <cell r="F45">
            <v>3.9214590162843668</v>
          </cell>
          <cell r="G45">
            <v>14.782926814967103</v>
          </cell>
          <cell r="H45">
            <v>23.940368698244402</v>
          </cell>
          <cell r="I45">
            <v>4.6760323222370932</v>
          </cell>
          <cell r="J45">
            <v>38.121652363375944</v>
          </cell>
          <cell r="K45">
            <v>54.39818886782124</v>
          </cell>
          <cell r="L45">
            <v>9.1148110098709481</v>
          </cell>
          <cell r="M45">
            <v>21.736817056962359</v>
          </cell>
          <cell r="N45">
            <v>243.69762569593621</v>
          </cell>
          <cell r="Q45" t="str">
            <v>01E</v>
          </cell>
          <cell r="R45">
            <v>0.24718483076222222</v>
          </cell>
          <cell r="S45">
            <v>5.2388746689296328E-2</v>
          </cell>
          <cell r="T45">
            <v>1.6091494552258001E-2</v>
          </cell>
          <cell r="U45">
            <v>6.0660939033570636E-2</v>
          </cell>
          <cell r="V45">
            <v>9.8238005519655835E-2</v>
          </cell>
          <cell r="W45">
            <v>1.9187845219597759E-2</v>
          </cell>
          <cell r="X45">
            <v>0.15643013449355753</v>
          </cell>
          <cell r="Y45">
            <v>0.2232200199426414</v>
          </cell>
          <cell r="Z45">
            <v>3.7402133007416259E-2</v>
          </cell>
          <cell r="AA45">
            <v>8.9195850779783911E-2</v>
          </cell>
          <cell r="AB45">
            <v>1</v>
          </cell>
        </row>
        <row r="46">
          <cell r="C46" t="str">
            <v>01F</v>
          </cell>
          <cell r="D46">
            <v>46.585262777032518</v>
          </cell>
          <cell r="E46">
            <v>10.206351145767837</v>
          </cell>
          <cell r="F46">
            <v>0</v>
          </cell>
          <cell r="G46">
            <v>17.803325854862667</v>
          </cell>
          <cell r="H46">
            <v>14.842156853169229</v>
          </cell>
          <cell r="I46">
            <v>0</v>
          </cell>
          <cell r="J46">
            <v>12.794662624769643</v>
          </cell>
          <cell r="K46">
            <v>23.720639613770931</v>
          </cell>
          <cell r="L46">
            <v>17.774799191106386</v>
          </cell>
          <cell r="M46">
            <v>15.677128426897299</v>
          </cell>
          <cell r="N46">
            <v>159.40432648737649</v>
          </cell>
          <cell r="Q46" t="str">
            <v>01F</v>
          </cell>
          <cell r="R46">
            <v>0.29224591203753614</v>
          </cell>
          <cell r="S46">
            <v>6.4028068564224924E-2</v>
          </cell>
          <cell r="T46">
            <v>0</v>
          </cell>
          <cell r="U46">
            <v>0.11168659124363568</v>
          </cell>
          <cell r="V46">
            <v>9.3110125554494313E-2</v>
          </cell>
          <cell r="W46">
            <v>0</v>
          </cell>
          <cell r="X46">
            <v>8.0265466482071141E-2</v>
          </cell>
          <cell r="Y46">
            <v>0.14880800375044656</v>
          </cell>
          <cell r="Z46">
            <v>0.11150763334214774</v>
          </cell>
          <cell r="AA46">
            <v>9.8348199025443631E-2</v>
          </cell>
          <cell r="AB46">
            <v>1</v>
          </cell>
        </row>
        <row r="47">
          <cell r="C47" t="str">
            <v>01G</v>
          </cell>
          <cell r="D47">
            <v>86.428631795002673</v>
          </cell>
          <cell r="E47">
            <v>28.909245818700629</v>
          </cell>
          <cell r="F47">
            <v>10.41916703371836</v>
          </cell>
          <cell r="G47">
            <v>47.361953071021439</v>
          </cell>
          <cell r="H47">
            <v>13.981850678359995</v>
          </cell>
          <cell r="I47">
            <v>0.72782860795488846</v>
          </cell>
          <cell r="J47">
            <v>23.090941818697729</v>
          </cell>
          <cell r="K47">
            <v>53.489485648526561</v>
          </cell>
          <cell r="L47">
            <v>7.3712064589220194</v>
          </cell>
          <cell r="M47">
            <v>35.675862289405579</v>
          </cell>
          <cell r="N47">
            <v>307.45617322030989</v>
          </cell>
          <cell r="Q47" t="str">
            <v>01G</v>
          </cell>
          <cell r="R47">
            <v>0.28110878662719718</v>
          </cell>
          <cell r="S47">
            <v>9.4027208873069215E-2</v>
          </cell>
          <cell r="T47">
            <v>3.3888299996020672E-2</v>
          </cell>
          <cell r="U47">
            <v>0.15404456698641045</v>
          </cell>
          <cell r="V47">
            <v>4.5475914605693092E-2</v>
          </cell>
          <cell r="W47">
            <v>2.3672596986151835E-3</v>
          </cell>
          <cell r="X47">
            <v>7.5103197886196779E-2</v>
          </cell>
          <cell r="Y47">
            <v>0.17397434271127252</v>
          </cell>
          <cell r="Z47">
            <v>2.3974820156367878E-2</v>
          </cell>
          <cell r="AA47">
            <v>0.11603560245915696</v>
          </cell>
          <cell r="AB47">
            <v>1</v>
          </cell>
        </row>
        <row r="48">
          <cell r="C48" t="str">
            <v>01H</v>
          </cell>
          <cell r="D48">
            <v>118.5160567231857</v>
          </cell>
          <cell r="E48">
            <v>75.258215226764719</v>
          </cell>
          <cell r="F48">
            <v>16.618977627587483</v>
          </cell>
          <cell r="G48">
            <v>34.027918210878333</v>
          </cell>
          <cell r="H48">
            <v>61.407067808944575</v>
          </cell>
          <cell r="I48">
            <v>8.6960204769289167</v>
          </cell>
          <cell r="J48">
            <v>165.75095130257688</v>
          </cell>
          <cell r="K48">
            <v>187.27626434759887</v>
          </cell>
          <cell r="L48">
            <v>18.819223901049238</v>
          </cell>
          <cell r="M48">
            <v>43.893164336317341</v>
          </cell>
          <cell r="N48">
            <v>730.26385996183205</v>
          </cell>
          <cell r="Q48" t="str">
            <v>01H</v>
          </cell>
          <cell r="R48">
            <v>0.16229210182930326</v>
          </cell>
          <cell r="S48">
            <v>0.10305619564782811</v>
          </cell>
          <cell r="T48">
            <v>2.2757497034641822E-2</v>
          </cell>
          <cell r="U48">
            <v>4.6596744103777551E-2</v>
          </cell>
          <cell r="V48">
            <v>8.4088876878220531E-2</v>
          </cell>
          <cell r="W48">
            <v>1.1908052628242375E-2</v>
          </cell>
          <cell r="X48">
            <v>0.22697405744718083</v>
          </cell>
          <cell r="Y48">
            <v>0.25645013345914042</v>
          </cell>
          <cell r="Z48">
            <v>2.577044398997486E-2</v>
          </cell>
          <cell r="AA48">
            <v>6.0105896981690235E-2</v>
          </cell>
          <cell r="AB48">
            <v>1</v>
          </cell>
        </row>
        <row r="49">
          <cell r="C49" t="str">
            <v>01J</v>
          </cell>
          <cell r="D49">
            <v>66.245096323675639</v>
          </cell>
          <cell r="E49">
            <v>8.743471912449813</v>
          </cell>
          <cell r="F49">
            <v>10.650628740353699</v>
          </cell>
          <cell r="G49">
            <v>24.693787839056565</v>
          </cell>
          <cell r="H49">
            <v>15.838853983098129</v>
          </cell>
          <cell r="I49">
            <v>0</v>
          </cell>
          <cell r="J49">
            <v>5.2687773288276594</v>
          </cell>
          <cell r="K49">
            <v>22.063009677193488</v>
          </cell>
          <cell r="L49">
            <v>10.038047373079182</v>
          </cell>
          <cell r="M49">
            <v>8.291200249250716</v>
          </cell>
          <cell r="N49">
            <v>171.83287342698492</v>
          </cell>
          <cell r="Q49" t="str">
            <v>01J</v>
          </cell>
          <cell r="R49">
            <v>0.38552050607373711</v>
          </cell>
          <cell r="S49">
            <v>5.0883580877584995E-2</v>
          </cell>
          <cell r="T49">
            <v>6.198248640053939E-2</v>
          </cell>
          <cell r="U49">
            <v>0.14370817030857269</v>
          </cell>
          <cell r="V49">
            <v>9.2175924590054428E-2</v>
          </cell>
          <cell r="W49">
            <v>0</v>
          </cell>
          <cell r="X49">
            <v>3.0662219770575296E-2</v>
          </cell>
          <cell r="Y49">
            <v>0.12839807213355181</v>
          </cell>
          <cell r="Z49">
            <v>5.8417502849619406E-2</v>
          </cell>
          <cell r="AA49">
            <v>4.8251536995764704E-2</v>
          </cell>
          <cell r="AB49">
            <v>1</v>
          </cell>
        </row>
        <row r="50">
          <cell r="C50" t="str">
            <v>01K</v>
          </cell>
          <cell r="D50">
            <v>20.860939344844027</v>
          </cell>
          <cell r="E50">
            <v>33.857137759186458</v>
          </cell>
          <cell r="F50">
            <v>0.66191730441493624</v>
          </cell>
          <cell r="G50">
            <v>20.71500588204367</v>
          </cell>
          <cell r="H50">
            <v>35.079249638880057</v>
          </cell>
          <cell r="I50">
            <v>6.5675317706746075</v>
          </cell>
          <cell r="J50">
            <v>55.375559362353641</v>
          </cell>
          <cell r="K50">
            <v>21.966601782621566</v>
          </cell>
          <cell r="L50">
            <v>20.515626111323606</v>
          </cell>
          <cell r="M50">
            <v>11.523503176673781</v>
          </cell>
          <cell r="N50">
            <v>227.12307213301636</v>
          </cell>
          <cell r="Q50" t="str">
            <v>01K</v>
          </cell>
          <cell r="R50">
            <v>9.1848613832709425E-2</v>
          </cell>
          <cell r="S50">
            <v>0.14906956585792291</v>
          </cell>
          <cell r="T50">
            <v>2.9143551916525649E-3</v>
          </cell>
          <cell r="U50">
            <v>9.1206083501335203E-2</v>
          </cell>
          <cell r="V50">
            <v>0.15445040131517607</v>
          </cell>
          <cell r="W50">
            <v>2.8916180593173212E-2</v>
          </cell>
          <cell r="X50">
            <v>0.24381300782125084</v>
          </cell>
          <cell r="Y50">
            <v>9.6716734131513771E-2</v>
          </cell>
          <cell r="Z50">
            <v>9.0328234461836063E-2</v>
          </cell>
          <cell r="AA50">
            <v>5.0736823293429885E-2</v>
          </cell>
          <cell r="AB50">
            <v>1</v>
          </cell>
        </row>
        <row r="51">
          <cell r="C51" t="str">
            <v>01M</v>
          </cell>
          <cell r="D51">
            <v>94.61289809340019</v>
          </cell>
          <cell r="E51">
            <v>18.840387620449697</v>
          </cell>
          <cell r="F51">
            <v>5.1851491720967671</v>
          </cell>
          <cell r="G51">
            <v>11.176046809186616</v>
          </cell>
          <cell r="H51">
            <v>30.732894037724616</v>
          </cell>
          <cell r="I51">
            <v>1.9708097842126051</v>
          </cell>
          <cell r="J51">
            <v>7.8053503520363323</v>
          </cell>
          <cell r="K51">
            <v>27.142906415602436</v>
          </cell>
          <cell r="L51">
            <v>12.964253392221012</v>
          </cell>
          <cell r="M51">
            <v>25.687085757921732</v>
          </cell>
          <cell r="N51">
            <v>236.11778143485199</v>
          </cell>
          <cell r="Q51" t="str">
            <v>01M</v>
          </cell>
          <cell r="R51">
            <v>0.40070213059961829</v>
          </cell>
          <cell r="S51">
            <v>7.9792328667326592E-2</v>
          </cell>
          <cell r="T51">
            <v>2.1960011400189352E-2</v>
          </cell>
          <cell r="U51">
            <v>4.733250812908487E-2</v>
          </cell>
          <cell r="V51">
            <v>0.13015916823784077</v>
          </cell>
          <cell r="W51">
            <v>8.3467232846094544E-3</v>
          </cell>
          <cell r="X51">
            <v>3.3057020545443044E-2</v>
          </cell>
          <cell r="Y51">
            <v>0.11495494431067031</v>
          </cell>
          <cell r="Z51">
            <v>5.4905874997804943E-2</v>
          </cell>
          <cell r="AA51">
            <v>0.10878928982741241</v>
          </cell>
          <cell r="AB51">
            <v>1</v>
          </cell>
        </row>
        <row r="52">
          <cell r="C52" t="str">
            <v>01N</v>
          </cell>
          <cell r="D52">
            <v>65.749658957828515</v>
          </cell>
          <cell r="E52">
            <v>19.756173280306157</v>
          </cell>
          <cell r="F52">
            <v>10.240932320064564</v>
          </cell>
          <cell r="G52">
            <v>9.174714793878616</v>
          </cell>
          <cell r="H52">
            <v>28.312223810559985</v>
          </cell>
          <cell r="I52">
            <v>0</v>
          </cell>
          <cell r="J52">
            <v>18.361904990476294</v>
          </cell>
          <cell r="K52">
            <v>43.11776113530135</v>
          </cell>
          <cell r="L52">
            <v>9.4485876131252144</v>
          </cell>
          <cell r="M52">
            <v>27.317244881590753</v>
          </cell>
          <cell r="N52">
            <v>231.47920178313146</v>
          </cell>
          <cell r="Q52" t="str">
            <v>01N</v>
          </cell>
          <cell r="R52">
            <v>0.2840413240211021</v>
          </cell>
          <cell r="S52">
            <v>8.5347509098529492E-2</v>
          </cell>
          <cell r="T52">
            <v>4.4241263323774128E-2</v>
          </cell>
          <cell r="U52">
            <v>3.963515824836062E-2</v>
          </cell>
          <cell r="V52">
            <v>0.1223100114069219</v>
          </cell>
          <cell r="W52">
            <v>0</v>
          </cell>
          <cell r="X52">
            <v>7.9324210767234365E-2</v>
          </cell>
          <cell r="Y52">
            <v>0.18627056255230037</v>
          </cell>
          <cell r="Z52">
            <v>4.0818300479441863E-2</v>
          </cell>
          <cell r="AA52">
            <v>0.1180116601023351</v>
          </cell>
          <cell r="AB52">
            <v>1</v>
          </cell>
        </row>
        <row r="53">
          <cell r="C53" t="str">
            <v>01R</v>
          </cell>
          <cell r="D53">
            <v>52.977631605169712</v>
          </cell>
          <cell r="E53">
            <v>20.322969660686901</v>
          </cell>
          <cell r="F53">
            <v>3.6625291731166696</v>
          </cell>
          <cell r="G53">
            <v>5.9489794982572004</v>
          </cell>
          <cell r="H53">
            <v>24.057697110916141</v>
          </cell>
          <cell r="I53">
            <v>0</v>
          </cell>
          <cell r="J53">
            <v>52.688799061929423</v>
          </cell>
          <cell r="K53">
            <v>48.673939874641619</v>
          </cell>
          <cell r="L53">
            <v>14.988343080741567</v>
          </cell>
          <cell r="M53">
            <v>14.018327380312357</v>
          </cell>
          <cell r="N53">
            <v>237.3392164457716</v>
          </cell>
          <cell r="Q53" t="str">
            <v>01R</v>
          </cell>
          <cell r="R53">
            <v>0.22321482474968182</v>
          </cell>
          <cell r="S53">
            <v>8.5628367553536575E-2</v>
          </cell>
          <cell r="T53">
            <v>1.5431622417753713E-2</v>
          </cell>
          <cell r="U53">
            <v>2.5065303523560137E-2</v>
          </cell>
          <cell r="V53">
            <v>0.10136418865448205</v>
          </cell>
          <cell r="W53">
            <v>0</v>
          </cell>
          <cell r="X53">
            <v>0.22199786386321038</v>
          </cell>
          <cell r="Y53">
            <v>0.20508174166725993</v>
          </cell>
          <cell r="Z53">
            <v>6.3151565532222842E-2</v>
          </cell>
          <cell r="AA53">
            <v>5.906452203829253E-2</v>
          </cell>
          <cell r="AB53">
            <v>1</v>
          </cell>
        </row>
        <row r="54">
          <cell r="C54" t="str">
            <v>01T</v>
          </cell>
          <cell r="D54">
            <v>67.507922077966057</v>
          </cell>
          <cell r="E54">
            <v>12.694811563019035</v>
          </cell>
          <cell r="F54">
            <v>6.1200526212436213</v>
          </cell>
          <cell r="G54">
            <v>13.410143588652689</v>
          </cell>
          <cell r="H54">
            <v>12.778426600252629</v>
          </cell>
          <cell r="I54">
            <v>0</v>
          </cell>
          <cell r="J54">
            <v>9.5805976831438624</v>
          </cell>
          <cell r="K54">
            <v>17.051586451398414</v>
          </cell>
          <cell r="L54">
            <v>8.3532845601273156</v>
          </cell>
          <cell r="M54">
            <v>14.734015859235141</v>
          </cell>
          <cell r="N54">
            <v>162.23084100503877</v>
          </cell>
          <cell r="Q54" t="str">
            <v>01T</v>
          </cell>
          <cell r="R54">
            <v>0.41612261675860579</v>
          </cell>
          <cell r="S54">
            <v>7.8251530253885232E-2</v>
          </cell>
          <cell r="T54">
            <v>3.7724347499705907E-2</v>
          </cell>
          <cell r="U54">
            <v>8.266087696750693E-2</v>
          </cell>
          <cell r="V54">
            <v>7.8766938031565412E-2</v>
          </cell>
          <cell r="W54">
            <v>0</v>
          </cell>
          <cell r="X54">
            <v>5.9055341288937142E-2</v>
          </cell>
          <cell r="Y54">
            <v>0.10510693494382368</v>
          </cell>
          <cell r="Z54">
            <v>5.1490114385019235E-2</v>
          </cell>
          <cell r="AA54">
            <v>9.0821299870950639E-2</v>
          </cell>
          <cell r="AB54">
            <v>1</v>
          </cell>
        </row>
        <row r="55">
          <cell r="C55" t="str">
            <v>01V</v>
          </cell>
          <cell r="D55">
            <v>34.281741587772331</v>
          </cell>
          <cell r="E55">
            <v>7.6570285983450637</v>
          </cell>
          <cell r="F55">
            <v>1.9542546098261218</v>
          </cell>
          <cell r="G55">
            <v>8.1345702098951609</v>
          </cell>
          <cell r="H55">
            <v>13.12075354808924</v>
          </cell>
          <cell r="I55">
            <v>0</v>
          </cell>
          <cell r="J55">
            <v>24.671428206815321</v>
          </cell>
          <cell r="K55">
            <v>16.761741893489049</v>
          </cell>
          <cell r="L55">
            <v>8.571953867817161</v>
          </cell>
          <cell r="M55">
            <v>2.9284404050206612</v>
          </cell>
          <cell r="N55">
            <v>118.08191292707011</v>
          </cell>
          <cell r="Q55" t="str">
            <v>01V</v>
          </cell>
          <cell r="R55">
            <v>0.29032169904755406</v>
          </cell>
          <cell r="S55">
            <v>6.4845058896312147E-2</v>
          </cell>
          <cell r="T55">
            <v>1.6549991115346437E-2</v>
          </cell>
          <cell r="U55">
            <v>6.8889214344954292E-2</v>
          </cell>
          <cell r="V55">
            <v>0.11111569268184955</v>
          </cell>
          <cell r="W55">
            <v>0</v>
          </cell>
          <cell r="X55">
            <v>0.20893486220919302</v>
          </cell>
          <cell r="Y55">
            <v>0.14195012155537703</v>
          </cell>
          <cell r="Z55">
            <v>7.2593284232373351E-2</v>
          </cell>
          <cell r="AA55">
            <v>2.4800075917040133E-2</v>
          </cell>
          <cell r="AB55">
            <v>1</v>
          </cell>
        </row>
        <row r="56">
          <cell r="C56" t="str">
            <v>01W</v>
          </cell>
          <cell r="D56">
            <v>51.45239732017329</v>
          </cell>
          <cell r="E56">
            <v>22.823458256219254</v>
          </cell>
          <cell r="F56">
            <v>11.321433875983828</v>
          </cell>
          <cell r="G56">
            <v>19.880249960265946</v>
          </cell>
          <cell r="H56">
            <v>43.00457213177711</v>
          </cell>
          <cell r="I56">
            <v>12.776124486897096</v>
          </cell>
          <cell r="J56">
            <v>58.467464702564016</v>
          </cell>
          <cell r="K56">
            <v>68.294851744365729</v>
          </cell>
          <cell r="L56">
            <v>14.223621049984963</v>
          </cell>
          <cell r="M56">
            <v>26.104252876016069</v>
          </cell>
          <cell r="N56">
            <v>328.34842640424733</v>
          </cell>
          <cell r="Q56" t="str">
            <v>01W</v>
          </cell>
          <cell r="R56">
            <v>0.15670060576695893</v>
          </cell>
          <cell r="S56">
            <v>6.9509875549456937E-2</v>
          </cell>
          <cell r="T56">
            <v>3.4479939495873829E-2</v>
          </cell>
          <cell r="U56">
            <v>6.0546201417729061E-2</v>
          </cell>
          <cell r="V56">
            <v>0.13097237164411404</v>
          </cell>
          <cell r="W56">
            <v>3.891026561877816E-2</v>
          </cell>
          <cell r="X56">
            <v>0.17806531111734822</v>
          </cell>
          <cell r="Y56">
            <v>0.20799506333033033</v>
          </cell>
          <cell r="Z56">
            <v>4.3318681943288806E-2</v>
          </cell>
          <cell r="AA56">
            <v>7.9501684116121588E-2</v>
          </cell>
          <cell r="AB56">
            <v>1</v>
          </cell>
        </row>
        <row r="57">
          <cell r="C57" t="str">
            <v>01X</v>
          </cell>
          <cell r="D57">
            <v>58.121282164352436</v>
          </cell>
          <cell r="E57">
            <v>19.681785002387549</v>
          </cell>
          <cell r="F57">
            <v>5.3339865360009657</v>
          </cell>
          <cell r="G57">
            <v>14.859954128679856</v>
          </cell>
          <cell r="H57">
            <v>17.849525277845053</v>
          </cell>
          <cell r="I57">
            <v>0.25558190955719423</v>
          </cell>
          <cell r="J57">
            <v>19.731708452985554</v>
          </cell>
          <cell r="K57">
            <v>45.854546241096884</v>
          </cell>
          <cell r="L57">
            <v>8.4537930210772227</v>
          </cell>
          <cell r="M57">
            <v>11.024403405037919</v>
          </cell>
          <cell r="N57">
            <v>201.16656613902066</v>
          </cell>
          <cell r="Q57" t="str">
            <v>01X</v>
          </cell>
          <cell r="R57">
            <v>0.28892118248012655</v>
          </cell>
          <cell r="S57">
            <v>9.7838251058011361E-2</v>
          </cell>
          <cell r="T57">
            <v>2.6515273578387746E-2</v>
          </cell>
          <cell r="U57">
            <v>7.3868905822106409E-2</v>
          </cell>
          <cell r="V57">
            <v>8.8730078861662023E-2</v>
          </cell>
          <cell r="W57">
            <v>1.2704989425557358E-3</v>
          </cell>
          <cell r="X57">
            <v>9.8086420779034997E-2</v>
          </cell>
          <cell r="Y57">
            <v>0.22794317724451324</v>
          </cell>
          <cell r="Z57">
            <v>4.2023847119978378E-2</v>
          </cell>
          <cell r="AA57">
            <v>5.4802364113623422E-2</v>
          </cell>
          <cell r="AB57">
            <v>1</v>
          </cell>
        </row>
        <row r="58">
          <cell r="C58" t="str">
            <v>01Y</v>
          </cell>
          <cell r="D58">
            <v>74.112789105128428</v>
          </cell>
          <cell r="E58">
            <v>19.396385160431127</v>
          </cell>
          <cell r="F58">
            <v>2.6265707313347724</v>
          </cell>
          <cell r="G58">
            <v>22.481640524580882</v>
          </cell>
          <cell r="H58">
            <v>53.288644269680582</v>
          </cell>
          <cell r="I58">
            <v>4.1413585104914041</v>
          </cell>
          <cell r="J58">
            <v>48.2846465293552</v>
          </cell>
          <cell r="K58">
            <v>25.673239194528161</v>
          </cell>
          <cell r="L58">
            <v>8.4565951715661889</v>
          </cell>
          <cell r="M58">
            <v>19.782858460431747</v>
          </cell>
          <cell r="N58">
            <v>278.24472765752847</v>
          </cell>
          <cell r="Q58" t="str">
            <v>01Y</v>
          </cell>
          <cell r="R58">
            <v>0.26635828728567523</v>
          </cell>
          <cell r="S58">
            <v>6.9709803034631979E-2</v>
          </cell>
          <cell r="T58">
            <v>9.439786167548269E-3</v>
          </cell>
          <cell r="U58">
            <v>8.079808273043694E-2</v>
          </cell>
          <cell r="V58">
            <v>0.19151717525181558</v>
          </cell>
          <cell r="W58">
            <v>1.4883870560123268E-2</v>
          </cell>
          <cell r="X58">
            <v>0.1735330151117376</v>
          </cell>
          <cell r="Y58">
            <v>9.2268555852485057E-2</v>
          </cell>
          <cell r="Z58">
            <v>3.0392651974972214E-2</v>
          </cell>
          <cell r="AA58">
            <v>7.1098772030573937E-2</v>
          </cell>
          <cell r="AB58">
            <v>1</v>
          </cell>
        </row>
        <row r="59">
          <cell r="C59" t="str">
            <v>02A</v>
          </cell>
          <cell r="D59">
            <v>46.771476753466601</v>
          </cell>
          <cell r="E59">
            <v>8.3807686113031146</v>
          </cell>
          <cell r="F59">
            <v>5.6094217204042067</v>
          </cell>
          <cell r="G59">
            <v>23.926201084013034</v>
          </cell>
          <cell r="H59">
            <v>40.557583421982365</v>
          </cell>
          <cell r="I59">
            <v>2.0286469186256584</v>
          </cell>
          <cell r="J59">
            <v>55.280181238274523</v>
          </cell>
          <cell r="K59">
            <v>67.926445082644349</v>
          </cell>
          <cell r="L59">
            <v>10.310122707596246</v>
          </cell>
          <cell r="M59">
            <v>26.305438013662545</v>
          </cell>
          <cell r="N59">
            <v>287.0962855519727</v>
          </cell>
          <cell r="Q59" t="str">
            <v>02A</v>
          </cell>
          <cell r="R59">
            <v>0.1629121625991905</v>
          </cell>
          <cell r="S59">
            <v>2.9191490914590581E-2</v>
          </cell>
          <cell r="T59">
            <v>1.9538468460570661E-2</v>
          </cell>
          <cell r="U59">
            <v>8.3338595057098716E-2</v>
          </cell>
          <cell r="V59">
            <v>0.14126822764009697</v>
          </cell>
          <cell r="W59">
            <v>7.066085563334169E-3</v>
          </cell>
          <cell r="X59">
            <v>0.1925492736069106</v>
          </cell>
          <cell r="Y59">
            <v>0.23659813275552707</v>
          </cell>
          <cell r="Z59">
            <v>3.591172448565106E-2</v>
          </cell>
          <cell r="AA59">
            <v>9.1625838917029467E-2</v>
          </cell>
          <cell r="AB59">
            <v>1</v>
          </cell>
        </row>
        <row r="60">
          <cell r="C60" t="str">
            <v>02D</v>
          </cell>
          <cell r="D60">
            <v>21.789725540687833</v>
          </cell>
          <cell r="E60">
            <v>8.3591726929699757</v>
          </cell>
          <cell r="F60">
            <v>2.3762529110308765</v>
          </cell>
          <cell r="G60">
            <v>3.2043481159479006</v>
          </cell>
          <cell r="H60">
            <v>12.259605086290232</v>
          </cell>
          <cell r="I60">
            <v>0</v>
          </cell>
          <cell r="J60">
            <v>25.486534773561665</v>
          </cell>
          <cell r="K60">
            <v>31.993525270146687</v>
          </cell>
          <cell r="L60">
            <v>2.794907453608523</v>
          </cell>
          <cell r="M60">
            <v>3.7206335484299995</v>
          </cell>
          <cell r="N60">
            <v>111.98470539267369</v>
          </cell>
          <cell r="Q60" t="str">
            <v>02D</v>
          </cell>
          <cell r="R60">
            <v>0.19457769223290175</v>
          </cell>
          <cell r="S60">
            <v>7.4645664009728718E-2</v>
          </cell>
          <cell r="T60">
            <v>2.1219441554081515E-2</v>
          </cell>
          <cell r="U60">
            <v>2.8614158555955237E-2</v>
          </cell>
          <cell r="V60">
            <v>0.10947570959178757</v>
          </cell>
          <cell r="W60">
            <v>0</v>
          </cell>
          <cell r="X60">
            <v>0.22758942557551307</v>
          </cell>
          <cell r="Y60">
            <v>0.28569548991499855</v>
          </cell>
          <cell r="Z60">
            <v>2.4957939066841288E-2</v>
          </cell>
          <cell r="AA60">
            <v>3.3224479498192371E-2</v>
          </cell>
          <cell r="AB60">
            <v>1</v>
          </cell>
        </row>
        <row r="61">
          <cell r="C61" t="str">
            <v>02E</v>
          </cell>
          <cell r="D61">
            <v>45.46808918629943</v>
          </cell>
          <cell r="E61">
            <v>15.369212692207457</v>
          </cell>
          <cell r="F61">
            <v>3.9039988412413908</v>
          </cell>
          <cell r="G61">
            <v>36.29599563771292</v>
          </cell>
          <cell r="H61">
            <v>30.249320826598247</v>
          </cell>
          <cell r="I61">
            <v>0</v>
          </cell>
          <cell r="J61">
            <v>20.602003020893786</v>
          </cell>
          <cell r="K61">
            <v>42.932868059718771</v>
          </cell>
          <cell r="L61">
            <v>16.915628385193358</v>
          </cell>
          <cell r="M61">
            <v>23.954597525863921</v>
          </cell>
          <cell r="N61">
            <v>235.69171417572932</v>
          </cell>
          <cell r="Q61" t="str">
            <v>02E</v>
          </cell>
          <cell r="R61">
            <v>0.19291339682988978</v>
          </cell>
          <cell r="S61">
            <v>6.5208964795208407E-2</v>
          </cell>
          <cell r="T61">
            <v>1.6564005463215434E-2</v>
          </cell>
          <cell r="U61">
            <v>0.1539977583202225</v>
          </cell>
          <cell r="V61">
            <v>0.12834274184133881</v>
          </cell>
          <cell r="W61">
            <v>0</v>
          </cell>
          <cell r="X61">
            <v>8.7410807346129882E-2</v>
          </cell>
          <cell r="Y61">
            <v>0.1821568832398939</v>
          </cell>
          <cell r="Z61">
            <v>7.1770144505721736E-2</v>
          </cell>
          <cell r="AA61">
            <v>0.10163529765837936</v>
          </cell>
          <cell r="AB61">
            <v>1</v>
          </cell>
        </row>
        <row r="62">
          <cell r="C62" t="str">
            <v>02F</v>
          </cell>
          <cell r="D62">
            <v>58.879519898459137</v>
          </cell>
          <cell r="E62">
            <v>22.468470834781982</v>
          </cell>
          <cell r="F62">
            <v>12.289659580346136</v>
          </cell>
          <cell r="G62">
            <v>23.785988598447528</v>
          </cell>
          <cell r="H62">
            <v>28.076660538603793</v>
          </cell>
          <cell r="I62">
            <v>0</v>
          </cell>
          <cell r="J62">
            <v>45.783666133350302</v>
          </cell>
          <cell r="K62">
            <v>86.734558422151807</v>
          </cell>
          <cell r="L62">
            <v>18.229411527043471</v>
          </cell>
          <cell r="M62">
            <v>22.394543561528536</v>
          </cell>
          <cell r="N62">
            <v>318.64247909471266</v>
          </cell>
          <cell r="Q62" t="str">
            <v>02F</v>
          </cell>
          <cell r="R62">
            <v>0.18478239331347251</v>
          </cell>
          <cell r="S62">
            <v>7.0513105781177088E-2</v>
          </cell>
          <cell r="T62">
            <v>3.8568804809898501E-2</v>
          </cell>
          <cell r="U62">
            <v>7.4647889590946315E-2</v>
          </cell>
          <cell r="V62">
            <v>8.8113363348074958E-2</v>
          </cell>
          <cell r="W62">
            <v>0</v>
          </cell>
          <cell r="X62">
            <v>0.1436834983942667</v>
          </cell>
          <cell r="Y62">
            <v>0.27220023729595388</v>
          </cell>
          <cell r="Z62">
            <v>5.7209608646137215E-2</v>
          </cell>
          <cell r="AA62">
            <v>7.0281098820072968E-2</v>
          </cell>
          <cell r="AB62">
            <v>1</v>
          </cell>
        </row>
        <row r="63">
          <cell r="C63" t="str">
            <v>02G</v>
          </cell>
          <cell r="D63">
            <v>31.452591271486607</v>
          </cell>
          <cell r="E63">
            <v>9.9278628968617095</v>
          </cell>
          <cell r="F63">
            <v>10.257322354554004</v>
          </cell>
          <cell r="G63">
            <v>11.207544776411172</v>
          </cell>
          <cell r="H63">
            <v>12.89520095262402</v>
          </cell>
          <cell r="I63">
            <v>0.58815375676588133</v>
          </cell>
          <cell r="J63">
            <v>30.930163530026103</v>
          </cell>
          <cell r="K63">
            <v>26.493644314697882</v>
          </cell>
          <cell r="L63">
            <v>9.2713800776938875</v>
          </cell>
          <cell r="M63">
            <v>18.911572288252284</v>
          </cell>
          <cell r="N63">
            <v>161.93543621937351</v>
          </cell>
          <cell r="Q63" t="str">
            <v>02G</v>
          </cell>
          <cell r="R63">
            <v>0.1942292064405092</v>
          </cell>
          <cell r="S63">
            <v>6.1307537921548312E-2</v>
          </cell>
          <cell r="T63">
            <v>6.3342049115540325E-2</v>
          </cell>
          <cell r="U63">
            <v>6.9209958228218432E-2</v>
          </cell>
          <cell r="V63">
            <v>7.9631742462810448E-2</v>
          </cell>
          <cell r="W63">
            <v>3.6320262599540657E-3</v>
          </cell>
          <cell r="X63">
            <v>0.19100305808374821</v>
          </cell>
          <cell r="Y63">
            <v>0.16360621821407273</v>
          </cell>
          <cell r="Z63">
            <v>5.7253559160046805E-2</v>
          </cell>
          <cell r="AA63">
            <v>0.11678464411355169</v>
          </cell>
          <cell r="AB63">
            <v>1</v>
          </cell>
        </row>
        <row r="64">
          <cell r="C64" t="str">
            <v>02H</v>
          </cell>
          <cell r="D64">
            <v>112.05079653843288</v>
          </cell>
          <cell r="E64">
            <v>32.820201453672013</v>
          </cell>
          <cell r="F64">
            <v>7.3524882885208385</v>
          </cell>
          <cell r="G64">
            <v>48.850963927046145</v>
          </cell>
          <cell r="H64">
            <v>46.07945638289646</v>
          </cell>
          <cell r="I64">
            <v>2.4575364269494053</v>
          </cell>
          <cell r="J64">
            <v>32.616886087904163</v>
          </cell>
          <cell r="K64">
            <v>35.390771904239813</v>
          </cell>
          <cell r="L64">
            <v>12.533920509973477</v>
          </cell>
          <cell r="M64">
            <v>26.548933592826067</v>
          </cell>
          <cell r="N64">
            <v>356.70195511246123</v>
          </cell>
          <cell r="Q64" t="str">
            <v>02H</v>
          </cell>
          <cell r="R64">
            <v>0.31413003190045713</v>
          </cell>
          <cell r="S64">
            <v>9.2010152967410677E-2</v>
          </cell>
          <cell r="T64">
            <v>2.0612413762079718E-2</v>
          </cell>
          <cell r="U64">
            <v>0.13695176947276438</v>
          </cell>
          <cell r="V64">
            <v>0.12918195631523383</v>
          </cell>
          <cell r="W64">
            <v>6.8896073927449926E-3</v>
          </cell>
          <cell r="X64">
            <v>9.1440166280054982E-2</v>
          </cell>
          <cell r="Y64">
            <v>9.9216646830774413E-2</v>
          </cell>
          <cell r="Z64">
            <v>3.5138356631720095E-2</v>
          </cell>
          <cell r="AA64">
            <v>7.4428898446759845E-2</v>
          </cell>
          <cell r="AB64">
            <v>1</v>
          </cell>
        </row>
        <row r="65">
          <cell r="C65" t="str">
            <v>02M</v>
          </cell>
          <cell r="D65">
            <v>34.139084877483469</v>
          </cell>
          <cell r="E65">
            <v>18.783713851214568</v>
          </cell>
          <cell r="F65">
            <v>7.4119258387626248</v>
          </cell>
          <cell r="G65">
            <v>7.095251784737906</v>
          </cell>
          <cell r="H65">
            <v>9.8370404793880386</v>
          </cell>
          <cell r="I65">
            <v>4.7675483795646212</v>
          </cell>
          <cell r="J65">
            <v>27.547806959285392</v>
          </cell>
          <cell r="K65">
            <v>25.642595154358066</v>
          </cell>
          <cell r="L65">
            <v>8.4548592967742415</v>
          </cell>
          <cell r="M65">
            <v>21.280063330289394</v>
          </cell>
          <cell r="N65">
            <v>164.95988995185829</v>
          </cell>
          <cell r="Q65" t="str">
            <v>02M</v>
          </cell>
          <cell r="R65">
            <v>0.20695385337275979</v>
          </cell>
          <cell r="S65">
            <v>0.11386837040626292</v>
          </cell>
          <cell r="T65">
            <v>4.4931685156468719E-2</v>
          </cell>
          <cell r="U65">
            <v>4.3011981802416187E-2</v>
          </cell>
          <cell r="V65">
            <v>5.9632923386763105E-2</v>
          </cell>
          <cell r="W65">
            <v>2.8901258244995055E-2</v>
          </cell>
          <cell r="X65">
            <v>0.16699700131544046</v>
          </cell>
          <cell r="Y65">
            <v>0.15544745551080066</v>
          </cell>
          <cell r="Z65">
            <v>5.1254030899521685E-2</v>
          </cell>
          <cell r="AA65">
            <v>0.12900143990457161</v>
          </cell>
          <cell r="AB65">
            <v>1</v>
          </cell>
        </row>
        <row r="66">
          <cell r="C66" t="str">
            <v>02N</v>
          </cell>
          <cell r="D66">
            <v>36.95748706304952</v>
          </cell>
          <cell r="E66">
            <v>15.134645034215</v>
          </cell>
          <cell r="F66">
            <v>6.3470335631837447</v>
          </cell>
          <cell r="G66">
            <v>10.986406041903944</v>
          </cell>
          <cell r="H66">
            <v>24.516777440572163</v>
          </cell>
          <cell r="I66">
            <v>0</v>
          </cell>
          <cell r="J66">
            <v>49.615896627030907</v>
          </cell>
          <cell r="K66">
            <v>52.079829382987285</v>
          </cell>
          <cell r="L66">
            <v>5.3890988006427349</v>
          </cell>
          <cell r="M66">
            <v>9.6024008719590039</v>
          </cell>
          <cell r="N66">
            <v>210.6295748255443</v>
          </cell>
          <cell r="Q66" t="str">
            <v>02N</v>
          </cell>
          <cell r="R66">
            <v>0.17546200287238803</v>
          </cell>
          <cell r="S66">
            <v>7.1854320774992764E-2</v>
          </cell>
          <cell r="T66">
            <v>3.0133629469844055E-2</v>
          </cell>
          <cell r="U66">
            <v>5.2159845316136287E-2</v>
          </cell>
          <cell r="V66">
            <v>0.11639760209779841</v>
          </cell>
          <cell r="W66">
            <v>0</v>
          </cell>
          <cell r="X66">
            <v>0.23555997142436283</v>
          </cell>
          <cell r="Y66">
            <v>0.24725791440315462</v>
          </cell>
          <cell r="Z66">
            <v>2.5585670032835139E-2</v>
          </cell>
          <cell r="AA66">
            <v>4.5589043608487902E-2</v>
          </cell>
          <cell r="AB66">
            <v>1</v>
          </cell>
        </row>
        <row r="67">
          <cell r="C67" t="str">
            <v>02P</v>
          </cell>
          <cell r="D67">
            <v>111.46242862097941</v>
          </cell>
          <cell r="E67">
            <v>34.214366268347952</v>
          </cell>
          <cell r="F67">
            <v>8.0240341022797352</v>
          </cell>
          <cell r="G67">
            <v>25.614921205300316</v>
          </cell>
          <cell r="H67">
            <v>22.742481192543572</v>
          </cell>
          <cell r="I67">
            <v>2.228246214915889</v>
          </cell>
          <cell r="J67">
            <v>17.284280531266649</v>
          </cell>
          <cell r="K67">
            <v>25.307699198621428</v>
          </cell>
          <cell r="L67">
            <v>13.648735163020346</v>
          </cell>
          <cell r="M67">
            <v>19.010329930624113</v>
          </cell>
          <cell r="N67">
            <v>279.53752242789943</v>
          </cell>
          <cell r="Q67" t="str">
            <v>02P</v>
          </cell>
          <cell r="R67">
            <v>0.39873870116928112</v>
          </cell>
          <cell r="S67">
            <v>0.12239632794618045</v>
          </cell>
          <cell r="T67">
            <v>2.870467632605336E-2</v>
          </cell>
          <cell r="U67">
            <v>9.1633212539139974E-2</v>
          </cell>
          <cell r="V67">
            <v>8.1357525798381847E-2</v>
          </cell>
          <cell r="W67">
            <v>7.9711882525202536E-3</v>
          </cell>
          <cell r="X67">
            <v>6.183170109381201E-2</v>
          </cell>
          <cell r="Y67">
            <v>9.0534175801565225E-2</v>
          </cell>
          <cell r="Z67">
            <v>4.8826129116676054E-2</v>
          </cell>
          <cell r="AA67">
            <v>6.8006361956389635E-2</v>
          </cell>
          <cell r="AB67">
            <v>1</v>
          </cell>
        </row>
        <row r="68">
          <cell r="C68" t="str">
            <v>02Q</v>
          </cell>
          <cell r="D68">
            <v>25.519559430695836</v>
          </cell>
          <cell r="E68">
            <v>16.570248133562885</v>
          </cell>
          <cell r="F68">
            <v>3.7326320018874872</v>
          </cell>
          <cell r="G68">
            <v>7.2857950964852742</v>
          </cell>
          <cell r="H68">
            <v>3.0009487769252852</v>
          </cell>
          <cell r="I68">
            <v>0</v>
          </cell>
          <cell r="J68">
            <v>23.733934102941461</v>
          </cell>
          <cell r="K68">
            <v>27.423995899912761</v>
          </cell>
          <cell r="L68">
            <v>0.97150063076180815</v>
          </cell>
          <cell r="M68">
            <v>0.70333806678856992</v>
          </cell>
          <cell r="N68">
            <v>108.94195213996137</v>
          </cell>
          <cell r="Q68" t="str">
            <v>02Q</v>
          </cell>
          <cell r="R68">
            <v>0.23424914763699115</v>
          </cell>
          <cell r="S68">
            <v>0.15210162667430938</v>
          </cell>
          <cell r="T68">
            <v>3.4262576799542289E-2</v>
          </cell>
          <cell r="U68">
            <v>6.6877772551064349E-2</v>
          </cell>
          <cell r="V68">
            <v>2.7546309919890787E-2</v>
          </cell>
          <cell r="W68">
            <v>0</v>
          </cell>
          <cell r="X68">
            <v>0.2178585350889406</v>
          </cell>
          <cell r="Y68">
            <v>0.25173035145065359</v>
          </cell>
          <cell r="Z68">
            <v>8.9175988834282027E-3</v>
          </cell>
          <cell r="AA68">
            <v>6.4560809951795979E-3</v>
          </cell>
          <cell r="AB68">
            <v>1</v>
          </cell>
        </row>
        <row r="69">
          <cell r="C69" t="str">
            <v>02R</v>
          </cell>
          <cell r="D69">
            <v>103.07038437061506</v>
          </cell>
          <cell r="E69">
            <v>28.862809832832923</v>
          </cell>
          <cell r="F69">
            <v>8.3178949674423635</v>
          </cell>
          <cell r="G69">
            <v>22.132497903085298</v>
          </cell>
          <cell r="H69">
            <v>67.147422027580859</v>
          </cell>
          <cell r="I69">
            <v>13.373402225521986</v>
          </cell>
          <cell r="J69">
            <v>39.708371469014082</v>
          </cell>
          <cell r="K69">
            <v>54.543598128820967</v>
          </cell>
          <cell r="L69">
            <v>5.242081767274497</v>
          </cell>
          <cell r="M69">
            <v>36.296215398123046</v>
          </cell>
          <cell r="N69">
            <v>378.69467809031107</v>
          </cell>
          <cell r="Q69" t="str">
            <v>02R</v>
          </cell>
          <cell r="R69">
            <v>0.27217278280851587</v>
          </cell>
          <cell r="S69">
            <v>7.6216571033907485E-2</v>
          </cell>
          <cell r="T69">
            <v>2.1964647111990077E-2</v>
          </cell>
          <cell r="U69">
            <v>5.8444174644057559E-2</v>
          </cell>
          <cell r="V69">
            <v>0.1773128219445628</v>
          </cell>
          <cell r="W69">
            <v>3.531447099537189E-2</v>
          </cell>
          <cell r="X69">
            <v>0.10485590045589295</v>
          </cell>
          <cell r="Y69">
            <v>0.14403053775108351</v>
          </cell>
          <cell r="Z69">
            <v>1.3842501810982318E-2</v>
          </cell>
          <cell r="AA69">
            <v>9.5845591443635567E-2</v>
          </cell>
          <cell r="AB69">
            <v>1</v>
          </cell>
        </row>
        <row r="70">
          <cell r="C70" t="str">
            <v>02T</v>
          </cell>
          <cell r="D70">
            <v>65.671734129257388</v>
          </cell>
          <cell r="E70">
            <v>27.643095267128601</v>
          </cell>
          <cell r="F70">
            <v>12.073454164434001</v>
          </cell>
          <cell r="G70">
            <v>20.024107662721388</v>
          </cell>
          <cell r="H70">
            <v>13.557236589638952</v>
          </cell>
          <cell r="I70">
            <v>0.23370421900482083</v>
          </cell>
          <cell r="J70">
            <v>32.545791217607174</v>
          </cell>
          <cell r="K70">
            <v>58.445404470048857</v>
          </cell>
          <cell r="L70">
            <v>11.572832655947376</v>
          </cell>
          <cell r="M70">
            <v>27.59452570104791</v>
          </cell>
          <cell r="N70">
            <v>269.36188607683641</v>
          </cell>
          <cell r="Q70" t="str">
            <v>02T</v>
          </cell>
          <cell r="R70">
            <v>0.2438048496234701</v>
          </cell>
          <cell r="S70">
            <v>0.1026243752215312</v>
          </cell>
          <cell r="T70">
            <v>4.4822429558538233E-2</v>
          </cell>
          <cell r="U70">
            <v>7.4339053510374675E-2</v>
          </cell>
          <cell r="V70">
            <v>5.0330938749707538E-2</v>
          </cell>
          <cell r="W70">
            <v>8.6762170553764193E-4</v>
          </cell>
          <cell r="X70">
            <v>0.12082552469328706</v>
          </cell>
          <cell r="Y70">
            <v>0.21697726178445714</v>
          </cell>
          <cell r="Z70">
            <v>4.2963883363387891E-2</v>
          </cell>
          <cell r="AA70">
            <v>0.10244406178970872</v>
          </cell>
          <cell r="AB70">
            <v>1</v>
          </cell>
        </row>
        <row r="71">
          <cell r="C71" t="str">
            <v>02V</v>
          </cell>
          <cell r="D71">
            <v>53.713498782446706</v>
          </cell>
          <cell r="E71">
            <v>12.282219582356491</v>
          </cell>
          <cell r="F71">
            <v>3.832318366907046</v>
          </cell>
          <cell r="G71">
            <v>11.551087835242472</v>
          </cell>
          <cell r="H71">
            <v>40.494973992446539</v>
          </cell>
          <cell r="I71">
            <v>5.5985301024230258</v>
          </cell>
          <cell r="J71">
            <v>33.631874666444858</v>
          </cell>
          <cell r="K71">
            <v>61.33875253131577</v>
          </cell>
          <cell r="L71">
            <v>8.4565715791578242</v>
          </cell>
          <cell r="M71">
            <v>24.382528061635846</v>
          </cell>
          <cell r="N71">
            <v>255.28235550037658</v>
          </cell>
          <cell r="Q71" t="str">
            <v>02V</v>
          </cell>
          <cell r="R71">
            <v>0.21040819165571931</v>
          </cell>
          <cell r="S71">
            <v>4.811229337915747E-2</v>
          </cell>
          <cell r="T71">
            <v>1.5012076958453921E-2</v>
          </cell>
          <cell r="U71">
            <v>4.5248281310321235E-2</v>
          </cell>
          <cell r="V71">
            <v>0.15862817433297619</v>
          </cell>
          <cell r="W71">
            <v>2.1930736620826764E-2</v>
          </cell>
          <cell r="X71">
            <v>0.13174382773350446</v>
          </cell>
          <cell r="Y71">
            <v>0.2402780733164509</v>
          </cell>
          <cell r="Z71">
            <v>3.3126345777334185E-2</v>
          </cell>
          <cell r="AA71">
            <v>9.5511998915255539E-2</v>
          </cell>
          <cell r="AB71">
            <v>1</v>
          </cell>
        </row>
        <row r="72">
          <cell r="C72" t="str">
            <v>02W</v>
          </cell>
          <cell r="D72">
            <v>75.855304178087167</v>
          </cell>
          <cell r="E72">
            <v>2.7513762431912134</v>
          </cell>
          <cell r="F72">
            <v>6.0731387114025734</v>
          </cell>
          <cell r="G72">
            <v>2.2227433467527646</v>
          </cell>
          <cell r="H72">
            <v>21.343956450639737</v>
          </cell>
          <cell r="I72">
            <v>10.928900095882447</v>
          </cell>
          <cell r="J72">
            <v>4.4624290475151591</v>
          </cell>
          <cell r="K72">
            <v>24.269623275814876</v>
          </cell>
          <cell r="L72">
            <v>6.5042445848460861</v>
          </cell>
          <cell r="M72">
            <v>7.1621848077000712</v>
          </cell>
          <cell r="N72">
            <v>161.57390074183212</v>
          </cell>
          <cell r="Q72" t="str">
            <v>02W</v>
          </cell>
          <cell r="R72">
            <v>0.46947745786797068</v>
          </cell>
          <cell r="S72">
            <v>1.7028593297301456E-2</v>
          </cell>
          <cell r="T72">
            <v>3.7587374467776366E-2</v>
          </cell>
          <cell r="U72">
            <v>1.3756821717786799E-2</v>
          </cell>
          <cell r="V72">
            <v>0.13210027332783025</v>
          </cell>
          <cell r="W72">
            <v>6.7640256537130891E-2</v>
          </cell>
          <cell r="X72">
            <v>2.7618501670299892E-2</v>
          </cell>
          <cell r="Y72">
            <v>0.15020757167083343</v>
          </cell>
          <cell r="Z72">
            <v>4.0255539756007833E-2</v>
          </cell>
          <cell r="AA72">
            <v>4.4327609687062244E-2</v>
          </cell>
          <cell r="AB72">
            <v>1</v>
          </cell>
        </row>
        <row r="73">
          <cell r="C73" t="str">
            <v>02X</v>
          </cell>
          <cell r="D73">
            <v>101.03052057616128</v>
          </cell>
          <cell r="E73">
            <v>38.487587064169851</v>
          </cell>
          <cell r="F73">
            <v>0.88550025087244166</v>
          </cell>
          <cell r="G73">
            <v>20.80855377431941</v>
          </cell>
          <cell r="H73">
            <v>28.918071643776017</v>
          </cell>
          <cell r="I73">
            <v>0</v>
          </cell>
          <cell r="J73">
            <v>15.075878391979989</v>
          </cell>
          <cell r="K73">
            <v>39.770113008238177</v>
          </cell>
          <cell r="L73">
            <v>13.931386634017295</v>
          </cell>
          <cell r="M73">
            <v>23.08133196239087</v>
          </cell>
          <cell r="N73">
            <v>281.98894330592532</v>
          </cell>
          <cell r="Q73" t="str">
            <v>02X</v>
          </cell>
          <cell r="R73">
            <v>0.35827830478642164</v>
          </cell>
          <cell r="S73">
            <v>0.13648615655974597</v>
          </cell>
          <cell r="T73">
            <v>3.1401949327913062E-3</v>
          </cell>
          <cell r="U73">
            <v>7.3792091031542828E-2</v>
          </cell>
          <cell r="V73">
            <v>0.10255037415563936</v>
          </cell>
          <cell r="W73">
            <v>0</v>
          </cell>
          <cell r="X73">
            <v>5.3462657844795029E-2</v>
          </cell>
          <cell r="Y73">
            <v>0.14103429922460547</v>
          </cell>
          <cell r="Z73">
            <v>4.9404017301853412E-2</v>
          </cell>
          <cell r="AA73">
            <v>8.1851904162605058E-2</v>
          </cell>
          <cell r="AB73">
            <v>1</v>
          </cell>
        </row>
        <row r="74">
          <cell r="C74" t="str">
            <v>02Y</v>
          </cell>
          <cell r="D74">
            <v>82.585550298776866</v>
          </cell>
          <cell r="E74">
            <v>38.341813128189607</v>
          </cell>
          <cell r="F74">
            <v>2.5233933432323918</v>
          </cell>
          <cell r="G74">
            <v>29.486616591938052</v>
          </cell>
          <cell r="H74">
            <v>43.063208209471938</v>
          </cell>
          <cell r="I74">
            <v>0</v>
          </cell>
          <cell r="J74">
            <v>44.961457974409875</v>
          </cell>
          <cell r="K74">
            <v>104.87647235633987</v>
          </cell>
          <cell r="L74">
            <v>13.090375924367908</v>
          </cell>
          <cell r="M74">
            <v>30.465241115067542</v>
          </cell>
          <cell r="N74">
            <v>389.39412894179407</v>
          </cell>
          <cell r="Q74" t="str">
            <v>02Y</v>
          </cell>
          <cell r="R74">
            <v>0.21208730219741348</v>
          </cell>
          <cell r="S74">
            <v>9.8465308741007937E-2</v>
          </cell>
          <cell r="T74">
            <v>6.4803065985866064E-3</v>
          </cell>
          <cell r="U74">
            <v>7.5724348161257615E-2</v>
          </cell>
          <cell r="V74">
            <v>0.11059028631607579</v>
          </cell>
          <cell r="W74">
            <v>0</v>
          </cell>
          <cell r="X74">
            <v>0.11546516660791933</v>
          </cell>
          <cell r="Y74">
            <v>0.26933244381816712</v>
          </cell>
          <cell r="Z74">
            <v>3.3617291457223371E-2</v>
          </cell>
          <cell r="AA74">
            <v>7.8237546102348732E-2</v>
          </cell>
          <cell r="AB74">
            <v>1</v>
          </cell>
        </row>
        <row r="75">
          <cell r="C75" t="str">
            <v>03A</v>
          </cell>
          <cell r="D75">
            <v>57.422606355033523</v>
          </cell>
          <cell r="E75">
            <v>18.689106620976357</v>
          </cell>
          <cell r="F75">
            <v>12.471004260198724</v>
          </cell>
          <cell r="G75">
            <v>13.819086502841563</v>
          </cell>
          <cell r="H75">
            <v>49.867251346396039</v>
          </cell>
          <cell r="I75">
            <v>4.3588057094395483</v>
          </cell>
          <cell r="J75">
            <v>43.117220357082367</v>
          </cell>
          <cell r="K75">
            <v>41.392298767266517</v>
          </cell>
          <cell r="L75">
            <v>11.253133040325713</v>
          </cell>
          <cell r="M75">
            <v>12.428006440073911</v>
          </cell>
          <cell r="N75">
            <v>264.81851939963423</v>
          </cell>
          <cell r="Q75" t="str">
            <v>03A</v>
          </cell>
          <cell r="R75">
            <v>0.21683757799573602</v>
          </cell>
          <cell r="S75">
            <v>7.0573261505071955E-2</v>
          </cell>
          <cell r="T75">
            <v>4.7092644005681833E-2</v>
          </cell>
          <cell r="U75">
            <v>5.2183233008667937E-2</v>
          </cell>
          <cell r="V75">
            <v>0.18830726589458047</v>
          </cell>
          <cell r="W75">
            <v>1.6459595497026892E-2</v>
          </cell>
          <cell r="X75">
            <v>0.16281799496059685</v>
          </cell>
          <cell r="Y75">
            <v>0.15630439616196906</v>
          </cell>
          <cell r="Z75">
            <v>4.2493754084259316E-2</v>
          </cell>
          <cell r="AA75">
            <v>4.6930276886409772E-2</v>
          </cell>
          <cell r="AB75">
            <v>1</v>
          </cell>
        </row>
        <row r="76">
          <cell r="C76" t="str">
            <v>03C</v>
          </cell>
          <cell r="D76">
            <v>67.271222721815263</v>
          </cell>
          <cell r="E76">
            <v>30.858433820064896</v>
          </cell>
          <cell r="F76">
            <v>7.40073219179102</v>
          </cell>
          <cell r="G76">
            <v>38.39263528817937</v>
          </cell>
          <cell r="H76">
            <v>68.174154906460686</v>
          </cell>
          <cell r="I76">
            <v>5.4390854782387184</v>
          </cell>
          <cell r="J76">
            <v>66.666358396999797</v>
          </cell>
          <cell r="K76">
            <v>59.40241814372817</v>
          </cell>
          <cell r="L76">
            <v>19.878850760834133</v>
          </cell>
          <cell r="M76">
            <v>34.156759803459835</v>
          </cell>
          <cell r="N76">
            <v>397.64065151157195</v>
          </cell>
          <cell r="Q76" t="str">
            <v>03C</v>
          </cell>
          <cell r="R76">
            <v>0.1691759191775129</v>
          </cell>
          <cell r="S76">
            <v>7.7603820692781628E-2</v>
          </cell>
          <cell r="T76">
            <v>1.8611608656354008E-2</v>
          </cell>
          <cell r="U76">
            <v>9.6551082345920775E-2</v>
          </cell>
          <cell r="V76">
            <v>0.17144664321242495</v>
          </cell>
          <cell r="W76">
            <v>1.3678393940767478E-2</v>
          </cell>
          <cell r="X76">
            <v>0.16765478615824997</v>
          </cell>
          <cell r="Y76">
            <v>0.14938718644061841</v>
          </cell>
          <cell r="Z76">
            <v>4.9991998265940946E-2</v>
          </cell>
          <cell r="AA76">
            <v>8.589856110942877E-2</v>
          </cell>
          <cell r="AB76">
            <v>1</v>
          </cell>
        </row>
        <row r="77">
          <cell r="C77" t="str">
            <v>03D</v>
          </cell>
          <cell r="D77">
            <v>27.904777838490912</v>
          </cell>
          <cell r="E77">
            <v>11.560409238723086</v>
          </cell>
          <cell r="F77">
            <v>1.733481618374441</v>
          </cell>
          <cell r="G77">
            <v>8.779036429614532</v>
          </cell>
          <cell r="H77">
            <v>18.861392312845751</v>
          </cell>
          <cell r="I77">
            <v>1.4086775133002816</v>
          </cell>
          <cell r="J77">
            <v>59.779310177451855</v>
          </cell>
          <cell r="K77">
            <v>38.773172601255695</v>
          </cell>
          <cell r="L77">
            <v>3.3056657102406679</v>
          </cell>
          <cell r="M77">
            <v>23.623529983210915</v>
          </cell>
          <cell r="N77">
            <v>195.72945342350815</v>
          </cell>
          <cell r="Q77" t="str">
            <v>03D</v>
          </cell>
          <cell r="R77">
            <v>0.14256810791839364</v>
          </cell>
          <cell r="S77">
            <v>5.9063207077523161E-2</v>
          </cell>
          <cell r="T77">
            <v>8.8565189758315691E-3</v>
          </cell>
          <cell r="U77">
            <v>4.4852914449308542E-2</v>
          </cell>
          <cell r="V77">
            <v>9.6364609326500053E-2</v>
          </cell>
          <cell r="W77">
            <v>7.1970645636672071E-3</v>
          </cell>
          <cell r="X77">
            <v>0.30541806116478964</v>
          </cell>
          <cell r="Y77">
            <v>0.19809574861153131</v>
          </cell>
          <cell r="Z77">
            <v>1.6888953871894069E-2</v>
          </cell>
          <cell r="AA77">
            <v>0.12069481404056076</v>
          </cell>
          <cell r="AB77">
            <v>1</v>
          </cell>
        </row>
        <row r="78">
          <cell r="C78" t="str">
            <v>03E</v>
          </cell>
          <cell r="D78">
            <v>30.95699819166644</v>
          </cell>
          <cell r="E78">
            <v>11.175058958961195</v>
          </cell>
          <cell r="F78">
            <v>1.5441036574502442</v>
          </cell>
          <cell r="G78">
            <v>4.8043427915075849</v>
          </cell>
          <cell r="H78">
            <v>22.807238447306123</v>
          </cell>
          <cell r="I78">
            <v>2.3820669498226823</v>
          </cell>
          <cell r="J78">
            <v>80.556988306444708</v>
          </cell>
          <cell r="K78">
            <v>64.10440478407169</v>
          </cell>
          <cell r="L78">
            <v>6.3492116045639992</v>
          </cell>
          <cell r="M78">
            <v>14.217438923174102</v>
          </cell>
          <cell r="N78">
            <v>238.8978526149688</v>
          </cell>
          <cell r="Q78" t="str">
            <v>03E</v>
          </cell>
          <cell r="R78">
            <v>0.12958257201901172</v>
          </cell>
          <cell r="S78">
            <v>4.6777561357874635E-2</v>
          </cell>
          <cell r="T78">
            <v>6.4634472036836305E-3</v>
          </cell>
          <cell r="U78">
            <v>2.0110447787283943E-2</v>
          </cell>
          <cell r="V78">
            <v>9.5468578715374661E-2</v>
          </cell>
          <cell r="W78">
            <v>9.9710689055956276E-3</v>
          </cell>
          <cell r="X78">
            <v>0.33720264717606419</v>
          </cell>
          <cell r="Y78">
            <v>0.26833395144571948</v>
          </cell>
          <cell r="Z78">
            <v>2.6577097847744202E-2</v>
          </cell>
          <cell r="AA78">
            <v>5.9512627541647774E-2</v>
          </cell>
          <cell r="AB78">
            <v>1</v>
          </cell>
        </row>
        <row r="79">
          <cell r="C79" t="str">
            <v>03F</v>
          </cell>
          <cell r="D79">
            <v>103.9866644302472</v>
          </cell>
          <cell r="E79">
            <v>36.404074808977761</v>
          </cell>
          <cell r="F79">
            <v>5.5960893773030804</v>
          </cell>
          <cell r="G79">
            <v>45.385630145613746</v>
          </cell>
          <cell r="H79">
            <v>15.913762402141208</v>
          </cell>
          <cell r="I79">
            <v>0.28902580365705088</v>
          </cell>
          <cell r="J79">
            <v>17.052417156337111</v>
          </cell>
          <cell r="K79">
            <v>33.227506869635249</v>
          </cell>
          <cell r="L79">
            <v>15.476195903681534</v>
          </cell>
          <cell r="M79">
            <v>17.651601347065135</v>
          </cell>
          <cell r="N79">
            <v>290.98296824465916</v>
          </cell>
          <cell r="Q79" t="str">
            <v>03F</v>
          </cell>
          <cell r="R79">
            <v>0.35736340534822975</v>
          </cell>
          <cell r="S79">
            <v>0.12510723575535573</v>
          </cell>
          <cell r="T79">
            <v>1.9231673286794832E-2</v>
          </cell>
          <cell r="U79">
            <v>0.15597349363572854</v>
          </cell>
          <cell r="V79">
            <v>5.4689669633038035E-2</v>
          </cell>
          <cell r="W79">
            <v>9.9327395483173888E-4</v>
          </cell>
          <cell r="X79">
            <v>5.8602801597650203E-2</v>
          </cell>
          <cell r="Y79">
            <v>0.11419055579121554</v>
          </cell>
          <cell r="Z79">
            <v>5.3185916677669989E-2</v>
          </cell>
          <cell r="AA79">
            <v>6.0661974319485348E-2</v>
          </cell>
          <cell r="AB79">
            <v>1</v>
          </cell>
        </row>
        <row r="80">
          <cell r="C80" t="str">
            <v>03G</v>
          </cell>
          <cell r="D80">
            <v>76.407840533637653</v>
          </cell>
          <cell r="E80">
            <v>18.46273836270645</v>
          </cell>
          <cell r="F80">
            <v>2.5210446397298081</v>
          </cell>
          <cell r="G80">
            <v>23.557451983173042</v>
          </cell>
          <cell r="H80">
            <v>40.85310479127569</v>
          </cell>
          <cell r="I80">
            <v>2.8771622644810888</v>
          </cell>
          <cell r="J80">
            <v>31.989194674515772</v>
          </cell>
          <cell r="K80">
            <v>46.478181382616128</v>
          </cell>
          <cell r="L80">
            <v>22.986879235441958</v>
          </cell>
          <cell r="M80">
            <v>32.848888240402744</v>
          </cell>
          <cell r="N80">
            <v>298.98248610798032</v>
          </cell>
          <cell r="Q80" t="str">
            <v>03G</v>
          </cell>
          <cell r="R80">
            <v>0.25555958654394978</v>
          </cell>
          <cell r="S80">
            <v>6.1751905949562744E-2</v>
          </cell>
          <cell r="T80">
            <v>8.4320813320794621E-3</v>
          </cell>
          <cell r="U80">
            <v>7.8792080064064518E-2</v>
          </cell>
          <cell r="V80">
            <v>0.13664046119584813</v>
          </cell>
          <cell r="W80">
            <v>9.6231799458713942E-3</v>
          </cell>
          <cell r="X80">
            <v>0.10699354029373673</v>
          </cell>
          <cell r="Y80">
            <v>0.1554545284161899</v>
          </cell>
          <cell r="Z80">
            <v>7.6883698221507299E-2</v>
          </cell>
          <cell r="AA80">
            <v>0.10986893803719011</v>
          </cell>
          <cell r="AB80">
            <v>1</v>
          </cell>
        </row>
        <row r="81">
          <cell r="C81" t="str">
            <v>03H</v>
          </cell>
          <cell r="D81">
            <v>56.684445507787451</v>
          </cell>
          <cell r="E81">
            <v>23.454544331171999</v>
          </cell>
          <cell r="F81">
            <v>1.1427243325108023</v>
          </cell>
          <cell r="G81">
            <v>15.475896244441678</v>
          </cell>
          <cell r="H81">
            <v>24.316867589606598</v>
          </cell>
          <cell r="I81">
            <v>0</v>
          </cell>
          <cell r="J81">
            <v>34.547536878803569</v>
          </cell>
          <cell r="K81">
            <v>21.436096079445846</v>
          </cell>
          <cell r="L81">
            <v>14.428267516757348</v>
          </cell>
          <cell r="M81">
            <v>15.604910120789917</v>
          </cell>
          <cell r="N81">
            <v>207.09128860131526</v>
          </cell>
          <cell r="Q81" t="str">
            <v>03H</v>
          </cell>
          <cell r="R81">
            <v>0.27371718960576036</v>
          </cell>
          <cell r="S81">
            <v>0.11325703021881257</v>
          </cell>
          <cell r="T81">
            <v>5.5179739342427593E-3</v>
          </cell>
          <cell r="U81">
            <v>7.4729827357611939E-2</v>
          </cell>
          <cell r="V81">
            <v>0.11742100671564491</v>
          </cell>
          <cell r="W81">
            <v>0</v>
          </cell>
          <cell r="X81">
            <v>0.16682274330386371</v>
          </cell>
          <cell r="Y81">
            <v>0.10351037083319256</v>
          </cell>
          <cell r="Z81">
            <v>6.9671049971272006E-2</v>
          </cell>
          <cell r="AA81">
            <v>7.535280805959893E-2</v>
          </cell>
          <cell r="AB81">
            <v>1</v>
          </cell>
        </row>
        <row r="82">
          <cell r="C82" t="str">
            <v>03J</v>
          </cell>
          <cell r="D82">
            <v>63.333413265276512</v>
          </cell>
          <cell r="E82">
            <v>12.1530761195463</v>
          </cell>
          <cell r="F82">
            <v>0.55256304126977451</v>
          </cell>
          <cell r="G82">
            <v>17.255705429504033</v>
          </cell>
          <cell r="H82">
            <v>37.17148195839421</v>
          </cell>
          <cell r="I82">
            <v>4.9707486629152706</v>
          </cell>
          <cell r="J82">
            <v>20.232473831439684</v>
          </cell>
          <cell r="K82">
            <v>33.477767988976744</v>
          </cell>
          <cell r="L82">
            <v>8.539406367675058</v>
          </cell>
          <cell r="M82">
            <v>15.358094106522497</v>
          </cell>
          <cell r="N82">
            <v>213.04473077152005</v>
          </cell>
          <cell r="Q82" t="str">
            <v>03J</v>
          </cell>
          <cell r="R82">
            <v>0.29727753902159854</v>
          </cell>
          <cell r="S82">
            <v>5.7044715799987912E-2</v>
          </cell>
          <cell r="T82">
            <v>2.5936480065417394E-3</v>
          </cell>
          <cell r="U82">
            <v>8.0995692158234711E-2</v>
          </cell>
          <cell r="V82">
            <v>0.17447735892730803</v>
          </cell>
          <cell r="W82">
            <v>2.3331948389027059E-2</v>
          </cell>
          <cell r="X82">
            <v>9.4968196388475867E-2</v>
          </cell>
          <cell r="Y82">
            <v>0.15713961977721944</v>
          </cell>
          <cell r="Z82">
            <v>4.0082692196847382E-2</v>
          </cell>
          <cell r="AA82">
            <v>7.2088589334759437E-2</v>
          </cell>
          <cell r="AB82">
            <v>1</v>
          </cell>
        </row>
        <row r="83">
          <cell r="C83" t="str">
            <v>03K</v>
          </cell>
          <cell r="D83">
            <v>41.786160458648631</v>
          </cell>
          <cell r="E83">
            <v>21.653196620921605</v>
          </cell>
          <cell r="F83">
            <v>0</v>
          </cell>
          <cell r="G83">
            <v>22.148182174915092</v>
          </cell>
          <cell r="H83">
            <v>50.948245262453796</v>
          </cell>
          <cell r="I83">
            <v>6.8822644870427583</v>
          </cell>
          <cell r="J83">
            <v>27.646005914972882</v>
          </cell>
          <cell r="K83">
            <v>16.918006902562009</v>
          </cell>
          <cell r="L83">
            <v>0</v>
          </cell>
          <cell r="M83">
            <v>15.530125308833231</v>
          </cell>
          <cell r="N83">
            <v>203.51218713035001</v>
          </cell>
          <cell r="Q83" t="str">
            <v>03K</v>
          </cell>
          <cell r="R83">
            <v>0.20532510139987095</v>
          </cell>
          <cell r="S83">
            <v>0.10639754270368429</v>
          </cell>
          <cell r="T83">
            <v>0</v>
          </cell>
          <cell r="U83">
            <v>0.10882975848875887</v>
          </cell>
          <cell r="V83">
            <v>0.2503449350176819</v>
          </cell>
          <cell r="W83">
            <v>3.3817456261892816E-2</v>
          </cell>
          <cell r="X83">
            <v>0.13584447351679019</v>
          </cell>
          <cell r="Y83">
            <v>8.313019058522518E-2</v>
          </cell>
          <cell r="Z83">
            <v>0</v>
          </cell>
          <cell r="AA83">
            <v>7.6310542026095718E-2</v>
          </cell>
          <cell r="AB83">
            <v>1</v>
          </cell>
        </row>
        <row r="84">
          <cell r="C84" t="str">
            <v>03L</v>
          </cell>
          <cell r="D84">
            <v>45.719728374875004</v>
          </cell>
          <cell r="E84">
            <v>29.924359171103376</v>
          </cell>
          <cell r="F84">
            <v>3.5435615523143831</v>
          </cell>
          <cell r="G84">
            <v>27.493641023598045</v>
          </cell>
          <cell r="H84">
            <v>15.530458795304151</v>
          </cell>
          <cell r="I84">
            <v>3.6845075457408507</v>
          </cell>
          <cell r="J84">
            <v>28.759688428091071</v>
          </cell>
          <cell r="K84">
            <v>46.901272701392301</v>
          </cell>
          <cell r="L84">
            <v>13.836114207351692</v>
          </cell>
          <cell r="M84">
            <v>39.840638710347399</v>
          </cell>
          <cell r="N84">
            <v>255.23397051011827</v>
          </cell>
          <cell r="Q84" t="str">
            <v>03L</v>
          </cell>
          <cell r="R84">
            <v>0.17912869624485403</v>
          </cell>
          <cell r="S84">
            <v>0.11724285412045918</v>
          </cell>
          <cell r="T84">
            <v>1.3883581191140484E-2</v>
          </cell>
          <cell r="U84">
            <v>0.10771936419218973</v>
          </cell>
          <cell r="V84">
            <v>6.0847930094354248E-2</v>
          </cell>
          <cell r="W84">
            <v>1.4435803895448884E-2</v>
          </cell>
          <cell r="X84">
            <v>0.11267970470627831</v>
          </cell>
          <cell r="Y84">
            <v>0.18375795591650285</v>
          </cell>
          <cell r="Z84">
            <v>5.4209532452511783E-2</v>
          </cell>
          <cell r="AA84">
            <v>0.15609457718626052</v>
          </cell>
          <cell r="AB84">
            <v>1</v>
          </cell>
        </row>
        <row r="85">
          <cell r="C85" t="str">
            <v>03M</v>
          </cell>
          <cell r="D85">
            <v>21.935556990535865</v>
          </cell>
          <cell r="E85">
            <v>8.768716741617661</v>
          </cell>
          <cell r="F85">
            <v>0.8468799004317481</v>
          </cell>
          <cell r="G85">
            <v>5.5646744599762972</v>
          </cell>
          <cell r="H85">
            <v>14.733701154560734</v>
          </cell>
          <cell r="I85">
            <v>1.4848559684052718</v>
          </cell>
          <cell r="J85">
            <v>36.811854096952267</v>
          </cell>
          <cell r="K85">
            <v>35.894928294975003</v>
          </cell>
          <cell r="L85">
            <v>2.0564315696663602</v>
          </cell>
          <cell r="M85">
            <v>12.881680826207541</v>
          </cell>
          <cell r="N85">
            <v>140.97928000332877</v>
          </cell>
          <cell r="Q85" t="str">
            <v>03M</v>
          </cell>
          <cell r="R85">
            <v>0.15559419079185202</v>
          </cell>
          <cell r="S85">
            <v>6.2198620544881601E-2</v>
          </cell>
          <cell r="T85">
            <v>6.0071231773332345E-3</v>
          </cell>
          <cell r="U85">
            <v>3.9471576673145908E-2</v>
          </cell>
          <cell r="V85">
            <v>0.10450969216336504</v>
          </cell>
          <cell r="W85">
            <v>1.053244113865677E-2</v>
          </cell>
          <cell r="X85">
            <v>0.26111535039817962</v>
          </cell>
          <cell r="Y85">
            <v>0.25461137476462825</v>
          </cell>
          <cell r="Z85">
            <v>1.458676459134849E-2</v>
          </cell>
          <cell r="AA85">
            <v>9.1372865756608926E-2</v>
          </cell>
          <cell r="AB85">
            <v>1</v>
          </cell>
        </row>
        <row r="86">
          <cell r="C86" t="str">
            <v>03N</v>
          </cell>
          <cell r="D86">
            <v>253.59524539152955</v>
          </cell>
          <cell r="E86">
            <v>41.988336912965131</v>
          </cell>
          <cell r="F86">
            <v>16.36963320997307</v>
          </cell>
          <cell r="G86">
            <v>49.56825426545668</v>
          </cell>
          <cell r="H86">
            <v>88.9628068248593</v>
          </cell>
          <cell r="I86">
            <v>2.2750992740921547</v>
          </cell>
          <cell r="J86">
            <v>62.099109017827033</v>
          </cell>
          <cell r="K86">
            <v>55.432550449523404</v>
          </cell>
          <cell r="L86">
            <v>39.953174060495783</v>
          </cell>
          <cell r="M86">
            <v>77.260108414997319</v>
          </cell>
          <cell r="N86">
            <v>687.50431782171927</v>
          </cell>
          <cell r="Q86" t="str">
            <v>03N</v>
          </cell>
          <cell r="R86">
            <v>0.36886349484322917</v>
          </cell>
          <cell r="S86">
            <v>6.1073561030133589E-2</v>
          </cell>
          <cell r="T86">
            <v>2.3810226038781003E-2</v>
          </cell>
          <cell r="U86">
            <v>7.2098826117206305E-2</v>
          </cell>
          <cell r="V86">
            <v>0.12939963360045217</v>
          </cell>
          <cell r="W86">
            <v>3.3092145243546296E-3</v>
          </cell>
          <cell r="X86">
            <v>9.0325409467363241E-2</v>
          </cell>
          <cell r="Y86">
            <v>8.0628657904513609E-2</v>
          </cell>
          <cell r="Z86">
            <v>5.8113342745370618E-2</v>
          </cell>
          <cell r="AA86">
            <v>0.11237763372859585</v>
          </cell>
          <cell r="AB86">
            <v>1</v>
          </cell>
        </row>
        <row r="87">
          <cell r="C87" t="str">
            <v>03Q</v>
          </cell>
          <cell r="D87">
            <v>80.458633766696323</v>
          </cell>
          <cell r="E87">
            <v>29.230753637540513</v>
          </cell>
          <cell r="F87">
            <v>8.0523439939604913</v>
          </cell>
          <cell r="G87">
            <v>18.144272524474193</v>
          </cell>
          <cell r="H87">
            <v>45.413477972427366</v>
          </cell>
          <cell r="I87">
            <v>1.4273802082387095</v>
          </cell>
          <cell r="J87">
            <v>78.762097975410839</v>
          </cell>
          <cell r="K87">
            <v>90.590041757744757</v>
          </cell>
          <cell r="L87">
            <v>15.69449307935402</v>
          </cell>
          <cell r="M87">
            <v>26.366864657520875</v>
          </cell>
          <cell r="N87">
            <v>394.14035957336807</v>
          </cell>
          <cell r="Q87" t="str">
            <v>03Q</v>
          </cell>
          <cell r="R87">
            <v>0.20413700807952703</v>
          </cell>
          <cell r="S87">
            <v>7.4163309916246464E-2</v>
          </cell>
          <cell r="T87">
            <v>2.0430143217702045E-2</v>
          </cell>
          <cell r="U87">
            <v>4.6035053461955064E-2</v>
          </cell>
          <cell r="V87">
            <v>0.11522158761306397</v>
          </cell>
          <cell r="W87">
            <v>3.621502273412847E-3</v>
          </cell>
          <cell r="X87">
            <v>0.19983261308399325</v>
          </cell>
          <cell r="Y87">
            <v>0.22984208431687311</v>
          </cell>
          <cell r="Z87">
            <v>3.981955335998149E-2</v>
          </cell>
          <cell r="AA87">
            <v>6.6897144677244752E-2</v>
          </cell>
          <cell r="AB87">
            <v>1</v>
          </cell>
        </row>
        <row r="88">
          <cell r="C88" t="str">
            <v>03R</v>
          </cell>
          <cell r="D88">
            <v>113.7006125180495</v>
          </cell>
          <cell r="E88">
            <v>34.790235888279412</v>
          </cell>
          <cell r="F88">
            <v>14.153573635313366</v>
          </cell>
          <cell r="G88">
            <v>31.563794236211979</v>
          </cell>
          <cell r="H88">
            <v>43.304716306120781</v>
          </cell>
          <cell r="I88">
            <v>2.0874654990879491</v>
          </cell>
          <cell r="J88">
            <v>39.68454346673645</v>
          </cell>
          <cell r="K88">
            <v>69.489991556092178</v>
          </cell>
          <cell r="L88">
            <v>23.162367629965104</v>
          </cell>
          <cell r="M88">
            <v>34.506622953740639</v>
          </cell>
          <cell r="N88">
            <v>406.4439236895974</v>
          </cell>
          <cell r="Q88" t="str">
            <v>03R</v>
          </cell>
          <cell r="R88">
            <v>0.27974489441471645</v>
          </cell>
          <cell r="S88">
            <v>8.5596644113810974E-2</v>
          </cell>
          <cell r="T88">
            <v>3.4822943118033911E-2</v>
          </cell>
          <cell r="U88">
            <v>7.7658423208012708E-2</v>
          </cell>
          <cell r="V88">
            <v>0.10654536525730605</v>
          </cell>
          <cell r="W88">
            <v>5.1359249761651097E-3</v>
          </cell>
          <cell r="X88">
            <v>9.7638422310487458E-2</v>
          </cell>
          <cell r="Y88">
            <v>0.17097067394999838</v>
          </cell>
          <cell r="Z88">
            <v>5.6987855593221469E-2</v>
          </cell>
          <cell r="AA88">
            <v>8.4898853058247375E-2</v>
          </cell>
          <cell r="AB88">
            <v>1</v>
          </cell>
        </row>
        <row r="89">
          <cell r="C89" t="str">
            <v>03T</v>
          </cell>
          <cell r="D89">
            <v>71.086810965855975</v>
          </cell>
          <cell r="E89">
            <v>33.186142463047865</v>
          </cell>
          <cell r="F89">
            <v>26.256407908459359</v>
          </cell>
          <cell r="G89">
            <v>34.870578396227614</v>
          </cell>
          <cell r="H89">
            <v>27.76098536566489</v>
          </cell>
          <cell r="I89">
            <v>6.0886302989816219</v>
          </cell>
          <cell r="J89">
            <v>22.691316674326345</v>
          </cell>
          <cell r="K89">
            <v>52.679318546650741</v>
          </cell>
          <cell r="L89">
            <v>6.8795656581871985</v>
          </cell>
          <cell r="M89">
            <v>24.349164034820287</v>
          </cell>
          <cell r="N89">
            <v>305.84892031222188</v>
          </cell>
          <cell r="Q89" t="str">
            <v>03T</v>
          </cell>
          <cell r="R89">
            <v>0.23242459346689187</v>
          </cell>
          <cell r="S89">
            <v>0.10850501753993516</v>
          </cell>
          <cell r="T89">
            <v>8.5847639683199958E-2</v>
          </cell>
          <cell r="U89">
            <v>0.11401242927596553</v>
          </cell>
          <cell r="V89">
            <v>9.076698828076768E-2</v>
          </cell>
          <cell r="W89">
            <v>1.9907313364932344E-2</v>
          </cell>
          <cell r="X89">
            <v>7.419125969502266E-2</v>
          </cell>
          <cell r="Y89">
            <v>0.17223967471545673</v>
          </cell>
          <cell r="Z89">
            <v>2.2493346228472162E-2</v>
          </cell>
          <cell r="AA89">
            <v>7.9611737749355996E-2</v>
          </cell>
          <cell r="AB89">
            <v>1</v>
          </cell>
        </row>
        <row r="90">
          <cell r="C90" t="str">
            <v>03V</v>
          </cell>
          <cell r="D90">
            <v>9.2905576208404206</v>
          </cell>
          <cell r="E90">
            <v>5.6055792658894772</v>
          </cell>
          <cell r="F90">
            <v>0</v>
          </cell>
          <cell r="G90">
            <v>3.3441512610477155</v>
          </cell>
          <cell r="H90">
            <v>15.03469089474763</v>
          </cell>
          <cell r="I90">
            <v>0</v>
          </cell>
          <cell r="J90">
            <v>2.4054586746547697</v>
          </cell>
          <cell r="K90">
            <v>44.605542754255701</v>
          </cell>
          <cell r="L90">
            <v>4.7783417196575373</v>
          </cell>
          <cell r="M90">
            <v>31.464716937804162</v>
          </cell>
          <cell r="N90">
            <v>116.5290391288974</v>
          </cell>
          <cell r="Q90" t="str">
            <v>03V</v>
          </cell>
          <cell r="R90">
            <v>7.9727402631062344E-2</v>
          </cell>
          <cell r="S90">
            <v>4.8104569537288672E-2</v>
          </cell>
          <cell r="T90">
            <v>0</v>
          </cell>
          <cell r="U90">
            <v>2.8698007690157103E-2</v>
          </cell>
          <cell r="V90">
            <v>0.12902098058250666</v>
          </cell>
          <cell r="W90">
            <v>0</v>
          </cell>
          <cell r="X90">
            <v>2.0642568518856458E-2</v>
          </cell>
          <cell r="Y90">
            <v>0.38278478126740356</v>
          </cell>
          <cell r="Z90">
            <v>4.100558758038006E-2</v>
          </cell>
          <cell r="AA90">
            <v>0.27001610219234529</v>
          </cell>
          <cell r="AB90">
            <v>1</v>
          </cell>
        </row>
        <row r="91">
          <cell r="C91" t="str">
            <v>03W</v>
          </cell>
          <cell r="D91">
            <v>67.953081766762608</v>
          </cell>
          <cell r="E91">
            <v>26.985116664256857</v>
          </cell>
          <cell r="F91">
            <v>1.1045543485184912</v>
          </cell>
          <cell r="G91">
            <v>21.444528992736146</v>
          </cell>
          <cell r="H91">
            <v>49.621087347521531</v>
          </cell>
          <cell r="I91">
            <v>0</v>
          </cell>
          <cell r="J91">
            <v>65.726641970278791</v>
          </cell>
          <cell r="K91">
            <v>116.39277418993017</v>
          </cell>
          <cell r="L91">
            <v>10.360899972507477</v>
          </cell>
          <cell r="M91">
            <v>17.000974190115834</v>
          </cell>
          <cell r="N91">
            <v>376.58965944262792</v>
          </cell>
          <cell r="Q91" t="str">
            <v>03W</v>
          </cell>
          <cell r="R91">
            <v>0.180443302313018</v>
          </cell>
          <cell r="S91">
            <v>7.1656552397631468E-2</v>
          </cell>
          <cell r="T91">
            <v>2.9330448163480869E-3</v>
          </cell>
          <cell r="U91">
            <v>5.6944019717575761E-2</v>
          </cell>
          <cell r="V91">
            <v>0.13176433846049648</v>
          </cell>
          <cell r="W91">
            <v>0</v>
          </cell>
          <cell r="X91">
            <v>0.17453119150312732</v>
          </cell>
          <cell r="Y91">
            <v>0.30907055271299128</v>
          </cell>
          <cell r="Z91">
            <v>2.751243883818303E-2</v>
          </cell>
          <cell r="AA91">
            <v>4.5144559240628518E-2</v>
          </cell>
          <cell r="AB91">
            <v>1</v>
          </cell>
        </row>
        <row r="92">
          <cell r="C92" t="str">
            <v>03X</v>
          </cell>
          <cell r="D92">
            <v>30.492892425647295</v>
          </cell>
          <cell r="E92">
            <v>12.237849877853574</v>
          </cell>
          <cell r="F92">
            <v>1.5788823931686555</v>
          </cell>
          <cell r="G92">
            <v>12.859675824893507</v>
          </cell>
          <cell r="H92">
            <v>15.44103703335659</v>
          </cell>
          <cell r="I92">
            <v>1.9364924045487573</v>
          </cell>
          <cell r="J92">
            <v>16.778299305965639</v>
          </cell>
          <cell r="K92">
            <v>25.111993744428965</v>
          </cell>
          <cell r="L92">
            <v>11.101606312304053</v>
          </cell>
          <cell r="M92">
            <v>9.7925807118290571</v>
          </cell>
          <cell r="N92">
            <v>137.33131003399609</v>
          </cell>
          <cell r="Q92" t="str">
            <v>03X</v>
          </cell>
          <cell r="R92">
            <v>0.22203889570483848</v>
          </cell>
          <cell r="S92">
            <v>8.9111870227001538E-2</v>
          </cell>
          <cell r="T92">
            <v>1.1496885835996222E-2</v>
          </cell>
          <cell r="U92">
            <v>9.3639795773521134E-2</v>
          </cell>
          <cell r="V92">
            <v>0.11243639217840558</v>
          </cell>
          <cell r="W92">
            <v>1.4100880593576092E-2</v>
          </cell>
          <cell r="X92">
            <v>0.1221738822837429</v>
          </cell>
          <cell r="Y92">
            <v>0.18285701737071133</v>
          </cell>
          <cell r="Z92">
            <v>8.0838130136207637E-2</v>
          </cell>
          <cell r="AA92">
            <v>7.1306249895999124E-2</v>
          </cell>
          <cell r="AB92">
            <v>1</v>
          </cell>
        </row>
        <row r="93">
          <cell r="C93" t="str">
            <v>03Y</v>
          </cell>
          <cell r="D93">
            <v>31.993683383831552</v>
          </cell>
          <cell r="E93">
            <v>16.905170319661991</v>
          </cell>
          <cell r="F93">
            <v>0</v>
          </cell>
          <cell r="G93">
            <v>10.726421963451095</v>
          </cell>
          <cell r="H93">
            <v>5.5137816920628131</v>
          </cell>
          <cell r="I93">
            <v>1.4317495704470355</v>
          </cell>
          <cell r="J93">
            <v>21.693747443990947</v>
          </cell>
          <cell r="K93">
            <v>11.067645880465111</v>
          </cell>
          <cell r="L93">
            <v>15.52365681757292</v>
          </cell>
          <cell r="M93">
            <v>12.453530229880869</v>
          </cell>
          <cell r="N93">
            <v>127.30938730136434</v>
          </cell>
          <cell r="Q93" t="str">
            <v>03Y</v>
          </cell>
          <cell r="R93">
            <v>0.25130655375865346</v>
          </cell>
          <cell r="S93">
            <v>0.1327880895353333</v>
          </cell>
          <cell r="T93">
            <v>0</v>
          </cell>
          <cell r="U93">
            <v>8.4254760711868909E-2</v>
          </cell>
          <cell r="V93">
            <v>4.3310095264308318E-2</v>
          </cell>
          <cell r="W93">
            <v>1.1246221514347763E-2</v>
          </cell>
          <cell r="X93">
            <v>0.17040178971750075</v>
          </cell>
          <cell r="Y93">
            <v>8.6935033740017875E-2</v>
          </cell>
          <cell r="Z93">
            <v>0.12193646632534345</v>
          </cell>
          <cell r="AA93">
            <v>9.782098943262614E-2</v>
          </cell>
          <cell r="AB93">
            <v>1</v>
          </cell>
        </row>
        <row r="94">
          <cell r="C94" t="str">
            <v>04C</v>
          </cell>
          <cell r="D94">
            <v>203.18672399866813</v>
          </cell>
          <cell r="E94">
            <v>24.297932858465945</v>
          </cell>
          <cell r="F94">
            <v>9.9250732080409403</v>
          </cell>
          <cell r="G94">
            <v>25.544743520614968</v>
          </cell>
          <cell r="H94">
            <v>56.154762564297059</v>
          </cell>
          <cell r="I94">
            <v>4.0388113899718405</v>
          </cell>
          <cell r="J94">
            <v>22.140143276030948</v>
          </cell>
          <cell r="K94">
            <v>53.235497485364967</v>
          </cell>
          <cell r="L94">
            <v>20.117643709344744</v>
          </cell>
          <cell r="M94">
            <v>56.547938961167105</v>
          </cell>
          <cell r="N94">
            <v>475.18927097196672</v>
          </cell>
          <cell r="Q94" t="str">
            <v>04C</v>
          </cell>
          <cell r="R94">
            <v>0.42759114401523368</v>
          </cell>
          <cell r="S94">
            <v>5.1133168071674277E-2</v>
          </cell>
          <cell r="T94">
            <v>2.0886568393557983E-2</v>
          </cell>
          <cell r="U94">
            <v>5.3756987122973054E-2</v>
          </cell>
          <cell r="V94">
            <v>0.11817346475318431</v>
          </cell>
          <cell r="W94">
            <v>8.499374116151091E-3</v>
          </cell>
          <cell r="X94">
            <v>4.6592262554128842E-2</v>
          </cell>
          <cell r="Y94">
            <v>0.11203009145487533</v>
          </cell>
          <cell r="Z94">
            <v>4.2336064676282564E-2</v>
          </cell>
          <cell r="AA94">
            <v>0.11900087484193869</v>
          </cell>
          <cell r="AB94">
            <v>1</v>
          </cell>
        </row>
        <row r="95">
          <cell r="C95" t="str">
            <v>04D</v>
          </cell>
          <cell r="D95">
            <v>55.921840079222385</v>
          </cell>
          <cell r="E95">
            <v>22.469904258458161</v>
          </cell>
          <cell r="F95">
            <v>12.036028328787539</v>
          </cell>
          <cell r="G95">
            <v>16.822183558656381</v>
          </cell>
          <cell r="H95">
            <v>38.218888982944051</v>
          </cell>
          <cell r="I95">
            <v>0</v>
          </cell>
          <cell r="J95">
            <v>45.390819973653386</v>
          </cell>
          <cell r="K95">
            <v>51.844366511528428</v>
          </cell>
          <cell r="L95">
            <v>11.5016813320225</v>
          </cell>
          <cell r="M95">
            <v>20.600361828973885</v>
          </cell>
          <cell r="N95">
            <v>274.80607485424673</v>
          </cell>
          <cell r="Q95" t="str">
            <v>04D</v>
          </cell>
          <cell r="R95">
            <v>0.20349564728102368</v>
          </cell>
          <cell r="S95">
            <v>8.1766402982087941E-2</v>
          </cell>
          <cell r="T95">
            <v>4.3798261501938336E-2</v>
          </cell>
          <cell r="U95">
            <v>6.1214744133944746E-2</v>
          </cell>
          <cell r="V95">
            <v>0.13907585195565567</v>
          </cell>
          <cell r="W95">
            <v>0</v>
          </cell>
          <cell r="X95">
            <v>0.16517400496960644</v>
          </cell>
          <cell r="Y95">
            <v>0.18865800742951533</v>
          </cell>
          <cell r="Z95">
            <v>4.1853810321052141E-2</v>
          </cell>
          <cell r="AA95">
            <v>7.4963269425175644E-2</v>
          </cell>
          <cell r="AB95">
            <v>1</v>
          </cell>
        </row>
        <row r="96">
          <cell r="C96" t="str">
            <v>04E</v>
          </cell>
          <cell r="D96">
            <v>63.977680892256842</v>
          </cell>
          <cell r="E96">
            <v>18.386922670016922</v>
          </cell>
          <cell r="F96">
            <v>8.8929224035459242</v>
          </cell>
          <cell r="G96">
            <v>31.093135833050013</v>
          </cell>
          <cell r="H96">
            <v>13.630398298149721</v>
          </cell>
          <cell r="I96">
            <v>2.5810970829370419</v>
          </cell>
          <cell r="J96">
            <v>14.506002438569714</v>
          </cell>
          <cell r="K96">
            <v>63.966530521794553</v>
          </cell>
          <cell r="L96">
            <v>17.411845357555634</v>
          </cell>
          <cell r="M96">
            <v>20.856037154985451</v>
          </cell>
          <cell r="N96">
            <v>255.30257265286181</v>
          </cell>
          <cell r="Q96" t="str">
            <v>04E</v>
          </cell>
          <cell r="R96">
            <v>0.25059551976880434</v>
          </cell>
          <cell r="S96">
            <v>7.2020122942583337E-2</v>
          </cell>
          <cell r="T96">
            <v>3.4832874228955556E-2</v>
          </cell>
          <cell r="U96">
            <v>0.12178935570433029</v>
          </cell>
          <cell r="V96">
            <v>5.338919289576901E-2</v>
          </cell>
          <cell r="W96">
            <v>1.0109953284515439E-2</v>
          </cell>
          <cell r="X96">
            <v>5.6818865113019104E-2</v>
          </cell>
          <cell r="Y96">
            <v>0.25055184464894004</v>
          </cell>
          <cell r="Z96">
            <v>6.820082217201448E-2</v>
          </cell>
          <cell r="AA96">
            <v>8.1691449241068456E-2</v>
          </cell>
          <cell r="AB96">
            <v>1</v>
          </cell>
        </row>
        <row r="97">
          <cell r="C97" t="str">
            <v>04F</v>
          </cell>
          <cell r="D97">
            <v>126.29438315694128</v>
          </cell>
          <cell r="E97">
            <v>10.045990005789605</v>
          </cell>
          <cell r="F97">
            <v>17.312815423142428</v>
          </cell>
          <cell r="G97">
            <v>34.339097687000788</v>
          </cell>
          <cell r="H97">
            <v>68.938400500579746</v>
          </cell>
          <cell r="I97">
            <v>5.0360390179201246</v>
          </cell>
          <cell r="J97">
            <v>37.590224171750521</v>
          </cell>
          <cell r="K97">
            <v>79.07368107908286</v>
          </cell>
          <cell r="L97">
            <v>29.007302963087774</v>
          </cell>
          <cell r="M97">
            <v>33.930611860042539</v>
          </cell>
          <cell r="N97">
            <v>441.56854586533768</v>
          </cell>
          <cell r="Q97" t="str">
            <v>04F</v>
          </cell>
          <cell r="R97">
            <v>0.28601308752516186</v>
          </cell>
          <cell r="S97">
            <v>2.2750692049639934E-2</v>
          </cell>
          <cell r="T97">
            <v>3.9207537731689356E-2</v>
          </cell>
          <cell r="U97">
            <v>7.7766176980986687E-2</v>
          </cell>
          <cell r="V97">
            <v>0.15612162855821585</v>
          </cell>
          <cell r="W97">
            <v>1.1404886206400972E-2</v>
          </cell>
          <cell r="X97">
            <v>8.5128853773054222E-2</v>
          </cell>
          <cell r="Y97">
            <v>0.17907453286583835</v>
          </cell>
          <cell r="Z97">
            <v>6.5691506414349413E-2</v>
          </cell>
          <cell r="AA97">
            <v>7.6841097894663313E-2</v>
          </cell>
          <cell r="AB97">
            <v>1</v>
          </cell>
        </row>
        <row r="98">
          <cell r="C98" t="str">
            <v>04G</v>
          </cell>
          <cell r="D98">
            <v>238.49876681490906</v>
          </cell>
          <cell r="E98">
            <v>36.646513995731191</v>
          </cell>
          <cell r="F98">
            <v>28.503149303453455</v>
          </cell>
          <cell r="G98">
            <v>90.928881333260321</v>
          </cell>
          <cell r="H98">
            <v>85.505529253692814</v>
          </cell>
          <cell r="I98">
            <v>3.7625948631606958</v>
          </cell>
          <cell r="J98">
            <v>84.243800460349149</v>
          </cell>
          <cell r="K98">
            <v>158.55363620466267</v>
          </cell>
          <cell r="L98">
            <v>36.903647478440227</v>
          </cell>
          <cell r="M98">
            <v>71.376318691925377</v>
          </cell>
          <cell r="N98">
            <v>834.92283839958486</v>
          </cell>
          <cell r="Q98" t="str">
            <v>04G</v>
          </cell>
          <cell r="R98">
            <v>0.28565366264512959</v>
          </cell>
          <cell r="S98">
            <v>4.3892096742708303E-2</v>
          </cell>
          <cell r="T98">
            <v>3.4138662871037867E-2</v>
          </cell>
          <cell r="U98">
            <v>0.10890692786360548</v>
          </cell>
          <cell r="V98">
            <v>0.10241129517740034</v>
          </cell>
          <cell r="W98">
            <v>4.5065180758176353E-3</v>
          </cell>
          <cell r="X98">
            <v>0.10090010308237729</v>
          </cell>
          <cell r="Y98">
            <v>0.18990214294363408</v>
          </cell>
          <cell r="Z98">
            <v>4.4200069492863182E-2</v>
          </cell>
          <cell r="AA98">
            <v>8.5488521105426346E-2</v>
          </cell>
          <cell r="AB98">
            <v>1</v>
          </cell>
        </row>
        <row r="99">
          <cell r="C99" t="str">
            <v>04H</v>
          </cell>
          <cell r="D99">
            <v>21.268070487683808</v>
          </cell>
          <cell r="E99">
            <v>16.47970889568095</v>
          </cell>
          <cell r="F99">
            <v>7.5245245381145498</v>
          </cell>
          <cell r="G99">
            <v>16.284020307322937</v>
          </cell>
          <cell r="H99">
            <v>11.952613436742235</v>
          </cell>
          <cell r="I99">
            <v>5.494237899559022</v>
          </cell>
          <cell r="J99">
            <v>28.613538565805761</v>
          </cell>
          <cell r="K99">
            <v>33.5366677405244</v>
          </cell>
          <cell r="L99">
            <v>13.550075203310607</v>
          </cell>
          <cell r="M99">
            <v>20.09483236819894</v>
          </cell>
          <cell r="N99">
            <v>174.7982894429432</v>
          </cell>
          <cell r="Q99" t="str">
            <v>04H</v>
          </cell>
          <cell r="R99">
            <v>0.12167207445485917</v>
          </cell>
          <cell r="S99">
            <v>9.4278433434328179E-2</v>
          </cell>
          <cell r="T99">
            <v>4.3046900299162645E-2</v>
          </cell>
          <cell r="U99">
            <v>9.3158922545625286E-2</v>
          </cell>
          <cell r="V99">
            <v>6.8379464552161692E-2</v>
          </cell>
          <cell r="W99">
            <v>3.1431874517012501E-2</v>
          </cell>
          <cell r="X99">
            <v>0.16369461427221604</v>
          </cell>
          <cell r="Y99">
            <v>0.19185924443197297</v>
          </cell>
          <cell r="Z99">
            <v>7.751835127501952E-2</v>
          </cell>
          <cell r="AA99">
            <v>0.11496012021764204</v>
          </cell>
          <cell r="AB99">
            <v>1</v>
          </cell>
        </row>
        <row r="100">
          <cell r="C100" t="str">
            <v>04J</v>
          </cell>
          <cell r="D100">
            <v>68.548144955301325</v>
          </cell>
          <cell r="E100">
            <v>32.783315667586365</v>
          </cell>
          <cell r="F100">
            <v>6.2229272887295206</v>
          </cell>
          <cell r="G100">
            <v>19.733255686871843</v>
          </cell>
          <cell r="H100">
            <v>21.486378514771278</v>
          </cell>
          <cell r="I100">
            <v>5.8402339435614206</v>
          </cell>
          <cell r="J100">
            <v>65.232585738048442</v>
          </cell>
          <cell r="K100">
            <v>59.393079064580888</v>
          </cell>
          <cell r="L100">
            <v>10.314694063336471</v>
          </cell>
          <cell r="M100">
            <v>31.267327461762726</v>
          </cell>
          <cell r="N100">
            <v>320.8219423845502</v>
          </cell>
          <cell r="Q100" t="str">
            <v>04J</v>
          </cell>
          <cell r="R100">
            <v>0.2136641416912087</v>
          </cell>
          <cell r="S100">
            <v>0.10218539113603069</v>
          </cell>
          <cell r="T100">
            <v>1.9396825673695557E-2</v>
          </cell>
          <cell r="U100">
            <v>6.1508435302778518E-2</v>
          </cell>
          <cell r="V100">
            <v>6.69729082589271E-2</v>
          </cell>
          <cell r="W100">
            <v>1.8203972895847253E-2</v>
          </cell>
          <cell r="X100">
            <v>0.20332956422244342</v>
          </cell>
          <cell r="Y100">
            <v>0.18512785822295763</v>
          </cell>
          <cell r="Z100">
            <v>3.2150837273383442E-2</v>
          </cell>
          <cell r="AA100">
            <v>9.7460065322727954E-2</v>
          </cell>
          <cell r="AB100">
            <v>1</v>
          </cell>
        </row>
        <row r="101">
          <cell r="C101" t="str">
            <v>04K</v>
          </cell>
          <cell r="D101">
            <v>140.00818296313321</v>
          </cell>
          <cell r="E101">
            <v>23.180056792026381</v>
          </cell>
          <cell r="F101">
            <v>13.449480745424443</v>
          </cell>
          <cell r="G101">
            <v>37.385311641765057</v>
          </cell>
          <cell r="H101">
            <v>38.420593378314258</v>
          </cell>
          <cell r="I101">
            <v>0.39942078821818128</v>
          </cell>
          <cell r="J101">
            <v>31.241947123681552</v>
          </cell>
          <cell r="K101">
            <v>137.99631738883556</v>
          </cell>
          <cell r="L101">
            <v>61.72349314780957</v>
          </cell>
          <cell r="M101">
            <v>48.209846938297133</v>
          </cell>
          <cell r="N101">
            <v>532.01465090750537</v>
          </cell>
          <cell r="Q101" t="str">
            <v>04K</v>
          </cell>
          <cell r="R101">
            <v>0.2631660288383198</v>
          </cell>
          <cell r="S101">
            <v>4.3570335426827186E-2</v>
          </cell>
          <cell r="T101">
            <v>2.5280282643499481E-2</v>
          </cell>
          <cell r="U101">
            <v>7.0271206963931465E-2</v>
          </cell>
          <cell r="V101">
            <v>7.2217171675210051E-2</v>
          </cell>
          <cell r="W101">
            <v>7.5077027960950558E-4</v>
          </cell>
          <cell r="X101">
            <v>5.8723847304560775E-2</v>
          </cell>
          <cell r="Y101">
            <v>0.25938443077355633</v>
          </cell>
          <cell r="Z101">
            <v>0.11601840859555698</v>
          </cell>
          <cell r="AA101">
            <v>9.0617517498928365E-2</v>
          </cell>
          <cell r="AB101">
            <v>1</v>
          </cell>
        </row>
        <row r="102">
          <cell r="C102" t="str">
            <v>04L</v>
          </cell>
          <cell r="D102">
            <v>31.398069541203942</v>
          </cell>
          <cell r="E102">
            <v>14.296784783850949</v>
          </cell>
          <cell r="F102">
            <v>14.437142355182173</v>
          </cell>
          <cell r="G102">
            <v>5.2797274357237658</v>
          </cell>
          <cell r="H102">
            <v>21.587163631185753</v>
          </cell>
          <cell r="I102">
            <v>4.7621856547118941</v>
          </cell>
          <cell r="J102">
            <v>37.22232187096057</v>
          </cell>
          <cell r="K102">
            <v>31.11215585907425</v>
          </cell>
          <cell r="L102">
            <v>7.6133043227122696</v>
          </cell>
          <cell r="M102">
            <v>7.65067989561103</v>
          </cell>
          <cell r="N102">
            <v>175.35953535021662</v>
          </cell>
          <cell r="Q102" t="str">
            <v>04L</v>
          </cell>
          <cell r="R102">
            <v>0.17904968485744313</v>
          </cell>
          <cell r="S102">
            <v>8.1528413925700385E-2</v>
          </cell>
          <cell r="T102">
            <v>8.2328812780834842E-2</v>
          </cell>
          <cell r="U102">
            <v>3.0108014515318138E-2</v>
          </cell>
          <cell r="V102">
            <v>0.12310230856892543</v>
          </cell>
          <cell r="W102">
            <v>2.7156696356438033E-2</v>
          </cell>
          <cell r="X102">
            <v>0.2122628906185374</v>
          </cell>
          <cell r="Y102">
            <v>0.17741924211272048</v>
          </cell>
          <cell r="Z102">
            <v>4.34153997243861E-2</v>
          </cell>
          <cell r="AA102">
            <v>4.3628536539695957E-2</v>
          </cell>
          <cell r="AB102">
            <v>1</v>
          </cell>
        </row>
        <row r="103">
          <cell r="C103" t="str">
            <v>04M</v>
          </cell>
          <cell r="D103">
            <v>26.997366761678382</v>
          </cell>
          <cell r="E103">
            <v>9.221939691857834</v>
          </cell>
          <cell r="F103">
            <v>2.4658299033784896</v>
          </cell>
          <cell r="G103">
            <v>11.079187397192667</v>
          </cell>
          <cell r="H103">
            <v>9.2719905354812315</v>
          </cell>
          <cell r="I103">
            <v>0</v>
          </cell>
          <cell r="J103">
            <v>10.669879961126885</v>
          </cell>
          <cell r="K103">
            <v>16.65098584641963</v>
          </cell>
          <cell r="L103">
            <v>8.0110737113639061</v>
          </cell>
          <cell r="M103">
            <v>6.8668324261348737</v>
          </cell>
          <cell r="N103">
            <v>101.2350862346339</v>
          </cell>
          <cell r="Q103" t="str">
            <v>04M</v>
          </cell>
          <cell r="R103">
            <v>0.26667994038258858</v>
          </cell>
          <cell r="S103">
            <v>9.1094303712884905E-2</v>
          </cell>
          <cell r="T103">
            <v>2.4357463356759562E-2</v>
          </cell>
          <cell r="U103">
            <v>0.10944019321042793</v>
          </cell>
          <cell r="V103">
            <v>9.15887058563018E-2</v>
          </cell>
          <cell r="W103">
            <v>0</v>
          </cell>
          <cell r="X103">
            <v>0.10539705509211661</v>
          </cell>
          <cell r="Y103">
            <v>0.16447840828452914</v>
          </cell>
          <cell r="Z103">
            <v>7.913337173237088E-2</v>
          </cell>
          <cell r="AA103">
            <v>6.7830558372020594E-2</v>
          </cell>
          <cell r="AB103">
            <v>1</v>
          </cell>
        </row>
        <row r="104">
          <cell r="C104" t="str">
            <v>04N</v>
          </cell>
          <cell r="D104">
            <v>24.880424897003355</v>
          </cell>
          <cell r="E104">
            <v>7.3593337466025019</v>
          </cell>
          <cell r="F104">
            <v>0</v>
          </cell>
          <cell r="G104">
            <v>6.9481624102708572</v>
          </cell>
          <cell r="H104">
            <v>13.876318008089942</v>
          </cell>
          <cell r="I104">
            <v>0.80996176662527142</v>
          </cell>
          <cell r="J104">
            <v>36.223022436190952</v>
          </cell>
          <cell r="K104">
            <v>70.942965897339661</v>
          </cell>
          <cell r="L104">
            <v>9.0153574805900014</v>
          </cell>
          <cell r="M104">
            <v>14.072805551404926</v>
          </cell>
          <cell r="N104">
            <v>184.12835219411747</v>
          </cell>
          <cell r="Q104" t="str">
            <v>04N</v>
          </cell>
          <cell r="R104">
            <v>0.13512544157660819</v>
          </cell>
          <cell r="S104">
            <v>3.9968498381193998E-2</v>
          </cell>
          <cell r="T104">
            <v>0</v>
          </cell>
          <cell r="U104">
            <v>3.7735429267002574E-2</v>
          </cell>
          <cell r="V104">
            <v>7.5362201653012259E-2</v>
          </cell>
          <cell r="W104">
            <v>4.3988976003617765E-3</v>
          </cell>
          <cell r="X104">
            <v>0.19672702223502658</v>
          </cell>
          <cell r="Y104">
            <v>0.38529083137912395</v>
          </cell>
          <cell r="Z104">
            <v>4.896235356022495E-2</v>
          </cell>
          <cell r="AA104">
            <v>7.6429324347445732E-2</v>
          </cell>
          <cell r="AB104">
            <v>1</v>
          </cell>
        </row>
        <row r="105">
          <cell r="C105" t="str">
            <v>04Q</v>
          </cell>
          <cell r="D105">
            <v>20.818002294988041</v>
          </cell>
          <cell r="E105">
            <v>5.8168534455212004</v>
          </cell>
          <cell r="F105">
            <v>0.61681438417733314</v>
          </cell>
          <cell r="G105">
            <v>8.6674951854026379</v>
          </cell>
          <cell r="H105">
            <v>20.823313569377888</v>
          </cell>
          <cell r="I105">
            <v>0</v>
          </cell>
          <cell r="J105">
            <v>32.442827865090202</v>
          </cell>
          <cell r="K105">
            <v>48.637887565458641</v>
          </cell>
          <cell r="L105">
            <v>9.2069863362551772</v>
          </cell>
          <cell r="M105">
            <v>10.19112225226421</v>
          </cell>
          <cell r="N105">
            <v>157.22130289853533</v>
          </cell>
          <cell r="Q105" t="str">
            <v>04Q</v>
          </cell>
          <cell r="R105">
            <v>0.1324120962693153</v>
          </cell>
          <cell r="S105">
            <v>3.6997870761032794E-2</v>
          </cell>
          <cell r="T105">
            <v>3.923223970325458E-3</v>
          </cell>
          <cell r="U105">
            <v>5.5129266998864085E-2</v>
          </cell>
          <cell r="V105">
            <v>0.13244587842409922</v>
          </cell>
          <cell r="W105">
            <v>0</v>
          </cell>
          <cell r="X105">
            <v>0.20635134849396061</v>
          </cell>
          <cell r="Y105">
            <v>0.30935939766920573</v>
          </cell>
          <cell r="Z105">
            <v>5.8560679542243824E-2</v>
          </cell>
          <cell r="AA105">
            <v>6.4820237870952979E-2</v>
          </cell>
          <cell r="AB105">
            <v>1</v>
          </cell>
        </row>
        <row r="106">
          <cell r="C106" t="str">
            <v>04R</v>
          </cell>
          <cell r="D106">
            <v>165.76141007631719</v>
          </cell>
          <cell r="E106">
            <v>42.9040757642953</v>
          </cell>
          <cell r="F106">
            <v>9.5090148699571593</v>
          </cell>
          <cell r="G106">
            <v>47.344651220013262</v>
          </cell>
          <cell r="H106">
            <v>108.69745023872079</v>
          </cell>
          <cell r="I106">
            <v>2.7584477222593913</v>
          </cell>
          <cell r="J106">
            <v>94.505231530082185</v>
          </cell>
          <cell r="K106">
            <v>161.77637582865717</v>
          </cell>
          <cell r="L106">
            <v>41.554066604505579</v>
          </cell>
          <cell r="M106">
            <v>52.487398742276184</v>
          </cell>
          <cell r="N106">
            <v>727.2981225970841</v>
          </cell>
          <cell r="Q106" t="str">
            <v>04R</v>
          </cell>
          <cell r="R106">
            <v>0.22791398042443092</v>
          </cell>
          <cell r="S106">
            <v>5.8991044292938083E-2</v>
          </cell>
          <cell r="T106">
            <v>1.307443890546801E-2</v>
          </cell>
          <cell r="U106">
            <v>6.509662234648958E-2</v>
          </cell>
          <cell r="V106">
            <v>0.14945377536597615</v>
          </cell>
          <cell r="W106">
            <v>3.7927331812838238E-3</v>
          </cell>
          <cell r="X106">
            <v>0.12994015602930015</v>
          </cell>
          <cell r="Y106">
            <v>0.22243474966080679</v>
          </cell>
          <cell r="Z106">
            <v>5.7134846514001129E-2</v>
          </cell>
          <cell r="AA106">
            <v>7.2167653279305494E-2</v>
          </cell>
          <cell r="AB106">
            <v>1</v>
          </cell>
        </row>
        <row r="107">
          <cell r="C107" t="str">
            <v>04V</v>
          </cell>
          <cell r="D107">
            <v>101.6538081807518</v>
          </cell>
          <cell r="E107">
            <v>34.272107074558306</v>
          </cell>
          <cell r="F107">
            <v>24.72909637409164</v>
          </cell>
          <cell r="G107">
            <v>36.20360907382603</v>
          </cell>
          <cell r="H107">
            <v>52.778180204424906</v>
          </cell>
          <cell r="I107">
            <v>0</v>
          </cell>
          <cell r="J107">
            <v>77.827815094755266</v>
          </cell>
          <cell r="K107">
            <v>102.57437800510131</v>
          </cell>
          <cell r="L107">
            <v>14.811834852957443</v>
          </cell>
          <cell r="M107">
            <v>58.852853592789799</v>
          </cell>
          <cell r="N107">
            <v>503.70368245325648</v>
          </cell>
          <cell r="Q107" t="str">
            <v>04V</v>
          </cell>
          <cell r="R107">
            <v>0.20181271593182215</v>
          </cell>
          <cell r="S107">
            <v>6.8040215444997762E-2</v>
          </cell>
          <cell r="T107">
            <v>4.9094531637430487E-2</v>
          </cell>
          <cell r="U107">
            <v>7.1874815164143083E-2</v>
          </cell>
          <cell r="V107">
            <v>0.10478021512046957</v>
          </cell>
          <cell r="W107">
            <v>0</v>
          </cell>
          <cell r="X107">
            <v>0.15451111001551524</v>
          </cell>
          <cell r="Y107">
            <v>0.20364031786609019</v>
          </cell>
          <cell r="Z107">
            <v>2.9405849845721498E-2</v>
          </cell>
          <cell r="AA107">
            <v>0.11684022897381006</v>
          </cell>
          <cell r="AB107">
            <v>1</v>
          </cell>
        </row>
        <row r="108">
          <cell r="C108" t="str">
            <v>04X</v>
          </cell>
          <cell r="D108">
            <v>144.44475663002552</v>
          </cell>
          <cell r="E108">
            <v>15.932187241977799</v>
          </cell>
          <cell r="F108">
            <v>12.348267802529108</v>
          </cell>
          <cell r="G108">
            <v>22.989541175393551</v>
          </cell>
          <cell r="H108">
            <v>27.610815566329222</v>
          </cell>
          <cell r="I108">
            <v>1.4488900285663813</v>
          </cell>
          <cell r="J108">
            <v>27.432668574745463</v>
          </cell>
          <cell r="K108">
            <v>38.571721890395146</v>
          </cell>
          <cell r="L108">
            <v>25.317969075570389</v>
          </cell>
          <cell r="M108">
            <v>49.013377412226603</v>
          </cell>
          <cell r="N108">
            <v>365.11019539775913</v>
          </cell>
          <cell r="Q108" t="str">
            <v>04X</v>
          </cell>
          <cell r="R108">
            <v>0.39561961964021358</v>
          </cell>
          <cell r="S108">
            <v>4.3636653927510628E-2</v>
          </cell>
          <cell r="T108">
            <v>3.3820660058743721E-2</v>
          </cell>
          <cell r="U108">
            <v>6.296603454293638E-2</v>
          </cell>
          <cell r="V108">
            <v>7.5623238995693856E-2</v>
          </cell>
          <cell r="W108">
            <v>3.9683636524801185E-3</v>
          </cell>
          <cell r="X108">
            <v>7.5135312353739409E-2</v>
          </cell>
          <cell r="Y108">
            <v>0.10564405589489019</v>
          </cell>
          <cell r="Z108">
            <v>6.9343363715133818E-2</v>
          </cell>
          <cell r="AA108">
            <v>0.13424269721865845</v>
          </cell>
          <cell r="AB108">
            <v>1</v>
          </cell>
        </row>
        <row r="109">
          <cell r="C109" t="str">
            <v>04Y</v>
          </cell>
          <cell r="D109">
            <v>28.227082512753608</v>
          </cell>
          <cell r="E109">
            <v>14.495677483568729</v>
          </cell>
          <cell r="F109">
            <v>19.228908649768542</v>
          </cell>
          <cell r="G109">
            <v>13.422168570462397</v>
          </cell>
          <cell r="H109">
            <v>10.431888687470785</v>
          </cell>
          <cell r="I109">
            <v>0</v>
          </cell>
          <cell r="J109">
            <v>24.861843299131017</v>
          </cell>
          <cell r="K109">
            <v>24.283633487308077</v>
          </cell>
          <cell r="L109">
            <v>9.2553763359142511</v>
          </cell>
          <cell r="M109">
            <v>12.53824947845254</v>
          </cell>
          <cell r="N109">
            <v>156.74482850482997</v>
          </cell>
          <cell r="Q109" t="str">
            <v>04Y</v>
          </cell>
          <cell r="R109">
            <v>0.18008302271920767</v>
          </cell>
          <cell r="S109">
            <v>9.2479462460364717E-2</v>
          </cell>
          <cell r="T109">
            <v>0.12267651081819275</v>
          </cell>
          <cell r="U109">
            <v>8.5630694795450962E-2</v>
          </cell>
          <cell r="V109">
            <v>6.6553319729775545E-2</v>
          </cell>
          <cell r="W109">
            <v>0</v>
          </cell>
          <cell r="X109">
            <v>0.15861348368737357</v>
          </cell>
          <cell r="Y109">
            <v>0.15492462315310004</v>
          </cell>
          <cell r="Z109">
            <v>5.9047411159909843E-2</v>
          </cell>
          <cell r="AA109">
            <v>7.999147147662472E-2</v>
          </cell>
          <cell r="AB109">
            <v>1</v>
          </cell>
        </row>
        <row r="110">
          <cell r="C110" t="str">
            <v>05A</v>
          </cell>
          <cell r="D110">
            <v>224.42848762652062</v>
          </cell>
          <cell r="E110">
            <v>28.575851332239118</v>
          </cell>
          <cell r="F110">
            <v>16.222983678279853</v>
          </cell>
          <cell r="G110">
            <v>38.271810371681816</v>
          </cell>
          <cell r="H110">
            <v>73.948179059605636</v>
          </cell>
          <cell r="I110">
            <v>1.3646815332293014</v>
          </cell>
          <cell r="J110">
            <v>45.406107359758998</v>
          </cell>
          <cell r="K110">
            <v>99.272041600932511</v>
          </cell>
          <cell r="L110">
            <v>39.274732678013002</v>
          </cell>
          <cell r="M110">
            <v>45.089200783192226</v>
          </cell>
          <cell r="N110">
            <v>611.8540760234531</v>
          </cell>
          <cell r="Q110" t="str">
            <v>05A</v>
          </cell>
          <cell r="R110">
            <v>0.3668006742475603</v>
          </cell>
          <cell r="S110">
            <v>4.6703703467922589E-2</v>
          </cell>
          <cell r="T110">
            <v>2.6514465317802355E-2</v>
          </cell>
          <cell r="U110">
            <v>6.2550552282689728E-2</v>
          </cell>
          <cell r="V110">
            <v>0.12085917534489239</v>
          </cell>
          <cell r="W110">
            <v>2.2304035990061647E-3</v>
          </cell>
          <cell r="X110">
            <v>7.4210680518566205E-2</v>
          </cell>
          <cell r="Y110">
            <v>0.16224790434693009</v>
          </cell>
          <cell r="Z110">
            <v>6.4189705057235827E-2</v>
          </cell>
          <cell r="AA110">
            <v>7.3692735817394314E-2</v>
          </cell>
          <cell r="AB110">
            <v>1</v>
          </cell>
        </row>
        <row r="111">
          <cell r="C111" t="str">
            <v>05C</v>
          </cell>
          <cell r="D111">
            <v>102.57811608589209</v>
          </cell>
          <cell r="E111">
            <v>30.397138746873001</v>
          </cell>
          <cell r="F111">
            <v>13.536767554506124</v>
          </cell>
          <cell r="G111">
            <v>34.363180952808733</v>
          </cell>
          <cell r="H111">
            <v>25.203005148437697</v>
          </cell>
          <cell r="I111">
            <v>0</v>
          </cell>
          <cell r="J111">
            <v>29.825352607410114</v>
          </cell>
          <cell r="K111">
            <v>61.615079179974586</v>
          </cell>
          <cell r="L111">
            <v>27.672225286456843</v>
          </cell>
          <cell r="M111">
            <v>24.940570440514062</v>
          </cell>
          <cell r="N111">
            <v>350.13143600287327</v>
          </cell>
          <cell r="Q111" t="str">
            <v>05C</v>
          </cell>
          <cell r="R111">
            <v>0.29297031211173596</v>
          </cell>
          <cell r="S111">
            <v>8.6816365573708587E-2</v>
          </cell>
          <cell r="T111">
            <v>3.8661959945793148E-2</v>
          </cell>
          <cell r="U111">
            <v>9.8143660978006961E-2</v>
          </cell>
          <cell r="V111">
            <v>7.1981554801697017E-2</v>
          </cell>
          <cell r="W111">
            <v>0</v>
          </cell>
          <cell r="X111">
            <v>8.518330415542967E-2</v>
          </cell>
          <cell r="Y111">
            <v>0.17597699847627779</v>
          </cell>
          <cell r="Z111">
            <v>7.9033821134043378E-2</v>
          </cell>
          <cell r="AA111">
            <v>7.12320228233074E-2</v>
          </cell>
          <cell r="AB111">
            <v>1</v>
          </cell>
        </row>
        <row r="112">
          <cell r="C112" t="str">
            <v>05D</v>
          </cell>
          <cell r="D112">
            <v>26.00322062128096</v>
          </cell>
          <cell r="E112">
            <v>12.294463935266077</v>
          </cell>
          <cell r="F112">
            <v>2.1796982795230204</v>
          </cell>
          <cell r="G112">
            <v>13.365266839066463</v>
          </cell>
          <cell r="H112">
            <v>10.321005230308803</v>
          </cell>
          <cell r="I112">
            <v>0</v>
          </cell>
          <cell r="J112">
            <v>47.018026248072303</v>
          </cell>
          <cell r="K112">
            <v>64.566805828966622</v>
          </cell>
          <cell r="L112">
            <v>10.122754827789453</v>
          </cell>
          <cell r="M112">
            <v>6.0152991457515412</v>
          </cell>
          <cell r="N112">
            <v>191.88654095602524</v>
          </cell>
          <cell r="Q112" t="str">
            <v>05D</v>
          </cell>
          <cell r="R112">
            <v>0.13551352008184947</v>
          </cell>
          <cell r="S112">
            <v>6.4071528279222079E-2</v>
          </cell>
          <cell r="T112">
            <v>1.1359307790234977E-2</v>
          </cell>
          <cell r="U112">
            <v>6.9651924374046589E-2</v>
          </cell>
          <cell r="V112">
            <v>5.3787020073878311E-2</v>
          </cell>
          <cell r="W112">
            <v>0</v>
          </cell>
          <cell r="X112">
            <v>0.24503034977761912</v>
          </cell>
          <cell r="Y112">
            <v>0.33648428653348561</v>
          </cell>
          <cell r="Z112">
            <v>5.2753855363463407E-2</v>
          </cell>
          <cell r="AA112">
            <v>3.1348207726200408E-2</v>
          </cell>
          <cell r="AB112">
            <v>1</v>
          </cell>
        </row>
        <row r="113">
          <cell r="C113" t="str">
            <v>05F</v>
          </cell>
          <cell r="D113">
            <v>44.109948374655296</v>
          </cell>
          <cell r="E113">
            <v>9.8768546346426973</v>
          </cell>
          <cell r="F113">
            <v>2.5107300489006947</v>
          </cell>
          <cell r="G113">
            <v>6.820598682085615</v>
          </cell>
          <cell r="H113">
            <v>31.086754973570979</v>
          </cell>
          <cell r="I113">
            <v>6.7293506969158319</v>
          </cell>
          <cell r="J113">
            <v>59.328712574487113</v>
          </cell>
          <cell r="K113">
            <v>61.872891597767627</v>
          </cell>
          <cell r="L113">
            <v>8.3012670049941377</v>
          </cell>
          <cell r="M113">
            <v>9.4210932542087704</v>
          </cell>
          <cell r="N113">
            <v>240.05820184222875</v>
          </cell>
          <cell r="Q113" t="str">
            <v>05F</v>
          </cell>
          <cell r="R113">
            <v>0.18374689152943532</v>
          </cell>
          <cell r="S113">
            <v>4.1143583342901031E-2</v>
          </cell>
          <cell r="T113">
            <v>1.0458838855048988E-2</v>
          </cell>
          <cell r="U113">
            <v>2.8412270981552443E-2</v>
          </cell>
          <cell r="V113">
            <v>0.12949674176932244</v>
          </cell>
          <cell r="W113">
            <v>2.8032163222394296E-2</v>
          </cell>
          <cell r="X113">
            <v>0.24714303497732262</v>
          </cell>
          <cell r="Y113">
            <v>0.25774121076867756</v>
          </cell>
          <cell r="Z113">
            <v>3.4580226550434232E-2</v>
          </cell>
          <cell r="AA113">
            <v>3.9245038002911098E-2</v>
          </cell>
          <cell r="AB113">
            <v>1</v>
          </cell>
        </row>
        <row r="114">
          <cell r="C114" t="str">
            <v>05G</v>
          </cell>
          <cell r="D114">
            <v>73.448403422911099</v>
          </cell>
          <cell r="E114">
            <v>16.49203100397272</v>
          </cell>
          <cell r="F114">
            <v>2.1216824901528732</v>
          </cell>
          <cell r="G114">
            <v>18.135934075736706</v>
          </cell>
          <cell r="H114">
            <v>35.621895254710793</v>
          </cell>
          <cell r="I114">
            <v>0</v>
          </cell>
          <cell r="J114">
            <v>33.993293691431013</v>
          </cell>
          <cell r="K114">
            <v>57.435880461850267</v>
          </cell>
          <cell r="L114">
            <v>2.4163338156253613</v>
          </cell>
          <cell r="M114">
            <v>12.081720927582358</v>
          </cell>
          <cell r="N114">
            <v>251.74717514397321</v>
          </cell>
          <cell r="Q114" t="str">
            <v>05G</v>
          </cell>
          <cell r="R114">
            <v>0.29175462795523427</v>
          </cell>
          <cell r="S114">
            <v>6.5510292199072312E-2</v>
          </cell>
          <cell r="T114">
            <v>8.4278303775980456E-3</v>
          </cell>
          <cell r="U114">
            <v>7.204026843743068E-2</v>
          </cell>
          <cell r="V114">
            <v>0.14149868904919696</v>
          </cell>
          <cell r="W114">
            <v>0</v>
          </cell>
          <cell r="X114">
            <v>0.13502949406280482</v>
          </cell>
          <cell r="Y114">
            <v>0.22814905640551048</v>
          </cell>
          <cell r="Z114">
            <v>9.5982559257853425E-3</v>
          </cell>
          <cell r="AA114">
            <v>4.7991485587367051E-2</v>
          </cell>
          <cell r="AB114">
            <v>1</v>
          </cell>
        </row>
        <row r="115">
          <cell r="C115" t="str">
            <v>05H</v>
          </cell>
          <cell r="D115">
            <v>75.527694320657503</v>
          </cell>
          <cell r="E115">
            <v>25.764811597161536</v>
          </cell>
          <cell r="F115">
            <v>1.6613427533827676</v>
          </cell>
          <cell r="G115">
            <v>12.93969440326646</v>
          </cell>
          <cell r="H115">
            <v>13.980084573623818</v>
          </cell>
          <cell r="I115">
            <v>0</v>
          </cell>
          <cell r="J115">
            <v>10.5104038717256</v>
          </cell>
          <cell r="K115">
            <v>35.873115962614968</v>
          </cell>
          <cell r="L115">
            <v>11.265259399678058</v>
          </cell>
          <cell r="M115">
            <v>18.903234085207821</v>
          </cell>
          <cell r="N115">
            <v>206.42564096731854</v>
          </cell>
          <cell r="Q115" t="str">
            <v>05H</v>
          </cell>
          <cell r="R115">
            <v>0.36588329805702335</v>
          </cell>
          <cell r="S115">
            <v>0.12481400797123182</v>
          </cell>
          <cell r="T115">
            <v>8.0481414304814612E-3</v>
          </cell>
          <cell r="U115">
            <v>6.2684530577841735E-2</v>
          </cell>
          <cell r="V115">
            <v>6.7724554508406032E-2</v>
          </cell>
          <cell r="W115">
            <v>0</v>
          </cell>
          <cell r="X115">
            <v>5.091617408803209E-2</v>
          </cell>
          <cell r="Y115">
            <v>0.1737822675250621</v>
          </cell>
          <cell r="Z115">
            <v>5.4572965581642943E-2</v>
          </cell>
          <cell r="AA115">
            <v>9.1574060260278395E-2</v>
          </cell>
          <cell r="AB115">
            <v>1</v>
          </cell>
        </row>
        <row r="116">
          <cell r="C116" t="str">
            <v>05J</v>
          </cell>
          <cell r="D116">
            <v>34.494469584952107</v>
          </cell>
          <cell r="E116">
            <v>13.7612507320541</v>
          </cell>
          <cell r="F116">
            <v>11.39230383579719</v>
          </cell>
          <cell r="G116">
            <v>23.727748406202664</v>
          </cell>
          <cell r="H116">
            <v>19.404177188622132</v>
          </cell>
          <cell r="I116">
            <v>1.6565650926082069</v>
          </cell>
          <cell r="J116">
            <v>33.791744922637292</v>
          </cell>
          <cell r="K116">
            <v>49.060259655941856</v>
          </cell>
          <cell r="L116">
            <v>7.8050355857477518</v>
          </cell>
          <cell r="M116">
            <v>26.978163641565224</v>
          </cell>
          <cell r="N116">
            <v>222.07171864612852</v>
          </cell>
          <cell r="Q116" t="str">
            <v>05J</v>
          </cell>
          <cell r="R116">
            <v>0.1553303130864632</v>
          </cell>
          <cell r="S116">
            <v>6.1967596846416381E-2</v>
          </cell>
          <cell r="T116">
            <v>5.1300111086863949E-2</v>
          </cell>
          <cell r="U116">
            <v>0.10684723183510303</v>
          </cell>
          <cell r="V116">
            <v>8.7377975488822632E-2</v>
          </cell>
          <cell r="W116">
            <v>7.4595950475258169E-3</v>
          </cell>
          <cell r="X116">
            <v>0.1521659089624306</v>
          </cell>
          <cell r="Y116">
            <v>0.22092079061233108</v>
          </cell>
          <cell r="Z116">
            <v>3.5146463643959465E-2</v>
          </cell>
          <cell r="AA116">
            <v>0.12148401339008391</v>
          </cell>
          <cell r="AB116">
            <v>1</v>
          </cell>
        </row>
        <row r="117">
          <cell r="C117" t="str">
            <v>05L</v>
          </cell>
          <cell r="D117">
            <v>297.76297851079613</v>
          </cell>
          <cell r="E117">
            <v>31.963544793059452</v>
          </cell>
          <cell r="F117">
            <v>35.65180303560949</v>
          </cell>
          <cell r="G117">
            <v>59.113819374233223</v>
          </cell>
          <cell r="H117">
            <v>87.387201815934418</v>
          </cell>
          <cell r="I117">
            <v>1.547989800847946</v>
          </cell>
          <cell r="J117">
            <v>20.301384259497276</v>
          </cell>
          <cell r="K117">
            <v>70.786477394563349</v>
          </cell>
          <cell r="L117">
            <v>45.542996173001086</v>
          </cell>
          <cell r="M117">
            <v>64.111609439420675</v>
          </cell>
          <cell r="N117">
            <v>714.16980459696299</v>
          </cell>
          <cell r="Q117" t="str">
            <v>05L</v>
          </cell>
          <cell r="R117">
            <v>0.41693582757791992</v>
          </cell>
          <cell r="S117">
            <v>4.4756225462511491E-2</v>
          </cell>
          <cell r="T117">
            <v>4.992062504760944E-2</v>
          </cell>
          <cell r="U117">
            <v>8.2772778957791018E-2</v>
          </cell>
          <cell r="V117">
            <v>0.12236193865022171</v>
          </cell>
          <cell r="W117">
            <v>2.1675374552156314E-3</v>
          </cell>
          <cell r="X117">
            <v>2.8426550841020543E-2</v>
          </cell>
          <cell r="Y117">
            <v>9.9117152445994589E-2</v>
          </cell>
          <cell r="Z117">
            <v>6.3770542915494693E-2</v>
          </cell>
          <cell r="AA117">
            <v>8.9770820646221022E-2</v>
          </cell>
          <cell r="AB117">
            <v>1</v>
          </cell>
        </row>
        <row r="118">
          <cell r="C118" t="str">
            <v>05N</v>
          </cell>
          <cell r="D118">
            <v>89.808400179747679</v>
          </cell>
          <cell r="E118">
            <v>30.928977676014309</v>
          </cell>
          <cell r="F118">
            <v>12.639231342984262</v>
          </cell>
          <cell r="G118">
            <v>20.973075541922054</v>
          </cell>
          <cell r="H118">
            <v>65.326087615682738</v>
          </cell>
          <cell r="I118">
            <v>2.7406472886128763</v>
          </cell>
          <cell r="J118">
            <v>85.055673188012207</v>
          </cell>
          <cell r="K118">
            <v>129.4314565042435</v>
          </cell>
          <cell r="L118">
            <v>7.6323750513733142</v>
          </cell>
          <cell r="M118">
            <v>21.442119965122039</v>
          </cell>
          <cell r="N118">
            <v>465.97804435371495</v>
          </cell>
          <cell r="Q118" t="str">
            <v>05N</v>
          </cell>
          <cell r="R118">
            <v>0.19273096934064099</v>
          </cell>
          <cell r="S118">
            <v>6.6374323963934917E-2</v>
          </cell>
          <cell r="T118">
            <v>2.7124091995609272E-2</v>
          </cell>
          <cell r="U118">
            <v>4.5008720466670309E-2</v>
          </cell>
          <cell r="V118">
            <v>0.14019134250474463</v>
          </cell>
          <cell r="W118">
            <v>5.8814944648604602E-3</v>
          </cell>
          <cell r="X118">
            <v>0.18253150383078581</v>
          </cell>
          <cell r="Y118">
            <v>0.27776299349845457</v>
          </cell>
          <cell r="Z118">
            <v>1.6379258945470241E-2</v>
          </cell>
          <cell r="AA118">
            <v>4.6015300988828861E-2</v>
          </cell>
          <cell r="AB118">
            <v>1</v>
          </cell>
        </row>
        <row r="119">
          <cell r="C119" t="str">
            <v>05P</v>
          </cell>
          <cell r="D119">
            <v>55.362397593558221</v>
          </cell>
          <cell r="E119">
            <v>18.868435458538166</v>
          </cell>
          <cell r="F119">
            <v>0.88282460960485654</v>
          </cell>
          <cell r="G119">
            <v>10.305516052288937</v>
          </cell>
          <cell r="H119">
            <v>37.961686275659453</v>
          </cell>
          <cell r="I119">
            <v>0</v>
          </cell>
          <cell r="J119">
            <v>32.661480348703407</v>
          </cell>
          <cell r="K119">
            <v>59.16830105655383</v>
          </cell>
          <cell r="L119">
            <v>23.213249649829244</v>
          </cell>
          <cell r="M119">
            <v>23.767449223675232</v>
          </cell>
          <cell r="N119">
            <v>262.19134026841141</v>
          </cell>
          <cell r="Q119" t="str">
            <v>05P</v>
          </cell>
          <cell r="R119">
            <v>0.21115265491561408</v>
          </cell>
          <cell r="S119">
            <v>7.1964373191052408E-2</v>
          </cell>
          <cell r="T119">
            <v>3.3671005636612115E-3</v>
          </cell>
          <cell r="U119">
            <v>3.9305325804196808E-2</v>
          </cell>
          <cell r="V119">
            <v>0.14478619407031973</v>
          </cell>
          <cell r="W119">
            <v>0</v>
          </cell>
          <cell r="X119">
            <v>0.12457116362144946</v>
          </cell>
          <cell r="Y119">
            <v>0.22566840306770566</v>
          </cell>
          <cell r="Z119">
            <v>8.853553144076115E-2</v>
          </cell>
          <cell r="AA119">
            <v>9.0649253325239265E-2</v>
          </cell>
          <cell r="AB119">
            <v>1</v>
          </cell>
        </row>
        <row r="120">
          <cell r="C120" t="str">
            <v>05Q</v>
          </cell>
          <cell r="D120">
            <v>54.545980261770829</v>
          </cell>
          <cell r="E120">
            <v>20.900358716712912</v>
          </cell>
          <cell r="F120">
            <v>10.249143345795265</v>
          </cell>
          <cell r="G120">
            <v>20.638772256937084</v>
          </cell>
          <cell r="H120">
            <v>26.940285917314881</v>
          </cell>
          <cell r="I120">
            <v>2.1421894265393102</v>
          </cell>
          <cell r="J120">
            <v>51.75760836488444</v>
          </cell>
          <cell r="K120">
            <v>51.620825052767081</v>
          </cell>
          <cell r="L120">
            <v>15.925844198083821</v>
          </cell>
          <cell r="M120">
            <v>21.549804853277482</v>
          </cell>
          <cell r="N120">
            <v>276.27081239408312</v>
          </cell>
          <cell r="Q120" t="str">
            <v>05Q</v>
          </cell>
          <cell r="R120">
            <v>0.19743663758430038</v>
          </cell>
          <cell r="S120">
            <v>7.5651707596602169E-2</v>
          </cell>
          <cell r="T120">
            <v>3.7098176448605434E-2</v>
          </cell>
          <cell r="U120">
            <v>7.47048596197602E-2</v>
          </cell>
          <cell r="V120">
            <v>9.7514050376361294E-2</v>
          </cell>
          <cell r="W120">
            <v>7.7539476862420421E-3</v>
          </cell>
          <cell r="X120">
            <v>0.18734374404725546</v>
          </cell>
          <cell r="Y120">
            <v>0.18684863813674674</v>
          </cell>
          <cell r="Z120">
            <v>5.7645771770369267E-2</v>
          </cell>
          <cell r="AA120">
            <v>7.8002466733756978E-2</v>
          </cell>
          <cell r="AB120">
            <v>1</v>
          </cell>
        </row>
        <row r="121">
          <cell r="C121" t="str">
            <v>05R</v>
          </cell>
          <cell r="D121">
            <v>88.949341919398833</v>
          </cell>
          <cell r="E121">
            <v>12.726453471845325</v>
          </cell>
          <cell r="F121">
            <v>14.853366424407248</v>
          </cell>
          <cell r="G121">
            <v>31.313942311207018</v>
          </cell>
          <cell r="H121">
            <v>46.083589710729612</v>
          </cell>
          <cell r="I121">
            <v>2.1544964570632357</v>
          </cell>
          <cell r="J121">
            <v>61.855935906405243</v>
          </cell>
          <cell r="K121">
            <v>84.61419757102874</v>
          </cell>
          <cell r="L121">
            <v>14.594970107910765</v>
          </cell>
          <cell r="M121">
            <v>29.910241423591096</v>
          </cell>
          <cell r="N121">
            <v>387.05653530358711</v>
          </cell>
          <cell r="Q121" t="str">
            <v>05R</v>
          </cell>
          <cell r="R121">
            <v>0.22980968878262598</v>
          </cell>
          <cell r="S121">
            <v>3.2880089369537069E-2</v>
          </cell>
          <cell r="T121">
            <v>3.8375185714813048E-2</v>
          </cell>
          <cell r="U121">
            <v>8.0902760850287622E-2</v>
          </cell>
          <cell r="V121">
            <v>0.11906164993334638</v>
          </cell>
          <cell r="W121">
            <v>5.5663611399129594E-3</v>
          </cell>
          <cell r="X121">
            <v>0.15981111353122782</v>
          </cell>
          <cell r="Y121">
            <v>0.2186094016076017</v>
          </cell>
          <cell r="Z121">
            <v>3.7707592500571589E-2</v>
          </cell>
          <cell r="AA121">
            <v>7.7276156570075874E-2</v>
          </cell>
          <cell r="AB121">
            <v>1</v>
          </cell>
        </row>
        <row r="122">
          <cell r="C122" t="str">
            <v>05T</v>
          </cell>
          <cell r="D122">
            <v>61.365240379298349</v>
          </cell>
          <cell r="E122">
            <v>20.137720386596598</v>
          </cell>
          <cell r="F122">
            <v>18.630517084969387</v>
          </cell>
          <cell r="G122">
            <v>39.883685870526321</v>
          </cell>
          <cell r="H122">
            <v>44.159990851585214</v>
          </cell>
          <cell r="I122">
            <v>0.75784953939308652</v>
          </cell>
          <cell r="J122">
            <v>96.246898120827581</v>
          </cell>
          <cell r="K122">
            <v>117.57129234229514</v>
          </cell>
          <cell r="L122">
            <v>27.006593185935159</v>
          </cell>
          <cell r="M122">
            <v>19.119116261075472</v>
          </cell>
          <cell r="N122">
            <v>444.87890402250235</v>
          </cell>
          <cell r="Q122" t="str">
            <v>05T</v>
          </cell>
          <cell r="R122">
            <v>0.13793695278523355</v>
          </cell>
          <cell r="S122">
            <v>4.5265622182835655E-2</v>
          </cell>
          <cell r="T122">
            <v>4.1877726537527707E-2</v>
          </cell>
          <cell r="U122">
            <v>8.9650656639158083E-2</v>
          </cell>
          <cell r="V122">
            <v>9.9262946505891334E-2</v>
          </cell>
          <cell r="W122">
            <v>1.7034962380566238E-3</v>
          </cell>
          <cell r="X122">
            <v>0.21634403710893724</v>
          </cell>
          <cell r="Y122">
            <v>0.26427706793745448</v>
          </cell>
          <cell r="Z122">
            <v>6.0705492981903995E-2</v>
          </cell>
          <cell r="AA122">
            <v>4.2976001083001251E-2</v>
          </cell>
          <cell r="AB122">
            <v>1</v>
          </cell>
        </row>
        <row r="123">
          <cell r="C123" t="str">
            <v>05V</v>
          </cell>
          <cell r="D123">
            <v>31.499302810133987</v>
          </cell>
          <cell r="E123">
            <v>17.111815396440171</v>
          </cell>
          <cell r="F123">
            <v>9.7077921976582378</v>
          </cell>
          <cell r="G123">
            <v>8.4136774903589178</v>
          </cell>
          <cell r="H123">
            <v>29.223936436402436</v>
          </cell>
          <cell r="I123">
            <v>0.63048598021422109</v>
          </cell>
          <cell r="J123">
            <v>43.788416367512554</v>
          </cell>
          <cell r="K123">
            <v>41.268965497171763</v>
          </cell>
          <cell r="L123">
            <v>0</v>
          </cell>
          <cell r="M123">
            <v>13.586440718059599</v>
          </cell>
          <cell r="N123">
            <v>195.23083289395186</v>
          </cell>
          <cell r="Q123" t="str">
            <v>05V</v>
          </cell>
          <cell r="R123">
            <v>0.16134389401106641</v>
          </cell>
          <cell r="S123">
            <v>8.7649144055719927E-2</v>
          </cell>
          <cell r="T123">
            <v>4.9724687713295003E-2</v>
          </cell>
          <cell r="U123">
            <v>4.3096048742101989E-2</v>
          </cell>
          <cell r="V123">
            <v>0.1496891449122521</v>
          </cell>
          <cell r="W123">
            <v>3.2294385618725349E-3</v>
          </cell>
          <cell r="X123">
            <v>0.22429047563044585</v>
          </cell>
          <cell r="Y123">
            <v>0.21138549114108837</v>
          </cell>
          <cell r="Z123">
            <v>0</v>
          </cell>
          <cell r="AA123">
            <v>6.9591675232157965E-2</v>
          </cell>
          <cell r="AB123">
            <v>1</v>
          </cell>
        </row>
        <row r="124">
          <cell r="C124" t="str">
            <v>05W</v>
          </cell>
          <cell r="D124">
            <v>150.7642273167813</v>
          </cell>
          <cell r="E124">
            <v>35.580118827203854</v>
          </cell>
          <cell r="F124">
            <v>10.79368581485488</v>
          </cell>
          <cell r="G124">
            <v>26.9835757883863</v>
          </cell>
          <cell r="H124">
            <v>30.91152377555769</v>
          </cell>
          <cell r="I124">
            <v>0</v>
          </cell>
          <cell r="J124">
            <v>17.77009738504951</v>
          </cell>
          <cell r="K124">
            <v>50.35145418525093</v>
          </cell>
          <cell r="L124">
            <v>8.9643439246497518</v>
          </cell>
          <cell r="M124">
            <v>21.715426990345911</v>
          </cell>
          <cell r="N124">
            <v>353.83445400808017</v>
          </cell>
          <cell r="Q124" t="str">
            <v>05W</v>
          </cell>
          <cell r="R124">
            <v>0.42608690479118366</v>
          </cell>
          <cell r="S124">
            <v>0.10055583458356869</v>
          </cell>
          <cell r="T124">
            <v>3.0504903331455661E-2</v>
          </cell>
          <cell r="U124">
            <v>7.6260453109436604E-2</v>
          </cell>
          <cell r="V124">
            <v>8.7361542736739239E-2</v>
          </cell>
          <cell r="W124">
            <v>0</v>
          </cell>
          <cell r="X124">
            <v>5.0221500997875444E-2</v>
          </cell>
          <cell r="Y124">
            <v>0.14230229310597634</v>
          </cell>
          <cell r="Z124">
            <v>2.53348531300602E-2</v>
          </cell>
          <cell r="AA124">
            <v>6.1371714213704062E-2</v>
          </cell>
          <cell r="AB124">
            <v>1</v>
          </cell>
        </row>
        <row r="125">
          <cell r="C125" t="str">
            <v>05X</v>
          </cell>
          <cell r="D125">
            <v>47.363504420784643</v>
          </cell>
          <cell r="E125">
            <v>13.158798095734072</v>
          </cell>
          <cell r="F125">
            <v>5.0808229746668188</v>
          </cell>
          <cell r="G125">
            <v>28.070539918463599</v>
          </cell>
          <cell r="H125">
            <v>26.958441582575649</v>
          </cell>
          <cell r="I125">
            <v>4.7112741761284775</v>
          </cell>
          <cell r="J125">
            <v>32.179030753325073</v>
          </cell>
          <cell r="K125">
            <v>39.9618083320129</v>
          </cell>
          <cell r="L125">
            <v>11.361025624255515</v>
          </cell>
          <cell r="M125">
            <v>10.651129482282101</v>
          </cell>
          <cell r="N125">
            <v>219.49637536022885</v>
          </cell>
          <cell r="Q125" t="str">
            <v>05X</v>
          </cell>
          <cell r="R125">
            <v>0.21578262667460232</v>
          </cell>
          <cell r="S125">
            <v>5.9949956231114834E-2</v>
          </cell>
          <cell r="T125">
            <v>2.3147639528572492E-2</v>
          </cell>
          <cell r="U125">
            <v>0.12788612054479409</v>
          </cell>
          <cell r="V125">
            <v>0.12281952965433944</v>
          </cell>
          <cell r="W125">
            <v>2.146401811144498E-2</v>
          </cell>
          <cell r="X125">
            <v>0.1466039277437457</v>
          </cell>
          <cell r="Y125">
            <v>0.18206135871915491</v>
          </cell>
          <cell r="Z125">
            <v>5.1759513593836091E-2</v>
          </cell>
          <cell r="AA125">
            <v>4.8525309198395122E-2</v>
          </cell>
          <cell r="AB125">
            <v>1</v>
          </cell>
        </row>
        <row r="126">
          <cell r="C126" t="str">
            <v>05Y</v>
          </cell>
          <cell r="D126">
            <v>115.92859275815998</v>
          </cell>
          <cell r="E126">
            <v>31.135561152389737</v>
          </cell>
          <cell r="F126">
            <v>8.0284093148151481</v>
          </cell>
          <cell r="G126">
            <v>43.881501337221636</v>
          </cell>
          <cell r="H126">
            <v>20.042029885150779</v>
          </cell>
          <cell r="I126">
            <v>1.2483839664411116</v>
          </cell>
          <cell r="J126">
            <v>29.278353373619932</v>
          </cell>
          <cell r="K126">
            <v>55.074395635395483</v>
          </cell>
          <cell r="L126">
            <v>15.711002271444862</v>
          </cell>
          <cell r="M126">
            <v>29.019099861392842</v>
          </cell>
          <cell r="N126">
            <v>349.34732955603147</v>
          </cell>
          <cell r="Q126" t="str">
            <v>05Y</v>
          </cell>
          <cell r="R126">
            <v>0.33184336318095803</v>
          </cell>
          <cell r="S126">
            <v>8.9124943911717908E-2</v>
          </cell>
          <cell r="T126">
            <v>2.2981166980775444E-2</v>
          </cell>
          <cell r="U126">
            <v>0.12560995211553069</v>
          </cell>
          <cell r="V126">
            <v>5.7369924397650957E-2</v>
          </cell>
          <cell r="W126">
            <v>3.5734750513983378E-3</v>
          </cell>
          <cell r="X126">
            <v>8.3808722427700724E-2</v>
          </cell>
          <cell r="Y126">
            <v>0.15764939639122719</v>
          </cell>
          <cell r="Z126">
            <v>4.497244129906821E-2</v>
          </cell>
          <cell r="AA126">
            <v>8.3066614243972631E-2</v>
          </cell>
          <cell r="AB126">
            <v>1</v>
          </cell>
        </row>
        <row r="127">
          <cell r="C127" t="str">
            <v>06A</v>
          </cell>
          <cell r="D127">
            <v>140.20237718789494</v>
          </cell>
          <cell r="E127">
            <v>27.565653506186671</v>
          </cell>
          <cell r="F127">
            <v>12.905740300036335</v>
          </cell>
          <cell r="G127">
            <v>27.947494606945856</v>
          </cell>
          <cell r="H127">
            <v>30.198642895184136</v>
          </cell>
          <cell r="I127">
            <v>0</v>
          </cell>
          <cell r="J127">
            <v>21.88721130174595</v>
          </cell>
          <cell r="K127">
            <v>46.899280371576992</v>
          </cell>
          <cell r="L127">
            <v>25.754312288534486</v>
          </cell>
          <cell r="M127">
            <v>30.313718736545908</v>
          </cell>
          <cell r="N127">
            <v>363.67443119465128</v>
          </cell>
          <cell r="Q127" t="str">
            <v>06A</v>
          </cell>
          <cell r="R127">
            <v>0.38551617920274883</v>
          </cell>
          <cell r="S127">
            <v>7.5797612209456008E-2</v>
          </cell>
          <cell r="T127">
            <v>3.548707083322207E-2</v>
          </cell>
          <cell r="U127">
            <v>7.6847565321377737E-2</v>
          </cell>
          <cell r="V127">
            <v>8.303757510799753E-2</v>
          </cell>
          <cell r="W127">
            <v>0</v>
          </cell>
          <cell r="X127">
            <v>6.0183530719626392E-2</v>
          </cell>
          <cell r="Y127">
            <v>0.12895952079313175</v>
          </cell>
          <cell r="Z127">
            <v>7.081694526594276E-2</v>
          </cell>
          <cell r="AA127">
            <v>8.3354000546496887E-2</v>
          </cell>
          <cell r="AB127">
            <v>1</v>
          </cell>
        </row>
        <row r="128">
          <cell r="C128" t="str">
            <v>06D</v>
          </cell>
          <cell r="D128">
            <v>35.431571274545121</v>
          </cell>
          <cell r="E128">
            <v>14.988022118606924</v>
          </cell>
          <cell r="F128">
            <v>1.6792222486863586</v>
          </cell>
          <cell r="G128">
            <v>13.263064345293174</v>
          </cell>
          <cell r="H128">
            <v>19.535312641245856</v>
          </cell>
          <cell r="I128">
            <v>0</v>
          </cell>
          <cell r="J128">
            <v>19.603046136468322</v>
          </cell>
          <cell r="K128">
            <v>47.676897214607145</v>
          </cell>
          <cell r="L128">
            <v>4.2402829790226972</v>
          </cell>
          <cell r="M128">
            <v>14.751999198738419</v>
          </cell>
          <cell r="N128">
            <v>171.16941815721404</v>
          </cell>
          <cell r="Q128" t="str">
            <v>06D</v>
          </cell>
          <cell r="R128">
            <v>0.20699708894261867</v>
          </cell>
          <cell r="S128">
            <v>8.7562499656573409E-2</v>
          </cell>
          <cell r="T128">
            <v>9.8102936071444886E-3</v>
          </cell>
          <cell r="U128">
            <v>7.7485011563873177E-2</v>
          </cell>
          <cell r="V128">
            <v>0.11412852162238028</v>
          </cell>
          <cell r="W128">
            <v>0</v>
          </cell>
          <cell r="X128">
            <v>0.11452423188389591</v>
          </cell>
          <cell r="Y128">
            <v>0.27853630472014179</v>
          </cell>
          <cell r="Z128">
            <v>2.4772433210751017E-2</v>
          </cell>
          <cell r="AA128">
            <v>8.6183614792621099E-2</v>
          </cell>
          <cell r="AB128">
            <v>1</v>
          </cell>
        </row>
        <row r="129">
          <cell r="C129" t="str">
            <v>06F</v>
          </cell>
          <cell r="D129">
            <v>153.96797111561639</v>
          </cell>
          <cell r="E129">
            <v>17.377109178145382</v>
          </cell>
          <cell r="F129">
            <v>41.549377039879076</v>
          </cell>
          <cell r="G129">
            <v>31.132140458942864</v>
          </cell>
          <cell r="H129">
            <v>65.967190238562253</v>
          </cell>
          <cell r="I129">
            <v>0</v>
          </cell>
          <cell r="J129">
            <v>88.906226120242081</v>
          </cell>
          <cell r="K129">
            <v>141.07363968981875</v>
          </cell>
          <cell r="L129">
            <v>27.021229642298866</v>
          </cell>
          <cell r="M129">
            <v>44.327986740786002</v>
          </cell>
          <cell r="N129">
            <v>611.32287022429159</v>
          </cell>
          <cell r="Q129" t="str">
            <v>06F</v>
          </cell>
          <cell r="R129">
            <v>0.25186031574301521</v>
          </cell>
          <cell r="S129">
            <v>2.8425419732407198E-2</v>
          </cell>
          <cell r="T129">
            <v>6.7966338351834923E-2</v>
          </cell>
          <cell r="U129">
            <v>5.0925856000644344E-2</v>
          </cell>
          <cell r="V129">
            <v>0.10790891924975617</v>
          </cell>
          <cell r="W129">
            <v>0</v>
          </cell>
          <cell r="X129">
            <v>0.14543252093222489</v>
          </cell>
          <cell r="Y129">
            <v>0.23076780955055626</v>
          </cell>
          <cell r="Z129">
            <v>4.4201241207260739E-2</v>
          </cell>
          <cell r="AA129">
            <v>7.251157923230038E-2</v>
          </cell>
          <cell r="AB129">
            <v>1</v>
          </cell>
        </row>
        <row r="130">
          <cell r="C130" t="str">
            <v>06H</v>
          </cell>
          <cell r="D130">
            <v>302.07932590552986</v>
          </cell>
          <cell r="E130">
            <v>71.554278620498593</v>
          </cell>
          <cell r="F130">
            <v>48.282250466322864</v>
          </cell>
          <cell r="G130">
            <v>88.353929131039564</v>
          </cell>
          <cell r="H130">
            <v>165.16715628714502</v>
          </cell>
          <cell r="I130">
            <v>14.706007247474844</v>
          </cell>
          <cell r="J130">
            <v>181.16729022946171</v>
          </cell>
          <cell r="K130">
            <v>295.47931446574142</v>
          </cell>
          <cell r="L130">
            <v>43.335866952850495</v>
          </cell>
          <cell r="M130">
            <v>98.687039381559273</v>
          </cell>
          <cell r="N130">
            <v>1308.8124586876236</v>
          </cell>
          <cell r="Q130" t="str">
            <v>06H</v>
          </cell>
          <cell r="R130">
            <v>0.23080413385461793</v>
          </cell>
          <cell r="S130">
            <v>5.4671147226278485E-2</v>
          </cell>
          <cell r="T130">
            <v>3.6890121381283753E-2</v>
          </cell>
          <cell r="U130">
            <v>6.7506943828785138E-2</v>
          </cell>
          <cell r="V130">
            <v>0.12619619808078686</v>
          </cell>
          <cell r="W130">
            <v>1.123614552249976E-2</v>
          </cell>
          <cell r="X130">
            <v>0.13842112292476366</v>
          </cell>
          <cell r="Y130">
            <v>0.22576138583065242</v>
          </cell>
          <cell r="Z130">
            <v>3.3110830100367757E-2</v>
          </cell>
          <cell r="AA130">
            <v>7.5401971249964297E-2</v>
          </cell>
          <cell r="AB130">
            <v>1</v>
          </cell>
        </row>
        <row r="131">
          <cell r="C131" t="str">
            <v>06K</v>
          </cell>
          <cell r="D131">
            <v>192.2238986524363</v>
          </cell>
          <cell r="E131">
            <v>23.968097235780963</v>
          </cell>
          <cell r="F131">
            <v>21.854531993976238</v>
          </cell>
          <cell r="G131">
            <v>37.62001175844744</v>
          </cell>
          <cell r="H131">
            <v>102.91040979992437</v>
          </cell>
          <cell r="I131">
            <v>11.445840721066237</v>
          </cell>
          <cell r="J131">
            <v>76.241041502493005</v>
          </cell>
          <cell r="K131">
            <v>225.77265517117689</v>
          </cell>
          <cell r="L131">
            <v>44.09908651624373</v>
          </cell>
          <cell r="M131">
            <v>57.302812533054549</v>
          </cell>
          <cell r="N131">
            <v>793.4383858845996</v>
          </cell>
          <cell r="Q131" t="str">
            <v>06K</v>
          </cell>
          <cell r="R131">
            <v>0.24226695112327729</v>
          </cell>
          <cell r="S131">
            <v>3.0207887168275931E-2</v>
          </cell>
          <cell r="T131">
            <v>2.7544082039351745E-2</v>
          </cell>
          <cell r="U131">
            <v>4.7413904378353362E-2</v>
          </cell>
          <cell r="V131">
            <v>0.12970182893935764</v>
          </cell>
          <cell r="W131">
            <v>1.4425620091855449E-2</v>
          </cell>
          <cell r="X131">
            <v>9.608942907078076E-2</v>
          </cell>
          <cell r="Y131">
            <v>0.28454970062919799</v>
          </cell>
          <cell r="Z131">
            <v>5.5579724022398955E-2</v>
          </cell>
          <cell r="AA131">
            <v>7.2220872537151065E-2</v>
          </cell>
          <cell r="AB131">
            <v>1</v>
          </cell>
        </row>
        <row r="132">
          <cell r="C132" t="str">
            <v>06L</v>
          </cell>
          <cell r="D132">
            <v>111.58296547369041</v>
          </cell>
          <cell r="E132">
            <v>21.90090623224685</v>
          </cell>
          <cell r="F132">
            <v>13.703359828815437</v>
          </cell>
          <cell r="G132">
            <v>27.339060935276724</v>
          </cell>
          <cell r="H132">
            <v>67.224568501757943</v>
          </cell>
          <cell r="I132">
            <v>6.4073226589082513</v>
          </cell>
          <cell r="J132">
            <v>86.982093256548922</v>
          </cell>
          <cell r="K132">
            <v>133.5846662543974</v>
          </cell>
          <cell r="L132">
            <v>15.993319096926008</v>
          </cell>
          <cell r="M132">
            <v>24.768144105786799</v>
          </cell>
          <cell r="N132">
            <v>509.48640634435486</v>
          </cell>
          <cell r="Q132" t="str">
            <v>06L</v>
          </cell>
          <cell r="R132">
            <v>0.21901068229536436</v>
          </cell>
          <cell r="S132">
            <v>4.2986242536654312E-2</v>
          </cell>
          <cell r="T132">
            <v>2.6896418939102221E-2</v>
          </cell>
          <cell r="U132">
            <v>5.3660039983085689E-2</v>
          </cell>
          <cell r="V132">
            <v>0.13194575491052804</v>
          </cell>
          <cell r="W132">
            <v>1.2576042420605095E-2</v>
          </cell>
          <cell r="X132">
            <v>0.17072505207873773</v>
          </cell>
          <cell r="Y132">
            <v>0.26219476043117307</v>
          </cell>
          <cell r="Z132">
            <v>3.1391061464584674E-2</v>
          </cell>
          <cell r="AA132">
            <v>4.8613944940164605E-2</v>
          </cell>
          <cell r="AB132">
            <v>1</v>
          </cell>
        </row>
        <row r="133">
          <cell r="C133" t="str">
            <v>06M</v>
          </cell>
          <cell r="D133">
            <v>79.084668745792982</v>
          </cell>
          <cell r="E133">
            <v>18.789851303207826</v>
          </cell>
          <cell r="F133">
            <v>1.5786529756887293</v>
          </cell>
          <cell r="G133">
            <v>23.375710288073961</v>
          </cell>
          <cell r="H133">
            <v>23.542101335121494</v>
          </cell>
          <cell r="I133">
            <v>0</v>
          </cell>
          <cell r="J133">
            <v>16.798294525763247</v>
          </cell>
          <cell r="K133">
            <v>38.857652853546711</v>
          </cell>
          <cell r="L133">
            <v>14.943748778151296</v>
          </cell>
          <cell r="M133">
            <v>30.074837545967124</v>
          </cell>
          <cell r="N133">
            <v>247.04551835131338</v>
          </cell>
          <cell r="Q133" t="str">
            <v>06M</v>
          </cell>
          <cell r="R133">
            <v>0.32012185152587908</v>
          </cell>
          <cell r="S133">
            <v>7.6058256100349664E-2</v>
          </cell>
          <cell r="T133">
            <v>6.3901299899065209E-3</v>
          </cell>
          <cell r="U133">
            <v>9.4621065964177159E-2</v>
          </cell>
          <cell r="V133">
            <v>9.5294589807709967E-2</v>
          </cell>
          <cell r="W133">
            <v>0</v>
          </cell>
          <cell r="X133">
            <v>6.7996758807318564E-2</v>
          </cell>
          <cell r="Y133">
            <v>0.15728944654761487</v>
          </cell>
          <cell r="Z133">
            <v>6.0489859835872024E-2</v>
          </cell>
          <cell r="AA133">
            <v>0.12173804142117212</v>
          </cell>
          <cell r="AB133">
            <v>1</v>
          </cell>
        </row>
        <row r="134">
          <cell r="C134" t="str">
            <v>06N</v>
          </cell>
          <cell r="D134">
            <v>230.69795802349446</v>
          </cell>
          <cell r="E134">
            <v>18.84968109914659</v>
          </cell>
          <cell r="F134">
            <v>20.700034312178467</v>
          </cell>
          <cell r="G134">
            <v>50.990419673977371</v>
          </cell>
          <cell r="H134">
            <v>149.71002495846471</v>
          </cell>
          <cell r="I134">
            <v>5.6466694512310678</v>
          </cell>
          <cell r="J134">
            <v>113.22875765162233</v>
          </cell>
          <cell r="K134">
            <v>211.77366060694342</v>
          </cell>
          <cell r="L134">
            <v>62.261279285649621</v>
          </cell>
          <cell r="M134">
            <v>45.346730571176849</v>
          </cell>
          <cell r="N134">
            <v>909.2052156338849</v>
          </cell>
          <cell r="Q134" t="str">
            <v>06N</v>
          </cell>
          <cell r="R134">
            <v>0.25373584979124336</v>
          </cell>
          <cell r="S134">
            <v>2.0732042420153585E-2</v>
          </cell>
          <cell r="T134">
            <v>2.2767175062614109E-2</v>
          </cell>
          <cell r="U134">
            <v>5.6082409996325834E-2</v>
          </cell>
          <cell r="V134">
            <v>0.1646603235267288</v>
          </cell>
          <cell r="W134">
            <v>6.2105554985122805E-3</v>
          </cell>
          <cell r="X134">
            <v>0.12453597461237709</v>
          </cell>
          <cell r="Y134">
            <v>0.23292173974089869</v>
          </cell>
          <cell r="Z134">
            <v>6.8478796882221957E-2</v>
          </cell>
          <cell r="AA134">
            <v>4.9875132468924249E-2</v>
          </cell>
          <cell r="AB134">
            <v>1</v>
          </cell>
        </row>
        <row r="135">
          <cell r="C135" t="str">
            <v>06P</v>
          </cell>
          <cell r="D135">
            <v>111.61806201753699</v>
          </cell>
          <cell r="E135">
            <v>12.951363994227757</v>
          </cell>
          <cell r="F135">
            <v>7.4747914296156877</v>
          </cell>
          <cell r="G135">
            <v>16.3756181707483</v>
          </cell>
          <cell r="H135">
            <v>20.793344138240851</v>
          </cell>
          <cell r="I135">
            <v>1.2681863419777639</v>
          </cell>
          <cell r="J135">
            <v>11.199068007654443</v>
          </cell>
          <cell r="K135">
            <v>26.11806463555769</v>
          </cell>
          <cell r="L135">
            <v>18.964679803545284</v>
          </cell>
          <cell r="M135">
            <v>23.431990307751381</v>
          </cell>
          <cell r="N135">
            <v>250.19516884685618</v>
          </cell>
          <cell r="Q135" t="str">
            <v>06P</v>
          </cell>
          <cell r="R135">
            <v>0.44612397006697646</v>
          </cell>
          <cell r="S135">
            <v>5.176504428091197E-2</v>
          </cell>
          <cell r="T135">
            <v>2.9875842383635266E-2</v>
          </cell>
          <cell r="U135">
            <v>6.5451376404361244E-2</v>
          </cell>
          <cell r="V135">
            <v>8.3108495795809728E-2</v>
          </cell>
          <cell r="W135">
            <v>5.0687882896492597E-3</v>
          </cell>
          <cell r="X135">
            <v>4.4761327963568166E-2</v>
          </cell>
          <cell r="Y135">
            <v>0.10439076324269271</v>
          </cell>
          <cell r="Z135">
            <v>7.5799544375509162E-2</v>
          </cell>
          <cell r="AA135">
            <v>9.3654847196885896E-2</v>
          </cell>
          <cell r="AB135">
            <v>1</v>
          </cell>
        </row>
        <row r="136">
          <cell r="C136" t="str">
            <v>06Q</v>
          </cell>
          <cell r="D136">
            <v>119.44363679337597</v>
          </cell>
          <cell r="E136">
            <v>13.093858270108575</v>
          </cell>
          <cell r="F136">
            <v>10.029829771316823</v>
          </cell>
          <cell r="G136">
            <v>45.499477144082519</v>
          </cell>
          <cell r="H136">
            <v>23.303538537575815</v>
          </cell>
          <cell r="I136">
            <v>3.0387702582358278</v>
          </cell>
          <cell r="J136">
            <v>62.49055862284569</v>
          </cell>
          <cell r="K136">
            <v>86.262817189260346</v>
          </cell>
          <cell r="L136">
            <v>27.082541462071948</v>
          </cell>
          <cell r="M136">
            <v>48.263768415514896</v>
          </cell>
          <cell r="N136">
            <v>438.50879646438847</v>
          </cell>
          <cell r="Q136" t="str">
            <v>06Q</v>
          </cell>
          <cell r="R136">
            <v>0.2723859538427208</v>
          </cell>
          <cell r="S136">
            <v>2.9859967178952437E-2</v>
          </cell>
          <cell r="T136">
            <v>2.2872585116160495E-2</v>
          </cell>
          <cell r="U136">
            <v>0.10375955399512164</v>
          </cell>
          <cell r="V136">
            <v>5.3142693431620376E-2</v>
          </cell>
          <cell r="W136">
            <v>6.9297817574854688E-3</v>
          </cell>
          <cell r="X136">
            <v>0.142506967081835</v>
          </cell>
          <cell r="Y136">
            <v>0.19671855589849221</v>
          </cell>
          <cell r="Z136">
            <v>6.1760543187350483E-2</v>
          </cell>
          <cell r="AA136">
            <v>0.11006339851026095</v>
          </cell>
          <cell r="AB136">
            <v>1</v>
          </cell>
        </row>
        <row r="137">
          <cell r="C137" t="str">
            <v>06T</v>
          </cell>
          <cell r="D137">
            <v>88.961690009802865</v>
          </cell>
          <cell r="E137">
            <v>23.448516204881987</v>
          </cell>
          <cell r="F137">
            <v>27.033102287281707</v>
          </cell>
          <cell r="G137">
            <v>35.847704665952492</v>
          </cell>
          <cell r="H137">
            <v>29.065293014784881</v>
          </cell>
          <cell r="I137">
            <v>2.4563473676454652</v>
          </cell>
          <cell r="J137">
            <v>57.504750915857564</v>
          </cell>
          <cell r="K137">
            <v>68.941211785351314</v>
          </cell>
          <cell r="L137">
            <v>11.9297784621108</v>
          </cell>
          <cell r="M137">
            <v>35.727328592052437</v>
          </cell>
          <cell r="N137">
            <v>380.91572330572154</v>
          </cell>
          <cell r="Q137" t="str">
            <v>06T</v>
          </cell>
          <cell r="R137">
            <v>0.23354690963597358</v>
          </cell>
          <cell r="S137">
            <v>6.1558278564579745E-2</v>
          </cell>
          <cell r="T137">
            <v>7.096872256329792E-2</v>
          </cell>
          <cell r="U137">
            <v>9.4109280538102802E-2</v>
          </cell>
          <cell r="V137">
            <v>7.6303736591774099E-2</v>
          </cell>
          <cell r="W137">
            <v>6.4485323586236159E-3</v>
          </cell>
          <cell r="X137">
            <v>0.15096449791258543</v>
          </cell>
          <cell r="Y137">
            <v>0.18098809675551081</v>
          </cell>
          <cell r="Z137">
            <v>3.1318682144648578E-2</v>
          </cell>
          <cell r="AA137">
            <v>9.3793262934903365E-2</v>
          </cell>
          <cell r="AB137">
            <v>1</v>
          </cell>
        </row>
        <row r="138">
          <cell r="C138" t="str">
            <v>06V</v>
          </cell>
          <cell r="D138">
            <v>31.924749446500254</v>
          </cell>
          <cell r="E138">
            <v>13.150780860554983</v>
          </cell>
          <cell r="F138">
            <v>1.491932007940991</v>
          </cell>
          <cell r="G138">
            <v>8.4279213335253598</v>
          </cell>
          <cell r="H138">
            <v>15.328551627010548</v>
          </cell>
          <cell r="I138">
            <v>0</v>
          </cell>
          <cell r="J138">
            <v>30.868460821088576</v>
          </cell>
          <cell r="K138">
            <v>61.874187054354223</v>
          </cell>
          <cell r="L138">
            <v>3.5849913928668578</v>
          </cell>
          <cell r="M138">
            <v>25.012287590010757</v>
          </cell>
          <cell r="N138">
            <v>191.66386213385252</v>
          </cell>
          <cell r="Q138" t="str">
            <v>06V</v>
          </cell>
          <cell r="R138">
            <v>0.16656634741193377</v>
          </cell>
          <cell r="S138">
            <v>6.8613773687659793E-2</v>
          </cell>
          <cell r="T138">
            <v>7.784106984649348E-3</v>
          </cell>
          <cell r="U138">
            <v>4.3972406898696123E-2</v>
          </cell>
          <cell r="V138">
            <v>7.9976222206696063E-2</v>
          </cell>
          <cell r="W138">
            <v>0</v>
          </cell>
          <cell r="X138">
            <v>0.16105519568175525</v>
          </cell>
          <cell r="Y138">
            <v>0.32282656921075226</v>
          </cell>
          <cell r="Z138">
            <v>1.8704576611125592E-2</v>
          </cell>
          <cell r="AA138">
            <v>0.13050080130673197</v>
          </cell>
          <cell r="AB138">
            <v>1</v>
          </cell>
        </row>
        <row r="139">
          <cell r="C139" t="str">
            <v>06W</v>
          </cell>
          <cell r="D139">
            <v>72.110552405869015</v>
          </cell>
          <cell r="E139">
            <v>8.971580581227073</v>
          </cell>
          <cell r="F139">
            <v>16.293785492850713</v>
          </cell>
          <cell r="G139">
            <v>26.156029186079184</v>
          </cell>
          <cell r="H139">
            <v>31.39204832450714</v>
          </cell>
          <cell r="I139">
            <v>0</v>
          </cell>
          <cell r="J139">
            <v>16.847591943879017</v>
          </cell>
          <cell r="K139">
            <v>60.836802715263296</v>
          </cell>
          <cell r="L139">
            <v>7.7737763431245535</v>
          </cell>
          <cell r="M139">
            <v>22.910136901152885</v>
          </cell>
          <cell r="N139">
            <v>263.29230389395286</v>
          </cell>
          <cell r="Q139" t="str">
            <v>06W</v>
          </cell>
          <cell r="R139">
            <v>0.27388021350944319</v>
          </cell>
          <cell r="S139">
            <v>3.4074602442009043E-2</v>
          </cell>
          <cell r="T139">
            <v>6.1884776926155106E-2</v>
          </cell>
          <cell r="U139">
            <v>9.934217141650345E-2</v>
          </cell>
          <cell r="V139">
            <v>0.11922888690719582</v>
          </cell>
          <cell r="W139">
            <v>0</v>
          </cell>
          <cell r="X139">
            <v>6.3988167123429404E-2</v>
          </cell>
          <cell r="Y139">
            <v>0.23106183437768368</v>
          </cell>
          <cell r="Z139">
            <v>2.9525269930622901E-2</v>
          </cell>
          <cell r="AA139">
            <v>8.7014077366957446E-2</v>
          </cell>
          <cell r="AB139">
            <v>1</v>
          </cell>
        </row>
        <row r="140">
          <cell r="C140" t="str">
            <v>06Y</v>
          </cell>
          <cell r="D140">
            <v>60.646131385023573</v>
          </cell>
          <cell r="E140">
            <v>22.403425047069227</v>
          </cell>
          <cell r="F140">
            <v>7.1261617032350886</v>
          </cell>
          <cell r="G140">
            <v>21.133601224019138</v>
          </cell>
          <cell r="H140">
            <v>24.296991425781517</v>
          </cell>
          <cell r="I140">
            <v>3.0475012302950981</v>
          </cell>
          <cell r="J140">
            <v>34.758756614845204</v>
          </cell>
          <cell r="K140">
            <v>59.992532679855238</v>
          </cell>
          <cell r="L140">
            <v>12.822970420198294</v>
          </cell>
          <cell r="M140">
            <v>34.941561308573512</v>
          </cell>
          <cell r="N140">
            <v>281.16963303889588</v>
          </cell>
          <cell r="Q140" t="str">
            <v>06Y</v>
          </cell>
          <cell r="R140">
            <v>0.21569232327672466</v>
          </cell>
          <cell r="S140">
            <v>7.967939071133627E-2</v>
          </cell>
          <cell r="T140">
            <v>2.534470606308073E-2</v>
          </cell>
          <cell r="U140">
            <v>7.5163171056582767E-2</v>
          </cell>
          <cell r="V140">
            <v>8.6413995576899189E-2</v>
          </cell>
          <cell r="W140">
            <v>1.0838657067470437E-2</v>
          </cell>
          <cell r="X140">
            <v>0.12362201507741349</v>
          </cell>
          <cell r="Y140">
            <v>0.21336775252523843</v>
          </cell>
          <cell r="Z140">
            <v>4.5605815541340536E-2</v>
          </cell>
          <cell r="AA140">
            <v>0.12427217310391352</v>
          </cell>
          <cell r="AB140">
            <v>1</v>
          </cell>
        </row>
        <row r="141">
          <cell r="C141" t="str">
            <v>07G</v>
          </cell>
          <cell r="D141">
            <v>74.89714658545212</v>
          </cell>
          <cell r="E141">
            <v>9.9536031672800718</v>
          </cell>
          <cell r="F141">
            <v>8.9898077512686534</v>
          </cell>
          <cell r="G141">
            <v>20.380516362349638</v>
          </cell>
          <cell r="H141">
            <v>20.356417896481197</v>
          </cell>
          <cell r="I141">
            <v>0</v>
          </cell>
          <cell r="J141">
            <v>20.890661043417595</v>
          </cell>
          <cell r="K141">
            <v>55.982566273104815</v>
          </cell>
          <cell r="L141">
            <v>6.6554908416611873</v>
          </cell>
          <cell r="M141">
            <v>14.260164048052221</v>
          </cell>
          <cell r="N141">
            <v>232.3663739690675</v>
          </cell>
          <cell r="Q141" t="str">
            <v>07G</v>
          </cell>
          <cell r="R141">
            <v>0.32232351568830003</v>
          </cell>
          <cell r="S141">
            <v>4.2835815687364005E-2</v>
          </cell>
          <cell r="T141">
            <v>3.8688075205173068E-2</v>
          </cell>
          <cell r="U141">
            <v>8.7708544116037568E-2</v>
          </cell>
          <cell r="V141">
            <v>8.7604835195263811E-2</v>
          </cell>
          <cell r="W141">
            <v>0</v>
          </cell>
          <cell r="X141">
            <v>8.9903976580529454E-2</v>
          </cell>
          <cell r="Y141">
            <v>0.24092369871278013</v>
          </cell>
          <cell r="Z141">
            <v>2.8642228769930209E-2</v>
          </cell>
          <cell r="AA141">
            <v>6.1369310044621719E-2</v>
          </cell>
          <cell r="AB141">
            <v>1</v>
          </cell>
        </row>
        <row r="142">
          <cell r="C142" t="str">
            <v>07H</v>
          </cell>
          <cell r="D142">
            <v>96.46614747602996</v>
          </cell>
          <cell r="E142">
            <v>16.580373086218504</v>
          </cell>
          <cell r="F142">
            <v>11.515657638310135</v>
          </cell>
          <cell r="G142">
            <v>29.301709137553853</v>
          </cell>
          <cell r="H142">
            <v>50.149544875481212</v>
          </cell>
          <cell r="I142">
            <v>0</v>
          </cell>
          <cell r="J142">
            <v>41.039866552878401</v>
          </cell>
          <cell r="K142">
            <v>99.730773178015099</v>
          </cell>
          <cell r="L142">
            <v>10.685729623241439</v>
          </cell>
          <cell r="M142">
            <v>31.381790419663346</v>
          </cell>
          <cell r="N142">
            <v>386.851591987392</v>
          </cell>
          <cell r="Q142" t="str">
            <v>07H</v>
          </cell>
          <cell r="R142">
            <v>0.24936215715295265</v>
          </cell>
          <cell r="S142">
            <v>4.28597773141874E-2</v>
          </cell>
          <cell r="T142">
            <v>2.9767636677285395E-2</v>
          </cell>
          <cell r="U142">
            <v>7.5744057267596393E-2</v>
          </cell>
          <cell r="V142">
            <v>0.12963510016294738</v>
          </cell>
          <cell r="W142">
            <v>0</v>
          </cell>
          <cell r="X142">
            <v>0.10608684933165777</v>
          </cell>
          <cell r="Y142">
            <v>0.25780111868136102</v>
          </cell>
          <cell r="Z142">
            <v>2.7622297140733238E-2</v>
          </cell>
          <cell r="AA142">
            <v>8.112100627127862E-2</v>
          </cell>
          <cell r="AB142">
            <v>1</v>
          </cell>
        </row>
        <row r="143">
          <cell r="C143" t="str">
            <v>07J</v>
          </cell>
          <cell r="D143">
            <v>50.183523165997258</v>
          </cell>
          <cell r="E143">
            <v>20.55683599587185</v>
          </cell>
          <cell r="F143">
            <v>0</v>
          </cell>
          <cell r="G143">
            <v>17.82898703172534</v>
          </cell>
          <cell r="H143">
            <v>17.915517884476682</v>
          </cell>
          <cell r="I143">
            <v>6.6627699672623821</v>
          </cell>
          <cell r="J143">
            <v>30.842587552942501</v>
          </cell>
          <cell r="K143">
            <v>53.026311799963793</v>
          </cell>
          <cell r="L143">
            <v>10.001695331070966</v>
          </cell>
          <cell r="M143">
            <v>19.062465672420615</v>
          </cell>
          <cell r="N143">
            <v>226.08069440173142</v>
          </cell>
          <cell r="Q143" t="str">
            <v>07J</v>
          </cell>
          <cell r="R143">
            <v>0.22197173137138476</v>
          </cell>
          <cell r="S143">
            <v>9.0926985385773915E-2</v>
          </cell>
          <cell r="T143">
            <v>0</v>
          </cell>
          <cell r="U143">
            <v>7.8861165385684509E-2</v>
          </cell>
          <cell r="V143">
            <v>7.9243908604783003E-2</v>
          </cell>
          <cell r="W143">
            <v>2.9470760362329089E-2</v>
          </cell>
          <cell r="X143">
            <v>0.13642291587329047</v>
          </cell>
          <cell r="Y143">
            <v>0.23454595245421228</v>
          </cell>
          <cell r="Z143">
            <v>4.4239493148842561E-2</v>
          </cell>
          <cell r="AA143">
            <v>8.4317087413699254E-2</v>
          </cell>
          <cell r="AB143">
            <v>1</v>
          </cell>
        </row>
        <row r="144">
          <cell r="C144" t="str">
            <v>07K</v>
          </cell>
          <cell r="D144">
            <v>75.383962554087049</v>
          </cell>
          <cell r="E144">
            <v>18.817108205165443</v>
          </cell>
          <cell r="F144">
            <v>19.531220232630737</v>
          </cell>
          <cell r="G144">
            <v>17.860521727422324</v>
          </cell>
          <cell r="H144">
            <v>35.080428938473013</v>
          </cell>
          <cell r="I144">
            <v>0.72292542735229626</v>
          </cell>
          <cell r="J144">
            <v>49.831494544582775</v>
          </cell>
          <cell r="K144">
            <v>74.026047203427495</v>
          </cell>
          <cell r="L144">
            <v>25.190153176750933</v>
          </cell>
          <cell r="M144">
            <v>31.61410078497698</v>
          </cell>
          <cell r="N144">
            <v>348.05796279486913</v>
          </cell>
          <cell r="Q144" t="str">
            <v>07K</v>
          </cell>
          <cell r="R144">
            <v>0.21658450778933971</v>
          </cell>
          <cell r="S144">
            <v>5.4063145270592368E-2</v>
          </cell>
          <cell r="T144">
            <v>5.6114849595156731E-2</v>
          </cell>
          <cell r="U144">
            <v>5.1314791318101724E-2</v>
          </cell>
          <cell r="V144">
            <v>0.10078904288464148</v>
          </cell>
          <cell r="W144">
            <v>2.0770259687417593E-3</v>
          </cell>
          <cell r="X144">
            <v>0.1431701034633458</v>
          </cell>
          <cell r="Y144">
            <v>0.21268310200118987</v>
          </cell>
          <cell r="Z144">
            <v>7.2373443131358434E-2</v>
          </cell>
          <cell r="AA144">
            <v>9.0829988577531884E-2</v>
          </cell>
          <cell r="AB144">
            <v>1</v>
          </cell>
        </row>
        <row r="145">
          <cell r="C145" t="str">
            <v>07L</v>
          </cell>
          <cell r="D145">
            <v>125.21344009014794</v>
          </cell>
          <cell r="E145">
            <v>11.884575353776167</v>
          </cell>
          <cell r="F145">
            <v>15.262910056673412</v>
          </cell>
          <cell r="G145">
            <v>22.79355882282815</v>
          </cell>
          <cell r="H145">
            <v>31.975730087339041</v>
          </cell>
          <cell r="I145">
            <v>0</v>
          </cell>
          <cell r="J145">
            <v>4.6705298801720412</v>
          </cell>
          <cell r="K145">
            <v>22.590651566373829</v>
          </cell>
          <cell r="L145">
            <v>13.219173563359698</v>
          </cell>
          <cell r="M145">
            <v>23.768146816285995</v>
          </cell>
          <cell r="N145">
            <v>271.37871623695628</v>
          </cell>
          <cell r="Q145" t="str">
            <v>07L</v>
          </cell>
          <cell r="R145">
            <v>0.46139742212066814</v>
          </cell>
          <cell r="S145">
            <v>4.3793321446030667E-2</v>
          </cell>
          <cell r="T145">
            <v>5.6242104275216975E-2</v>
          </cell>
          <cell r="U145">
            <v>8.3991696691960868E-2</v>
          </cell>
          <cell r="V145">
            <v>0.1178269634801397</v>
          </cell>
          <cell r="W145">
            <v>0</v>
          </cell>
          <cell r="X145">
            <v>1.7210376498700563E-2</v>
          </cell>
          <cell r="Y145">
            <v>8.3244006308323154E-2</v>
          </cell>
          <cell r="Z145">
            <v>4.8711165513132142E-2</v>
          </cell>
          <cell r="AA145">
            <v>8.758294366582775E-2</v>
          </cell>
          <cell r="AB145">
            <v>1</v>
          </cell>
        </row>
        <row r="146">
          <cell r="C146" t="str">
            <v>07M</v>
          </cell>
          <cell r="D146">
            <v>154.1229722862883</v>
          </cell>
          <cell r="E146">
            <v>12.256736673924172</v>
          </cell>
          <cell r="F146">
            <v>22.179434039989047</v>
          </cell>
          <cell r="G146">
            <v>27.460545916805621</v>
          </cell>
          <cell r="H146">
            <v>97.437306639880319</v>
          </cell>
          <cell r="I146">
            <v>2.5643912306176695</v>
          </cell>
          <cell r="J146">
            <v>47.873631189725756</v>
          </cell>
          <cell r="K146">
            <v>170.09689350794989</v>
          </cell>
          <cell r="L146">
            <v>40.040982340176733</v>
          </cell>
          <cell r="M146">
            <v>53.060680649658124</v>
          </cell>
          <cell r="N146">
            <v>627.09357447501543</v>
          </cell>
          <cell r="Q146" t="str">
            <v>07M</v>
          </cell>
          <cell r="R146">
            <v>0.24577348351131742</v>
          </cell>
          <cell r="S146">
            <v>1.9545307387633746E-2</v>
          </cell>
          <cell r="T146">
            <v>3.536861952150766E-2</v>
          </cell>
          <cell r="U146">
            <v>4.3790188633003928E-2</v>
          </cell>
          <cell r="V146">
            <v>0.15537921389395834</v>
          </cell>
          <cell r="W146">
            <v>4.0893278690736128E-3</v>
          </cell>
          <cell r="X146">
            <v>7.6342085357522876E-2</v>
          </cell>
          <cell r="Y146">
            <v>0.27124643024822903</v>
          </cell>
          <cell r="Z146">
            <v>6.3851686526524981E-2</v>
          </cell>
          <cell r="AA146">
            <v>8.4613657051228738E-2</v>
          </cell>
          <cell r="AB146">
            <v>1</v>
          </cell>
        </row>
        <row r="147">
          <cell r="C147" t="str">
            <v>07N</v>
          </cell>
          <cell r="D147">
            <v>106.88036779395367</v>
          </cell>
          <cell r="E147">
            <v>14.296453891647921</v>
          </cell>
          <cell r="F147">
            <v>15.043117873865857</v>
          </cell>
          <cell r="G147">
            <v>21.756876628877428</v>
          </cell>
          <cell r="H147">
            <v>50.405492446069609</v>
          </cell>
          <cell r="I147">
            <v>0</v>
          </cell>
          <cell r="J147">
            <v>23.928598628771585</v>
          </cell>
          <cell r="K147">
            <v>36.979227581314206</v>
          </cell>
          <cell r="L147">
            <v>13.538970464579705</v>
          </cell>
          <cell r="M147">
            <v>14.006032646904909</v>
          </cell>
          <cell r="N147">
            <v>296.83513795598486</v>
          </cell>
          <cell r="Q147" t="str">
            <v>07N</v>
          </cell>
          <cell r="R147">
            <v>0.3600664278829484</v>
          </cell>
          <cell r="S147">
            <v>4.8162943208454718E-2</v>
          </cell>
          <cell r="T147">
            <v>5.0678359635766813E-2</v>
          </cell>
          <cell r="U147">
            <v>7.3296162909471885E-2</v>
          </cell>
          <cell r="V147">
            <v>0.16980972263985744</v>
          </cell>
          <cell r="W147">
            <v>0</v>
          </cell>
          <cell r="X147">
            <v>8.0612419383852565E-2</v>
          </cell>
          <cell r="Y147">
            <v>0.12457833609576753</v>
          </cell>
          <cell r="Z147">
            <v>4.5611077441199979E-2</v>
          </cell>
          <cell r="AA147">
            <v>4.7184550802680726E-2</v>
          </cell>
          <cell r="AB147">
            <v>1</v>
          </cell>
        </row>
        <row r="148">
          <cell r="C148" t="str">
            <v>07P</v>
          </cell>
          <cell r="D148">
            <v>277.26231074044745</v>
          </cell>
          <cell r="E148">
            <v>14.576739241388658</v>
          </cell>
          <cell r="F148">
            <v>28.810700619831341</v>
          </cell>
          <cell r="G148">
            <v>30.885529065920867</v>
          </cell>
          <cell r="H148">
            <v>61.193413675427443</v>
          </cell>
          <cell r="I148">
            <v>2.1707857672682662</v>
          </cell>
          <cell r="J148">
            <v>10.823763963472956</v>
          </cell>
          <cell r="K148">
            <v>73.036669219298219</v>
          </cell>
          <cell r="L148">
            <v>24.200673472173712</v>
          </cell>
          <cell r="M148">
            <v>51.126445864689579</v>
          </cell>
          <cell r="N148">
            <v>574.08703162991844</v>
          </cell>
          <cell r="Q148" t="str">
            <v>07P</v>
          </cell>
          <cell r="R148">
            <v>0.48296215637071355</v>
          </cell>
          <cell r="S148">
            <v>2.5391166213950399E-2</v>
          </cell>
          <cell r="T148">
            <v>5.018524898225532E-2</v>
          </cell>
          <cell r="U148">
            <v>5.3799384699968325E-2</v>
          </cell>
          <cell r="V148">
            <v>0.10659257273533987</v>
          </cell>
          <cell r="W148">
            <v>3.7812834076831219E-3</v>
          </cell>
          <cell r="X148">
            <v>1.8853872961983972E-2</v>
          </cell>
          <cell r="Y148">
            <v>0.12722229417364864</v>
          </cell>
          <cell r="Z148">
            <v>4.2155060363346653E-2</v>
          </cell>
          <cell r="AA148">
            <v>8.9056960091110221E-2</v>
          </cell>
          <cell r="AB148">
            <v>1</v>
          </cell>
        </row>
        <row r="149">
          <cell r="C149" t="str">
            <v>07Q</v>
          </cell>
          <cell r="D149">
            <v>116.66955387060092</v>
          </cell>
          <cell r="E149">
            <v>9.5321010906159902</v>
          </cell>
          <cell r="F149">
            <v>10.123186753415924</v>
          </cell>
          <cell r="G149">
            <v>21.790700568135595</v>
          </cell>
          <cell r="H149">
            <v>99.547650190354318</v>
          </cell>
          <cell r="I149">
            <v>6.1192367199742801</v>
          </cell>
          <cell r="J149">
            <v>77.417776317200122</v>
          </cell>
          <cell r="K149">
            <v>168.78343546230022</v>
          </cell>
          <cell r="L149">
            <v>29.870828014429541</v>
          </cell>
          <cell r="M149">
            <v>34.898877997819547</v>
          </cell>
          <cell r="N149">
            <v>574.75334698484653</v>
          </cell>
          <cell r="Q149" t="str">
            <v>07Q</v>
          </cell>
          <cell r="R149">
            <v>0.20299064717526027</v>
          </cell>
          <cell r="S149">
            <v>1.6584681308288763E-2</v>
          </cell>
          <cell r="T149">
            <v>1.7613097525263865E-2</v>
          </cell>
          <cell r="U149">
            <v>3.7913133838105531E-2</v>
          </cell>
          <cell r="V149">
            <v>0.17320064461143347</v>
          </cell>
          <cell r="W149">
            <v>1.0646717852233081E-2</v>
          </cell>
          <cell r="X149">
            <v>0.13469739101709183</v>
          </cell>
          <cell r="Y149">
            <v>0.29366237943239021</v>
          </cell>
          <cell r="Z149">
            <v>5.1971559924151416E-2</v>
          </cell>
          <cell r="AA149">
            <v>6.0719747315781461E-2</v>
          </cell>
          <cell r="AB149">
            <v>1</v>
          </cell>
        </row>
        <row r="150">
          <cell r="C150" t="str">
            <v>07R</v>
          </cell>
          <cell r="D150">
            <v>119.00070260717078</v>
          </cell>
          <cell r="E150">
            <v>8.7103693145108227</v>
          </cell>
          <cell r="F150">
            <v>23.079952587409192</v>
          </cell>
          <cell r="G150">
            <v>29.502511321285116</v>
          </cell>
          <cell r="H150">
            <v>65.538744309079647</v>
          </cell>
          <cell r="I150">
            <v>0</v>
          </cell>
          <cell r="J150">
            <v>20.353509801890802</v>
          </cell>
          <cell r="K150">
            <v>132.52877128149603</v>
          </cell>
          <cell r="L150">
            <v>14.0443416861996</v>
          </cell>
          <cell r="M150">
            <v>37.763015833725461</v>
          </cell>
          <cell r="N150">
            <v>450.52191874276747</v>
          </cell>
          <cell r="Q150" t="str">
            <v>07R</v>
          </cell>
          <cell r="R150">
            <v>0.26413965149410651</v>
          </cell>
          <cell r="S150">
            <v>1.9333952360893109E-2</v>
          </cell>
          <cell r="T150">
            <v>5.1229366712759322E-2</v>
          </cell>
          <cell r="U150">
            <v>6.5485185279364921E-2</v>
          </cell>
          <cell r="V150">
            <v>0.14547293168770334</v>
          </cell>
          <cell r="W150">
            <v>0</v>
          </cell>
          <cell r="X150">
            <v>4.5177623896057222E-2</v>
          </cell>
          <cell r="Y150">
            <v>0.29416719979203809</v>
          </cell>
          <cell r="Z150">
            <v>3.1173492569222666E-2</v>
          </cell>
          <cell r="AA150">
            <v>8.3820596207854758E-2</v>
          </cell>
          <cell r="AB150">
            <v>1</v>
          </cell>
        </row>
        <row r="151">
          <cell r="C151" t="str">
            <v>07T</v>
          </cell>
          <cell r="D151">
            <v>154.58042836633069</v>
          </cell>
          <cell r="E151">
            <v>14.080637300573194</v>
          </cell>
          <cell r="F151">
            <v>21.481293466375508</v>
          </cell>
          <cell r="G151">
            <v>24.870504649455988</v>
          </cell>
          <cell r="H151">
            <v>71.218820974952664</v>
          </cell>
          <cell r="I151">
            <v>3.5648810485026048</v>
          </cell>
          <cell r="J151">
            <v>10.604584002929034</v>
          </cell>
          <cell r="K151">
            <v>67.966174007136374</v>
          </cell>
          <cell r="L151">
            <v>15.134873128642926</v>
          </cell>
          <cell r="M151">
            <v>32.07163851718002</v>
          </cell>
          <cell r="N151">
            <v>415.57383546207905</v>
          </cell>
          <cell r="Q151" t="str">
            <v>07T</v>
          </cell>
          <cell r="R151">
            <v>0.3719686254897443</v>
          </cell>
          <cell r="S151">
            <v>3.388239609675342E-2</v>
          </cell>
          <cell r="T151">
            <v>5.1690678366433554E-2</v>
          </cell>
          <cell r="U151">
            <v>5.9846175401784676E-2</v>
          </cell>
          <cell r="V151">
            <v>0.17137465089871221</v>
          </cell>
          <cell r="W151">
            <v>8.5782134107138686E-3</v>
          </cell>
          <cell r="X151">
            <v>2.5517929903208978E-2</v>
          </cell>
          <cell r="Y151">
            <v>0.1635477698723847</v>
          </cell>
          <cell r="Z151">
            <v>3.6419215641462055E-2</v>
          </cell>
          <cell r="AA151">
            <v>7.7174344918802151E-2</v>
          </cell>
          <cell r="AB151">
            <v>1</v>
          </cell>
        </row>
        <row r="152">
          <cell r="C152" t="str">
            <v>07V</v>
          </cell>
          <cell r="D152">
            <v>151.06483266154942</v>
          </cell>
          <cell r="E152">
            <v>18.885310854138968</v>
          </cell>
          <cell r="F152">
            <v>27.937147664884975</v>
          </cell>
          <cell r="G152">
            <v>29.760924007140741</v>
          </cell>
          <cell r="H152">
            <v>77.041949879776638</v>
          </cell>
          <cell r="I152">
            <v>1.6184774732671297</v>
          </cell>
          <cell r="J152">
            <v>33.235433966084621</v>
          </cell>
          <cell r="K152">
            <v>107.45447294720695</v>
          </cell>
          <cell r="L152">
            <v>39.749354131527227</v>
          </cell>
          <cell r="M152">
            <v>37.911470839216349</v>
          </cell>
          <cell r="N152">
            <v>524.65937442479299</v>
          </cell>
          <cell r="Q152" t="str">
            <v>07V</v>
          </cell>
          <cell r="R152">
            <v>0.28792935002289516</v>
          </cell>
          <cell r="S152">
            <v>3.5995374856007789E-2</v>
          </cell>
          <cell r="T152">
            <v>5.3248162573124119E-2</v>
          </cell>
          <cell r="U152">
            <v>5.6724277613011187E-2</v>
          </cell>
          <cell r="V152">
            <v>0.14684184374717615</v>
          </cell>
          <cell r="W152">
            <v>3.0848156959771039E-3</v>
          </cell>
          <cell r="X152">
            <v>6.3346688511040292E-2</v>
          </cell>
          <cell r="Y152">
            <v>0.20480806821571423</v>
          </cell>
          <cell r="Z152">
            <v>7.5762210815552816E-2</v>
          </cell>
          <cell r="AA152">
            <v>7.2259207949501247E-2</v>
          </cell>
          <cell r="AB152">
            <v>1</v>
          </cell>
        </row>
        <row r="153">
          <cell r="C153" t="str">
            <v>07W</v>
          </cell>
          <cell r="D153">
            <v>239.04826518652158</v>
          </cell>
          <cell r="E153">
            <v>17.149615772465339</v>
          </cell>
          <cell r="F153">
            <v>32.681463518056553</v>
          </cell>
          <cell r="G153">
            <v>23.777144911848016</v>
          </cell>
          <cell r="H153">
            <v>87.038546040955211</v>
          </cell>
          <cell r="I153">
            <v>1.4606738254593543</v>
          </cell>
          <cell r="J153">
            <v>17.304995417470447</v>
          </cell>
          <cell r="K153">
            <v>114.01507348070558</v>
          </cell>
          <cell r="L153">
            <v>35.839193704368768</v>
          </cell>
          <cell r="M153">
            <v>70.069269107147193</v>
          </cell>
          <cell r="N153">
            <v>638.38424096499807</v>
          </cell>
          <cell r="Q153" t="str">
            <v>07W</v>
          </cell>
          <cell r="R153">
            <v>0.37445828052580066</v>
          </cell>
          <cell r="S153">
            <v>2.6864096373277538E-2</v>
          </cell>
          <cell r="T153">
            <v>5.1194032403830039E-2</v>
          </cell>
          <cell r="U153">
            <v>3.7245820598431234E-2</v>
          </cell>
          <cell r="V153">
            <v>0.13634194025432944</v>
          </cell>
          <cell r="W153">
            <v>2.2880793912634216E-3</v>
          </cell>
          <cell r="X153">
            <v>2.7107491549778501E-2</v>
          </cell>
          <cell r="Y153">
            <v>0.17859944867742578</v>
          </cell>
          <cell r="Z153">
            <v>5.6140473721897205E-2</v>
          </cell>
          <cell r="AA153">
            <v>0.10976033650396613</v>
          </cell>
          <cell r="AB153">
            <v>1</v>
          </cell>
        </row>
        <row r="154">
          <cell r="C154" t="str">
            <v>07X</v>
          </cell>
          <cell r="D154">
            <v>143.80303898792891</v>
          </cell>
          <cell r="E154">
            <v>14.359407002183115</v>
          </cell>
          <cell r="F154">
            <v>14.941339970210128</v>
          </cell>
          <cell r="G154">
            <v>21.154705622503453</v>
          </cell>
          <cell r="H154">
            <v>58.116740450369157</v>
          </cell>
          <cell r="I154">
            <v>1.5713052829187533</v>
          </cell>
          <cell r="J154">
            <v>28.533178255400863</v>
          </cell>
          <cell r="K154">
            <v>80.855245690226567</v>
          </cell>
          <cell r="L154">
            <v>22.110872064657144</v>
          </cell>
          <cell r="M154">
            <v>27.763321926944499</v>
          </cell>
          <cell r="N154">
            <v>413.2091552533426</v>
          </cell>
          <cell r="Q154" t="str">
            <v>07X</v>
          </cell>
          <cell r="R154">
            <v>0.34801513267478756</v>
          </cell>
          <cell r="S154">
            <v>3.4750941066103005E-2</v>
          </cell>
          <cell r="T154">
            <v>3.6159266512498844E-2</v>
          </cell>
          <cell r="U154">
            <v>5.1196120302642603E-2</v>
          </cell>
          <cell r="V154">
            <v>0.14064727199652005</v>
          </cell>
          <cell r="W154">
            <v>3.802687483909621E-3</v>
          </cell>
          <cell r="X154">
            <v>6.905262841503812E-2</v>
          </cell>
          <cell r="Y154">
            <v>0.19567631709576574</v>
          </cell>
          <cell r="Z154">
            <v>5.3510121408371872E-2</v>
          </cell>
          <cell r="AA154">
            <v>6.7189513044362562E-2</v>
          </cell>
          <cell r="AB154">
            <v>1</v>
          </cell>
        </row>
        <row r="155">
          <cell r="C155" t="str">
            <v>07Y</v>
          </cell>
          <cell r="D155">
            <v>188.99150003480176</v>
          </cell>
          <cell r="E155">
            <v>12.77646348580457</v>
          </cell>
          <cell r="F155">
            <v>23.672310735249084</v>
          </cell>
          <cell r="G155">
            <v>21.533366688554889</v>
          </cell>
          <cell r="H155">
            <v>64.923968896761679</v>
          </cell>
          <cell r="I155">
            <v>2.2738357645277283</v>
          </cell>
          <cell r="J155">
            <v>13.713700385747948</v>
          </cell>
          <cell r="K155">
            <v>88.293576364064037</v>
          </cell>
          <cell r="L155">
            <v>41.083668739041485</v>
          </cell>
          <cell r="M155">
            <v>39.709132837867067</v>
          </cell>
          <cell r="N155">
            <v>496.97152393242033</v>
          </cell>
          <cell r="Q155" t="str">
            <v>07Y</v>
          </cell>
          <cell r="R155">
            <v>0.38028637644941077</v>
          </cell>
          <cell r="S155">
            <v>2.570864299166958E-2</v>
          </cell>
          <cell r="T155">
            <v>4.7633133077596847E-2</v>
          </cell>
          <cell r="U155">
            <v>4.3329176122942327E-2</v>
          </cell>
          <cell r="V155">
            <v>0.13063921325518488</v>
          </cell>
          <cell r="W155">
            <v>4.5753844134476633E-3</v>
          </cell>
          <cell r="X155">
            <v>2.759453957690497E-2</v>
          </cell>
          <cell r="Y155">
            <v>0.17766325053278195</v>
          </cell>
          <cell r="Z155">
            <v>8.2668053923806231E-2</v>
          </cell>
          <cell r="AA155">
            <v>7.9902229656254584E-2</v>
          </cell>
          <cell r="AB155">
            <v>1</v>
          </cell>
        </row>
        <row r="156">
          <cell r="C156" t="str">
            <v>08A</v>
          </cell>
          <cell r="D156">
            <v>168.45732246220715</v>
          </cell>
          <cell r="E156">
            <v>11.55940920502152</v>
          </cell>
          <cell r="F156">
            <v>10.108076560017617</v>
          </cell>
          <cell r="G156">
            <v>36.010699451608943</v>
          </cell>
          <cell r="H156">
            <v>74.385198172024928</v>
          </cell>
          <cell r="I156">
            <v>0</v>
          </cell>
          <cell r="J156">
            <v>8.7542059514818149</v>
          </cell>
          <cell r="K156">
            <v>57.714194863148542</v>
          </cell>
          <cell r="L156">
            <v>20.857726168812654</v>
          </cell>
          <cell r="M156">
            <v>30.054118509665074</v>
          </cell>
          <cell r="N156">
            <v>417.90095134398825</v>
          </cell>
          <cell r="Q156" t="str">
            <v>08A</v>
          </cell>
          <cell r="R156">
            <v>0.40310346727003327</v>
          </cell>
          <cell r="S156">
            <v>2.76606434320045E-2</v>
          </cell>
          <cell r="T156">
            <v>2.4187732828818857E-2</v>
          </cell>
          <cell r="U156">
            <v>8.6170417501556087E-2</v>
          </cell>
          <cell r="V156">
            <v>0.1779971975005053</v>
          </cell>
          <cell r="W156">
            <v>0</v>
          </cell>
          <cell r="X156">
            <v>2.0948040255299481E-2</v>
          </cell>
          <cell r="Y156">
            <v>0.13810496166026207</v>
          </cell>
          <cell r="Z156">
            <v>4.9910693195919439E-2</v>
          </cell>
          <cell r="AA156">
            <v>7.1916846355600958E-2</v>
          </cell>
          <cell r="AB156">
            <v>1</v>
          </cell>
        </row>
        <row r="157">
          <cell r="C157" t="str">
            <v>08C</v>
          </cell>
          <cell r="D157">
            <v>72.434486720158432</v>
          </cell>
          <cell r="E157">
            <v>7.3287334107969579</v>
          </cell>
          <cell r="F157">
            <v>9.6175306088663479</v>
          </cell>
          <cell r="G157">
            <v>10.153574736047027</v>
          </cell>
          <cell r="H157">
            <v>62.621498978650706</v>
          </cell>
          <cell r="I157">
            <v>5.9433798961752871</v>
          </cell>
          <cell r="J157">
            <v>6.3500715058112647</v>
          </cell>
          <cell r="K157">
            <v>89.131225759982883</v>
          </cell>
          <cell r="L157">
            <v>9.0204580884827514</v>
          </cell>
          <cell r="M157">
            <v>21.394630778944599</v>
          </cell>
          <cell r="N157">
            <v>293.9955904839162</v>
          </cell>
          <cell r="Q157" t="str">
            <v>08C</v>
          </cell>
          <cell r="R157">
            <v>0.24637950045757964</v>
          </cell>
          <cell r="S157">
            <v>2.4928038542121927E-2</v>
          </cell>
          <cell r="T157">
            <v>3.2713179789655725E-2</v>
          </cell>
          <cell r="U157">
            <v>3.4536486480406942E-2</v>
          </cell>
          <cell r="V157">
            <v>0.21300149051751366</v>
          </cell>
          <cell r="W157">
            <v>2.0215881083088676E-2</v>
          </cell>
          <cell r="X157">
            <v>2.1599206625375091E-2</v>
          </cell>
          <cell r="Y157">
            <v>0.30317198163847642</v>
          </cell>
          <cell r="Z157">
            <v>3.0682290416788546E-2</v>
          </cell>
          <cell r="AA157">
            <v>7.2771944448993528E-2</v>
          </cell>
          <cell r="AB157">
            <v>1</v>
          </cell>
        </row>
        <row r="158">
          <cell r="C158" t="str">
            <v>08D</v>
          </cell>
          <cell r="D158">
            <v>116.16651866065428</v>
          </cell>
          <cell r="E158">
            <v>12.863978781455325</v>
          </cell>
          <cell r="F158">
            <v>14.379079616764511</v>
          </cell>
          <cell r="G158">
            <v>21.746270715148455</v>
          </cell>
          <cell r="H158">
            <v>75.393451149148888</v>
          </cell>
          <cell r="I158">
            <v>1.6055639108634818</v>
          </cell>
          <cell r="J158">
            <v>22.287124457215246</v>
          </cell>
          <cell r="K158">
            <v>64.395626470328182</v>
          </cell>
          <cell r="L158">
            <v>31.486857847176502</v>
          </cell>
          <cell r="M158">
            <v>31.519037357900189</v>
          </cell>
          <cell r="N158">
            <v>391.84350896665507</v>
          </cell>
          <cell r="Q158" t="str">
            <v>08D</v>
          </cell>
          <cell r="R158">
            <v>0.29646151078781752</v>
          </cell>
          <cell r="S158">
            <v>3.282937827751542E-2</v>
          </cell>
          <cell r="T158">
            <v>3.6695975019936176E-2</v>
          </cell>
          <cell r="U158">
            <v>5.5497335588118701E-2</v>
          </cell>
          <cell r="V158">
            <v>0.19240704368938438</v>
          </cell>
          <cell r="W158">
            <v>4.0974620585079325E-3</v>
          </cell>
          <cell r="X158">
            <v>5.6877615546036327E-2</v>
          </cell>
          <cell r="Y158">
            <v>0.16434016385813882</v>
          </cell>
          <cell r="Z158">
            <v>8.0355695900671306E-2</v>
          </cell>
          <cell r="AA158">
            <v>8.043781927387339E-2</v>
          </cell>
          <cell r="AB158">
            <v>1</v>
          </cell>
        </row>
        <row r="159">
          <cell r="C159" t="str">
            <v>08E</v>
          </cell>
          <cell r="D159">
            <v>136.37984806809962</v>
          </cell>
          <cell r="E159">
            <v>11.962131212039766</v>
          </cell>
          <cell r="F159">
            <v>10.12320880605205</v>
          </cell>
          <cell r="G159">
            <v>17.30678185269505</v>
          </cell>
          <cell r="H159">
            <v>42.201004598611839</v>
          </cell>
          <cell r="I159">
            <v>1.2484637464523436</v>
          </cell>
          <cell r="J159">
            <v>28.376001496322694</v>
          </cell>
          <cell r="K159">
            <v>82.309888477373747</v>
          </cell>
          <cell r="L159">
            <v>26.289859894326099</v>
          </cell>
          <cell r="M159">
            <v>37.823416431241846</v>
          </cell>
          <cell r="N159">
            <v>394.020604583215</v>
          </cell>
          <cell r="Q159" t="str">
            <v>08E</v>
          </cell>
          <cell r="R159">
            <v>0.34612364551939806</v>
          </cell>
          <cell r="S159">
            <v>3.0359151457810197E-2</v>
          </cell>
          <cell r="T159">
            <v>2.5692079775269935E-2</v>
          </cell>
          <cell r="U159">
            <v>4.3923545244548126E-2</v>
          </cell>
          <cell r="V159">
            <v>0.10710354765140008</v>
          </cell>
          <cell r="W159">
            <v>3.1685240110042897E-3</v>
          </cell>
          <cell r="X159">
            <v>7.201654219666534E-2</v>
          </cell>
          <cell r="Y159">
            <v>0.20889742191132127</v>
          </cell>
          <cell r="Z159">
            <v>6.6722043437639114E-2</v>
          </cell>
          <cell r="AA159">
            <v>9.5993498794943719E-2</v>
          </cell>
          <cell r="AB159">
            <v>1</v>
          </cell>
        </row>
        <row r="160">
          <cell r="C160" t="str">
            <v>08F</v>
          </cell>
          <cell r="D160">
            <v>112.01069443957381</v>
          </cell>
          <cell r="E160">
            <v>11.404721667814863</v>
          </cell>
          <cell r="F160">
            <v>9.6518819773653561</v>
          </cell>
          <cell r="G160">
            <v>36.022759784844723</v>
          </cell>
          <cell r="H160">
            <v>52.570604909230298</v>
          </cell>
          <cell r="I160">
            <v>2.4119089792620065</v>
          </cell>
          <cell r="J160">
            <v>44.015251688397747</v>
          </cell>
          <cell r="K160">
            <v>60.575723861995613</v>
          </cell>
          <cell r="L160">
            <v>20.448212405425426</v>
          </cell>
          <cell r="M160">
            <v>30.269145965317243</v>
          </cell>
          <cell r="N160">
            <v>379.38090567922706</v>
          </cell>
          <cell r="Q160" t="str">
            <v>08F</v>
          </cell>
          <cell r="R160">
            <v>0.29524599884391844</v>
          </cell>
          <cell r="S160">
            <v>3.0061401343845565E-2</v>
          </cell>
          <cell r="T160">
            <v>2.5441138003730174E-2</v>
          </cell>
          <cell r="U160">
            <v>9.495143072725587E-2</v>
          </cell>
          <cell r="V160">
            <v>0.1385694538714598</v>
          </cell>
          <cell r="W160">
            <v>6.357486481676851E-3</v>
          </cell>
          <cell r="X160">
            <v>0.1160186267403067</v>
          </cell>
          <cell r="Y160">
            <v>0.15966993318639344</v>
          </cell>
          <cell r="Z160">
            <v>5.3898897122446998E-2</v>
          </cell>
          <cell r="AA160">
            <v>7.9785633678966211E-2</v>
          </cell>
          <cell r="AB160">
            <v>1</v>
          </cell>
        </row>
        <row r="161">
          <cell r="C161" t="str">
            <v>08G</v>
          </cell>
          <cell r="D161">
            <v>146.74691677403192</v>
          </cell>
          <cell r="E161">
            <v>14.841156007560752</v>
          </cell>
          <cell r="F161">
            <v>7.4275914647734655</v>
          </cell>
          <cell r="G161">
            <v>18.126717671084528</v>
          </cell>
          <cell r="H161">
            <v>59.530111298407888</v>
          </cell>
          <cell r="I161">
            <v>3.3197044892426821</v>
          </cell>
          <cell r="J161">
            <v>26.517075832976168</v>
          </cell>
          <cell r="K161">
            <v>76.429279747261688</v>
          </cell>
          <cell r="L161">
            <v>17.900235991402724</v>
          </cell>
          <cell r="M161">
            <v>40.076881153327534</v>
          </cell>
          <cell r="N161">
            <v>410.91567043006933</v>
          </cell>
          <cell r="Q161" t="str">
            <v>08G</v>
          </cell>
          <cell r="R161">
            <v>0.35712173405420339</v>
          </cell>
          <cell r="S161">
            <v>3.6117279226727514E-2</v>
          </cell>
          <cell r="T161">
            <v>1.8075707497355011E-2</v>
          </cell>
          <cell r="U161">
            <v>4.4112987105390467E-2</v>
          </cell>
          <cell r="V161">
            <v>0.14487184496055591</v>
          </cell>
          <cell r="W161">
            <v>8.0787974957689957E-3</v>
          </cell>
          <cell r="X161">
            <v>6.4531673385011271E-2</v>
          </cell>
          <cell r="Y161">
            <v>0.18599748135005384</v>
          </cell>
          <cell r="Z161">
            <v>4.3561823701364612E-2</v>
          </cell>
          <cell r="AA161">
            <v>9.7530671223569024E-2</v>
          </cell>
          <cell r="AB161">
            <v>1</v>
          </cell>
        </row>
        <row r="162">
          <cell r="C162" t="str">
            <v>08H</v>
          </cell>
          <cell r="D162">
            <v>103.02581598403766</v>
          </cell>
          <cell r="E162">
            <v>11.074919107130714</v>
          </cell>
          <cell r="F162">
            <v>19.782316114378691</v>
          </cell>
          <cell r="G162">
            <v>25.448616812481855</v>
          </cell>
          <cell r="H162">
            <v>68.728120238874212</v>
          </cell>
          <cell r="I162">
            <v>4.0471700152950953</v>
          </cell>
          <cell r="J162">
            <v>4.8363259706216564</v>
          </cell>
          <cell r="K162">
            <v>129.34147768803911</v>
          </cell>
          <cell r="L162">
            <v>6.8827833690362192</v>
          </cell>
          <cell r="M162">
            <v>30.739234219257135</v>
          </cell>
          <cell r="N162">
            <v>403.90677951915239</v>
          </cell>
          <cell r="Q162" t="str">
            <v>08H</v>
          </cell>
          <cell r="R162">
            <v>0.25507325256260621</v>
          </cell>
          <cell r="S162">
            <v>2.7419492983790251E-2</v>
          </cell>
          <cell r="T162">
            <v>4.8977430232613008E-2</v>
          </cell>
          <cell r="U162">
            <v>6.3006164052948593E-2</v>
          </cell>
          <cell r="V162">
            <v>0.17015837248558802</v>
          </cell>
          <cell r="W162">
            <v>1.0020059628890649E-2</v>
          </cell>
          <cell r="X162">
            <v>1.1973866782774139E-2</v>
          </cell>
          <cell r="Y162">
            <v>0.32022606266232778</v>
          </cell>
          <cell r="Z162">
            <v>1.7040524492384392E-2</v>
          </cell>
          <cell r="AA162">
            <v>7.6104774116076815E-2</v>
          </cell>
          <cell r="AB162">
            <v>1</v>
          </cell>
        </row>
        <row r="163">
          <cell r="C163" t="str">
            <v>08J</v>
          </cell>
          <cell r="D163">
            <v>67.601745744844436</v>
          </cell>
          <cell r="E163">
            <v>6.4513689117281974</v>
          </cell>
          <cell r="F163">
            <v>8.5785541094587359</v>
          </cell>
          <cell r="G163">
            <v>10.277876579192128</v>
          </cell>
          <cell r="H163">
            <v>67.254622620191796</v>
          </cell>
          <cell r="I163">
            <v>1.4022227683165207</v>
          </cell>
          <cell r="J163">
            <v>24.863017493613505</v>
          </cell>
          <cell r="K163">
            <v>84.816944512613091</v>
          </cell>
          <cell r="L163">
            <v>18.309883008022215</v>
          </cell>
          <cell r="M163">
            <v>33.343104273204126</v>
          </cell>
          <cell r="N163">
            <v>322.89934002118468</v>
          </cell>
          <cell r="Q163" t="str">
            <v>08J</v>
          </cell>
          <cell r="R163">
            <v>0.20935857515351144</v>
          </cell>
          <cell r="S163">
            <v>1.997950479336668E-2</v>
          </cell>
          <cell r="T163">
            <v>2.6567270496421321E-2</v>
          </cell>
          <cell r="U163">
            <v>3.1829970846387667E-2</v>
          </cell>
          <cell r="V163">
            <v>0.20828355553708897</v>
          </cell>
          <cell r="W163">
            <v>4.3426002921669775E-3</v>
          </cell>
          <cell r="X163">
            <v>7.6999282476025804E-2</v>
          </cell>
          <cell r="Y163">
            <v>0.26267301911192648</v>
          </cell>
          <cell r="Z163">
            <v>5.6704615769177312E-2</v>
          </cell>
          <cell r="AA163">
            <v>0.10326160552392756</v>
          </cell>
          <cell r="AB163">
            <v>1</v>
          </cell>
        </row>
        <row r="164">
          <cell r="C164" t="str">
            <v>08K</v>
          </cell>
          <cell r="D164">
            <v>173.63887515712256</v>
          </cell>
          <cell r="E164">
            <v>11.633976368954871</v>
          </cell>
          <cell r="F164">
            <v>44.299826117982491</v>
          </cell>
          <cell r="G164">
            <v>26.163324027853371</v>
          </cell>
          <cell r="H164">
            <v>117.28824573764952</v>
          </cell>
          <cell r="I164">
            <v>0</v>
          </cell>
          <cell r="J164">
            <v>29.738731501592593</v>
          </cell>
          <cell r="K164">
            <v>128.95799264508284</v>
          </cell>
          <cell r="L164">
            <v>37.162402964160179</v>
          </cell>
          <cell r="M164">
            <v>49.441170070311436</v>
          </cell>
          <cell r="N164">
            <v>618.32454459070993</v>
          </cell>
          <cell r="Q164" t="str">
            <v>08K</v>
          </cell>
          <cell r="R164">
            <v>0.28082157934076518</v>
          </cell>
          <cell r="S164">
            <v>1.8815323555780559E-2</v>
          </cell>
          <cell r="T164">
            <v>7.1644941973484255E-2</v>
          </cell>
          <cell r="U164">
            <v>4.2313254837994127E-2</v>
          </cell>
          <cell r="V164">
            <v>0.18968719059225864</v>
          </cell>
          <cell r="W164">
            <v>0</v>
          </cell>
          <cell r="X164">
            <v>4.8095667173098669E-2</v>
          </cell>
          <cell r="Y164">
            <v>0.20856036489776503</v>
          </cell>
          <cell r="Z164">
            <v>6.0101775498430585E-2</v>
          </cell>
          <cell r="AA164">
            <v>7.9959902130422839E-2</v>
          </cell>
          <cell r="AB164">
            <v>1</v>
          </cell>
        </row>
        <row r="165">
          <cell r="C165" t="str">
            <v>08L</v>
          </cell>
          <cell r="D165">
            <v>118.28736524265685</v>
          </cell>
          <cell r="E165">
            <v>9.3962067104700484</v>
          </cell>
          <cell r="F165">
            <v>22.057790223699349</v>
          </cell>
          <cell r="G165">
            <v>31.883142705972585</v>
          </cell>
          <cell r="H165">
            <v>74.192765943274594</v>
          </cell>
          <cell r="I165">
            <v>0</v>
          </cell>
          <cell r="J165">
            <v>18.603483367198351</v>
          </cell>
          <cell r="K165">
            <v>87.743513151850834</v>
          </cell>
          <cell r="L165">
            <v>33.318669606799126</v>
          </cell>
          <cell r="M165">
            <v>20.083905955285534</v>
          </cell>
          <cell r="N165">
            <v>415.56684290720727</v>
          </cell>
          <cell r="Q165" t="str">
            <v>08L</v>
          </cell>
          <cell r="R165">
            <v>0.28464100844799461</v>
          </cell>
          <cell r="S165">
            <v>2.2610578468523643E-2</v>
          </cell>
          <cell r="T165">
            <v>5.3078802123355827E-2</v>
          </cell>
          <cell r="U165">
            <v>7.6722056271202155E-2</v>
          </cell>
          <cell r="V165">
            <v>0.17853389222354596</v>
          </cell>
          <cell r="W165">
            <v>0</v>
          </cell>
          <cell r="X165">
            <v>4.4766524771449004E-2</v>
          </cell>
          <cell r="Y165">
            <v>0.21114175649341507</v>
          </cell>
          <cell r="Z165">
            <v>8.0176438942312148E-2</v>
          </cell>
          <cell r="AA165">
            <v>4.832894225820155E-2</v>
          </cell>
          <cell r="AB165">
            <v>1</v>
          </cell>
        </row>
        <row r="166">
          <cell r="C166" t="str">
            <v>08M</v>
          </cell>
          <cell r="D166">
            <v>251.48866380505532</v>
          </cell>
          <cell r="E166">
            <v>11.228755295451061</v>
          </cell>
          <cell r="F166">
            <v>31.667608801666642</v>
          </cell>
          <cell r="G166">
            <v>23.496094307351424</v>
          </cell>
          <cell r="H166">
            <v>72.971206982386477</v>
          </cell>
          <cell r="I166">
            <v>0.31762300883172701</v>
          </cell>
          <cell r="J166">
            <v>2.3564053890180543</v>
          </cell>
          <cell r="K166">
            <v>49.205483675001922</v>
          </cell>
          <cell r="L166">
            <v>51.967589218777746</v>
          </cell>
          <cell r="M166">
            <v>39.652518691732993</v>
          </cell>
          <cell r="N166">
            <v>534.35194917527326</v>
          </cell>
          <cell r="Q166" t="str">
            <v>08M</v>
          </cell>
          <cell r="R166">
            <v>0.47064236257247055</v>
          </cell>
          <cell r="S166">
            <v>2.1013781858158633E-2</v>
          </cell>
          <cell r="T166">
            <v>5.9263578715382063E-2</v>
          </cell>
          <cell r="U166">
            <v>4.3971196032157538E-2</v>
          </cell>
          <cell r="V166">
            <v>0.1365601961310543</v>
          </cell>
          <cell r="W166">
            <v>5.9440787915521047E-4</v>
          </cell>
          <cell r="X166">
            <v>4.409837734577305E-3</v>
          </cell>
          <cell r="Y166">
            <v>9.2084409443900034E-2</v>
          </cell>
          <cell r="Z166">
            <v>9.7253484896958453E-2</v>
          </cell>
          <cell r="AA166">
            <v>7.4206744736186103E-2</v>
          </cell>
          <cell r="AB166">
            <v>1</v>
          </cell>
        </row>
        <row r="167">
          <cell r="C167" t="str">
            <v>08N</v>
          </cell>
          <cell r="D167">
            <v>152.79019376762503</v>
          </cell>
          <cell r="E167">
            <v>13.846124299788325</v>
          </cell>
          <cell r="F167">
            <v>19.711970706167474</v>
          </cell>
          <cell r="G167">
            <v>16.422586683114787</v>
          </cell>
          <cell r="H167">
            <v>57.702325339500426</v>
          </cell>
          <cell r="I167">
            <v>1.008815802368112</v>
          </cell>
          <cell r="J167">
            <v>14.930302043971782</v>
          </cell>
          <cell r="K167">
            <v>65.987252225511341</v>
          </cell>
          <cell r="L167">
            <v>19.862048362353359</v>
          </cell>
          <cell r="M167">
            <v>17.760779099770218</v>
          </cell>
          <cell r="N167">
            <v>380.0223983301708</v>
          </cell>
          <cell r="Q167" t="str">
            <v>08N</v>
          </cell>
          <cell r="R167">
            <v>0.40205575892102535</v>
          </cell>
          <cell r="S167">
            <v>3.6435021621432286E-2</v>
          </cell>
          <cell r="T167">
            <v>5.1870549717023082E-2</v>
          </cell>
          <cell r="U167">
            <v>4.3214786168594532E-2</v>
          </cell>
          <cell r="V167">
            <v>0.15183927471919045</v>
          </cell>
          <cell r="W167">
            <v>2.6546219559712195E-3</v>
          </cell>
          <cell r="X167">
            <v>3.9287952787982902E-2</v>
          </cell>
          <cell r="Y167">
            <v>0.17364042886803829</v>
          </cell>
          <cell r="Z167">
            <v>5.2265467639875343E-2</v>
          </cell>
          <cell r="AA167">
            <v>4.6736137600866645E-2</v>
          </cell>
          <cell r="AB167">
            <v>1</v>
          </cell>
        </row>
        <row r="168">
          <cell r="C168" t="str">
            <v>08P</v>
          </cell>
          <cell r="D168">
            <v>57.465126490557012</v>
          </cell>
          <cell r="E168">
            <v>5.7212292932907118</v>
          </cell>
          <cell r="F168">
            <v>7.422836710601004</v>
          </cell>
          <cell r="G168">
            <v>12.617776366436832</v>
          </cell>
          <cell r="H168">
            <v>77.63007904662777</v>
          </cell>
          <cell r="I168">
            <v>0.79645692705321902</v>
          </cell>
          <cell r="J168">
            <v>42.009318543197729</v>
          </cell>
          <cell r="K168">
            <v>118.06421516470731</v>
          </cell>
          <cell r="L168">
            <v>17.008110798160285</v>
          </cell>
          <cell r="M168">
            <v>26.459790646441693</v>
          </cell>
          <cell r="N168">
            <v>365.19493998707355</v>
          </cell>
          <cell r="Q168" t="str">
            <v>08P</v>
          </cell>
          <cell r="R168">
            <v>0.15735466239644791</v>
          </cell>
          <cell r="S168">
            <v>1.566623374763413E-2</v>
          </cell>
          <cell r="T168">
            <v>2.0325683348361132E-2</v>
          </cell>
          <cell r="U168">
            <v>3.4550797354649686E-2</v>
          </cell>
          <cell r="V168">
            <v>0.21257161736516822</v>
          </cell>
          <cell r="W168">
            <v>2.1809089881733041E-3</v>
          </cell>
          <cell r="X168">
            <v>0.11503258655414199</v>
          </cell>
          <cell r="Y168">
            <v>0.3232909392690006</v>
          </cell>
          <cell r="Z168">
            <v>4.6572690187772874E-2</v>
          </cell>
          <cell r="AA168">
            <v>7.2453880788650199E-2</v>
          </cell>
          <cell r="AB168">
            <v>1</v>
          </cell>
        </row>
        <row r="169">
          <cell r="C169" t="str">
            <v>08Q</v>
          </cell>
          <cell r="D169">
            <v>143.50133143519048</v>
          </cell>
          <cell r="E169">
            <v>8.3659663340488901</v>
          </cell>
          <cell r="F169">
            <v>33.73785838009529</v>
          </cell>
          <cell r="G169">
            <v>23.668140588026521</v>
          </cell>
          <cell r="H169">
            <v>84.706617927260993</v>
          </cell>
          <cell r="I169">
            <v>3.7936461012657783</v>
          </cell>
          <cell r="J169">
            <v>5.4655643021569063</v>
          </cell>
          <cell r="K169">
            <v>98.563450563483883</v>
          </cell>
          <cell r="L169">
            <v>26.207413265916124</v>
          </cell>
          <cell r="M169">
            <v>50.328844532751454</v>
          </cell>
          <cell r="N169">
            <v>478.33883343019636</v>
          </cell>
          <cell r="Q169" t="str">
            <v>08Q</v>
          </cell>
          <cell r="R169">
            <v>0.2999993339577593</v>
          </cell>
          <cell r="S169">
            <v>1.7489623984856185E-2</v>
          </cell>
          <cell r="T169">
            <v>7.0531297110374855E-2</v>
          </cell>
          <cell r="U169">
            <v>4.9479864342815053E-2</v>
          </cell>
          <cell r="V169">
            <v>0.17708496991520586</v>
          </cell>
          <cell r="W169">
            <v>7.9308762662260047E-3</v>
          </cell>
          <cell r="X169">
            <v>1.1426135450812175E-2</v>
          </cell>
          <cell r="Y169">
            <v>0.20605362490993986</v>
          </cell>
          <cell r="Z169">
            <v>5.4788387298562398E-2</v>
          </cell>
          <cell r="AA169">
            <v>0.1052158867634482</v>
          </cell>
          <cell r="AB169">
            <v>1</v>
          </cell>
        </row>
        <row r="170">
          <cell r="C170" t="str">
            <v>08R</v>
          </cell>
          <cell r="D170">
            <v>88.758948552086309</v>
          </cell>
          <cell r="E170">
            <v>8.6333244808237311</v>
          </cell>
          <cell r="F170">
            <v>18.076617396574633</v>
          </cell>
          <cell r="G170">
            <v>19.464031037568521</v>
          </cell>
          <cell r="H170">
            <v>53.055341537384557</v>
          </cell>
          <cell r="I170">
            <v>1.1085150933623822</v>
          </cell>
          <cell r="J170">
            <v>14.301679205951229</v>
          </cell>
          <cell r="K170">
            <v>93.392609149647171</v>
          </cell>
          <cell r="L170">
            <v>10.005179146111203</v>
          </cell>
          <cell r="M170">
            <v>31.493875686629096</v>
          </cell>
          <cell r="N170">
            <v>338.29012128613891</v>
          </cell>
          <cell r="Q170" t="str">
            <v>08R</v>
          </cell>
          <cell r="R170">
            <v>0.26237523051112255</v>
          </cell>
          <cell r="S170">
            <v>2.5520474697874284E-2</v>
          </cell>
          <cell r="T170">
            <v>5.3435250570869404E-2</v>
          </cell>
          <cell r="U170">
            <v>5.753650435776423E-2</v>
          </cell>
          <cell r="V170">
            <v>0.15683384822375079</v>
          </cell>
          <cell r="W170">
            <v>3.2768178069993272E-3</v>
          </cell>
          <cell r="X170">
            <v>4.2276372575048723E-2</v>
          </cell>
          <cell r="Y170">
            <v>0.2760725284988505</v>
          </cell>
          <cell r="Z170">
            <v>2.9575735490213841E-2</v>
          </cell>
          <cell r="AA170">
            <v>9.3097237267506114E-2</v>
          </cell>
          <cell r="AB170">
            <v>1</v>
          </cell>
        </row>
        <row r="171">
          <cell r="C171" t="str">
            <v>08T</v>
          </cell>
          <cell r="D171">
            <v>61.240218294757156</v>
          </cell>
          <cell r="E171">
            <v>9.440125018630928</v>
          </cell>
          <cell r="F171">
            <v>6.0219143502761998</v>
          </cell>
          <cell r="G171">
            <v>21.70978643247641</v>
          </cell>
          <cell r="H171">
            <v>28.584627355161395</v>
          </cell>
          <cell r="I171">
            <v>3.5700353448391695</v>
          </cell>
          <cell r="J171">
            <v>24.103325459485152</v>
          </cell>
          <cell r="K171">
            <v>54.646634188021785</v>
          </cell>
          <cell r="L171">
            <v>10.573285350973656</v>
          </cell>
          <cell r="M171">
            <v>36.452046018329568</v>
          </cell>
          <cell r="N171">
            <v>256.34199781295143</v>
          </cell>
          <cell r="Q171" t="str">
            <v>08T</v>
          </cell>
          <cell r="R171">
            <v>0.23890044868669216</v>
          </cell>
          <cell r="S171">
            <v>3.682629104544638E-2</v>
          </cell>
          <cell r="T171">
            <v>2.3491719662223638E-2</v>
          </cell>
          <cell r="U171">
            <v>8.4690712476687829E-2</v>
          </cell>
          <cell r="V171">
            <v>0.11150973152678294</v>
          </cell>
          <cell r="W171">
            <v>1.3926845289877806E-2</v>
          </cell>
          <cell r="X171">
            <v>9.4028000347695484E-2</v>
          </cell>
          <cell r="Y171">
            <v>0.21317862330111254</v>
          </cell>
          <cell r="Z171">
            <v>4.1246793116939073E-2</v>
          </cell>
          <cell r="AA171">
            <v>0.14220083454654212</v>
          </cell>
          <cell r="AB171">
            <v>1</v>
          </cell>
        </row>
        <row r="172">
          <cell r="C172" t="str">
            <v>08V</v>
          </cell>
          <cell r="D172">
            <v>230.62526659591029</v>
          </cell>
          <cell r="E172">
            <v>8.9242135356954613</v>
          </cell>
          <cell r="F172">
            <v>8.3277152312327498</v>
          </cell>
          <cell r="G172">
            <v>14.428475576049729</v>
          </cell>
          <cell r="H172">
            <v>72.8656836103671</v>
          </cell>
          <cell r="I172">
            <v>0</v>
          </cell>
          <cell r="J172">
            <v>5.6209070620178023</v>
          </cell>
          <cell r="K172">
            <v>84.201580786245387</v>
          </cell>
          <cell r="L172">
            <v>29.83086767548626</v>
          </cell>
          <cell r="M172">
            <v>36.548436931924556</v>
          </cell>
          <cell r="N172">
            <v>491.37314700492925</v>
          </cell>
          <cell r="Q172" t="str">
            <v>08V</v>
          </cell>
          <cell r="R172">
            <v>0.46934853481848238</v>
          </cell>
          <cell r="S172">
            <v>1.816178517302236E-2</v>
          </cell>
          <cell r="T172">
            <v>1.6947843572634649E-2</v>
          </cell>
          <cell r="U172">
            <v>2.936358175857947E-2</v>
          </cell>
          <cell r="V172">
            <v>0.14828991786487702</v>
          </cell>
          <cell r="W172">
            <v>0</v>
          </cell>
          <cell r="X172">
            <v>1.1439182414177419E-2</v>
          </cell>
          <cell r="Y172">
            <v>0.17135975235822301</v>
          </cell>
          <cell r="Z172">
            <v>6.0709193934008386E-2</v>
          </cell>
          <cell r="AA172">
            <v>7.4380208105995493E-2</v>
          </cell>
          <cell r="AB172">
            <v>1</v>
          </cell>
        </row>
        <row r="173">
          <cell r="C173" t="str">
            <v>08W</v>
          </cell>
          <cell r="D173">
            <v>140.68917741088001</v>
          </cell>
          <cell r="E173">
            <v>7.7408889084071628</v>
          </cell>
          <cell r="F173">
            <v>26.529113090466282</v>
          </cell>
          <cell r="G173">
            <v>20.514577612920384</v>
          </cell>
          <cell r="H173">
            <v>65.919668330072682</v>
          </cell>
          <cell r="I173">
            <v>1.3629032142016875</v>
          </cell>
          <cell r="J173">
            <v>18.671434504101043</v>
          </cell>
          <cell r="K173">
            <v>70.540159438586628</v>
          </cell>
          <cell r="L173">
            <v>25.754369930475921</v>
          </cell>
          <cell r="M173">
            <v>46.836398296622413</v>
          </cell>
          <cell r="N173">
            <v>424.55869073673426</v>
          </cell>
          <cell r="Q173" t="str">
            <v>08W</v>
          </cell>
          <cell r="R173">
            <v>0.33137745258904694</v>
          </cell>
          <cell r="S173">
            <v>1.823278872227169E-2</v>
          </cell>
          <cell r="T173">
            <v>6.2486326788954584E-2</v>
          </cell>
          <cell r="U173">
            <v>4.8319768410161515E-2</v>
          </cell>
          <cell r="V173">
            <v>0.15526632658415887</v>
          </cell>
          <cell r="W173">
            <v>3.2101644459018126E-3</v>
          </cell>
          <cell r="X173">
            <v>4.3978453183235067E-2</v>
          </cell>
          <cell r="Y173">
            <v>0.1661493710473308</v>
          </cell>
          <cell r="Z173">
            <v>6.0661506859710043E-2</v>
          </cell>
          <cell r="AA173">
            <v>0.11031784136922855</v>
          </cell>
          <cell r="AB173">
            <v>1</v>
          </cell>
        </row>
        <row r="174">
          <cell r="C174" t="str">
            <v>08X</v>
          </cell>
          <cell r="D174">
            <v>155.54963654561817</v>
          </cell>
          <cell r="E174">
            <v>15.217850026301667</v>
          </cell>
          <cell r="F174">
            <v>50.161918878765171</v>
          </cell>
          <cell r="G174">
            <v>19.655504137866327</v>
          </cell>
          <cell r="H174">
            <v>133.53117584224279</v>
          </cell>
          <cell r="I174">
            <v>6.3163569429398798</v>
          </cell>
          <cell r="J174">
            <v>35.555656834342429</v>
          </cell>
          <cell r="K174">
            <v>165.72160699268588</v>
          </cell>
          <cell r="L174">
            <v>21.394584791650487</v>
          </cell>
          <cell r="M174">
            <v>68.332131487851726</v>
          </cell>
          <cell r="N174">
            <v>671.43642248026447</v>
          </cell>
          <cell r="Q174" t="str">
            <v>08X</v>
          </cell>
          <cell r="R174">
            <v>0.23166696255622063</v>
          </cell>
          <cell r="S174">
            <v>2.2664617999255121E-2</v>
          </cell>
          <cell r="T174">
            <v>7.4708367314166038E-2</v>
          </cell>
          <cell r="U174">
            <v>2.927381279862586E-2</v>
          </cell>
          <cell r="V174">
            <v>0.19887389389598933</v>
          </cell>
          <cell r="W174">
            <v>9.4072301285168022E-3</v>
          </cell>
          <cell r="X174">
            <v>5.2954614381806965E-2</v>
          </cell>
          <cell r="Y174">
            <v>0.24681652863053752</v>
          </cell>
          <cell r="Z174">
            <v>3.1863902635218364E-2</v>
          </cell>
          <cell r="AA174">
            <v>0.10177006965966344</v>
          </cell>
          <cell r="AB174">
            <v>1</v>
          </cell>
        </row>
        <row r="175">
          <cell r="C175" t="str">
            <v>08Y</v>
          </cell>
          <cell r="D175">
            <v>88.589263294939812</v>
          </cell>
          <cell r="E175">
            <v>8.4946152904593291</v>
          </cell>
          <cell r="F175">
            <v>14.22891229218858</v>
          </cell>
          <cell r="G175">
            <v>14.874677704431427</v>
          </cell>
          <cell r="H175">
            <v>85.867961266355707</v>
          </cell>
          <cell r="I175">
            <v>0.32271215710273571</v>
          </cell>
          <cell r="J175">
            <v>8.9495222177511042</v>
          </cell>
          <cell r="K175">
            <v>149.71669674584194</v>
          </cell>
          <cell r="L175">
            <v>13.451365224078859</v>
          </cell>
          <cell r="M175">
            <v>33.160524836446719</v>
          </cell>
          <cell r="N175">
            <v>417.65625102959615</v>
          </cell>
          <cell r="Q175" t="str">
            <v>08Y</v>
          </cell>
          <cell r="R175">
            <v>0.21211046901980202</v>
          </cell>
          <cell r="S175">
            <v>2.0338772063194573E-2</v>
          </cell>
          <cell r="T175">
            <v>3.4068476784704663E-2</v>
          </cell>
          <cell r="U175">
            <v>3.5614641628762239E-2</v>
          </cell>
          <cell r="V175">
            <v>0.20559481883648592</v>
          </cell>
          <cell r="W175">
            <v>7.7267407421101309E-4</v>
          </cell>
          <cell r="X175">
            <v>2.1427961860235437E-2</v>
          </cell>
          <cell r="Y175">
            <v>0.35846870812244264</v>
          </cell>
          <cell r="Z175">
            <v>3.2206785343015645E-2</v>
          </cell>
          <cell r="AA175">
            <v>7.9396692267145991E-2</v>
          </cell>
          <cell r="AB175">
            <v>1</v>
          </cell>
        </row>
        <row r="176">
          <cell r="C176" t="str">
            <v>09A</v>
          </cell>
          <cell r="D176">
            <v>96.91735281616883</v>
          </cell>
          <cell r="E176">
            <v>5.0049657711536115</v>
          </cell>
          <cell r="F176">
            <v>6.0371605040215339</v>
          </cell>
          <cell r="G176">
            <v>13.358283339094246</v>
          </cell>
          <cell r="H176">
            <v>84.359274580389993</v>
          </cell>
          <cell r="I176">
            <v>5.5094340214256237</v>
          </cell>
          <cell r="J176">
            <v>12.284679444027795</v>
          </cell>
          <cell r="K176">
            <v>98.588648162641803</v>
          </cell>
          <cell r="L176">
            <v>44.718096079882216</v>
          </cell>
          <cell r="M176">
            <v>29.163741496474074</v>
          </cell>
          <cell r="N176">
            <v>395.94163621527974</v>
          </cell>
          <cell r="Q176" t="str">
            <v>09A</v>
          </cell>
          <cell r="R176">
            <v>0.2447768659608037</v>
          </cell>
          <cell r="S176">
            <v>1.2640665475333674E-2</v>
          </cell>
          <cell r="T176">
            <v>1.5247602049962318E-2</v>
          </cell>
          <cell r="U176">
            <v>3.3738011154328652E-2</v>
          </cell>
          <cell r="V176">
            <v>0.21305987262860762</v>
          </cell>
          <cell r="W176">
            <v>1.3914762978930706E-2</v>
          </cell>
          <cell r="X176">
            <v>3.1026490574354297E-2</v>
          </cell>
          <cell r="Y176">
            <v>0.24899793086938093</v>
          </cell>
          <cell r="Z176">
            <v>0.11294113068616073</v>
          </cell>
          <cell r="AA176">
            <v>7.3656667622137337E-2</v>
          </cell>
          <cell r="AB176">
            <v>1</v>
          </cell>
        </row>
        <row r="177">
          <cell r="C177" t="str">
            <v>09C</v>
          </cell>
          <cell r="D177">
            <v>31.283475993615866</v>
          </cell>
          <cell r="E177">
            <v>12.269995265503539</v>
          </cell>
          <cell r="F177">
            <v>1.0331337686416027</v>
          </cell>
          <cell r="G177">
            <v>6.0464389492118364</v>
          </cell>
          <cell r="H177">
            <v>25.288736281458835</v>
          </cell>
          <cell r="I177">
            <v>0</v>
          </cell>
          <cell r="J177">
            <v>20.828049243299574</v>
          </cell>
          <cell r="K177">
            <v>33.0309418280156</v>
          </cell>
          <cell r="L177">
            <v>4.408793753478939</v>
          </cell>
          <cell r="M177">
            <v>4.0559371283113119</v>
          </cell>
          <cell r="N177">
            <v>138.24550221153709</v>
          </cell>
          <cell r="Q177" t="str">
            <v>09C</v>
          </cell>
          <cell r="R177">
            <v>0.22628928603946399</v>
          </cell>
          <cell r="S177">
            <v>8.8755113687015594E-2</v>
          </cell>
          <cell r="T177">
            <v>7.4731817825128772E-3</v>
          </cell>
          <cell r="U177">
            <v>4.3736966863195635E-2</v>
          </cell>
          <cell r="V177">
            <v>0.18292628604121342</v>
          </cell>
          <cell r="W177">
            <v>0</v>
          </cell>
          <cell r="X177">
            <v>0.1506598689296193</v>
          </cell>
          <cell r="Y177">
            <v>0.23892959481222853</v>
          </cell>
          <cell r="Z177">
            <v>3.1891046601521977E-2</v>
          </cell>
          <cell r="AA177">
            <v>2.9338655243228807E-2</v>
          </cell>
          <cell r="AB177">
            <v>1</v>
          </cell>
        </row>
        <row r="178">
          <cell r="C178" t="str">
            <v>09D</v>
          </cell>
          <cell r="D178">
            <v>73.282597962431012</v>
          </cell>
          <cell r="E178">
            <v>13.392002346223894</v>
          </cell>
          <cell r="F178">
            <v>20.315327534612219</v>
          </cell>
          <cell r="G178">
            <v>33.466408100723847</v>
          </cell>
          <cell r="H178">
            <v>79.801704598121646</v>
          </cell>
          <cell r="I178">
            <v>2.6397254371019816</v>
          </cell>
          <cell r="J178">
            <v>42.074803668516758</v>
          </cell>
          <cell r="K178">
            <v>139.88342150802575</v>
          </cell>
          <cell r="L178">
            <v>30.68473996180164</v>
          </cell>
          <cell r="M178">
            <v>78.258228611284991</v>
          </cell>
          <cell r="N178">
            <v>513.79895972884378</v>
          </cell>
          <cell r="Q178" t="str">
            <v>09D</v>
          </cell>
          <cell r="R178">
            <v>0.14262893408952351</v>
          </cell>
          <cell r="S178">
            <v>2.6064673920888223E-2</v>
          </cell>
          <cell r="T178">
            <v>3.9539448552666563E-2</v>
          </cell>
          <cell r="U178">
            <v>6.513521965553544E-2</v>
          </cell>
          <cell r="V178">
            <v>0.15531698359264257</v>
          </cell>
          <cell r="W178">
            <v>5.1376620896529078E-3</v>
          </cell>
          <cell r="X178">
            <v>8.1889624087058563E-2</v>
          </cell>
          <cell r="Y178">
            <v>0.27225322056286161</v>
          </cell>
          <cell r="Z178">
            <v>5.9721296395764289E-2</v>
          </cell>
          <cell r="AA178">
            <v>0.15231293705340623</v>
          </cell>
          <cell r="AB178">
            <v>1</v>
          </cell>
        </row>
        <row r="179">
          <cell r="C179" t="str">
            <v>09E</v>
          </cell>
          <cell r="D179">
            <v>70.258997971489848</v>
          </cell>
          <cell r="E179">
            <v>13.981353171218988</v>
          </cell>
          <cell r="F179">
            <v>1.5904131084580628</v>
          </cell>
          <cell r="G179">
            <v>9.1833873458397139</v>
          </cell>
          <cell r="H179">
            <v>58.188574150297057</v>
          </cell>
          <cell r="I179">
            <v>0.75837087657548152</v>
          </cell>
          <cell r="J179">
            <v>50.700040744413108</v>
          </cell>
          <cell r="K179">
            <v>98.717611351629799</v>
          </cell>
          <cell r="L179">
            <v>0.83273683137642918</v>
          </cell>
          <cell r="M179">
            <v>18.28819839042357</v>
          </cell>
          <cell r="N179">
            <v>322.49968394172208</v>
          </cell>
          <cell r="Q179" t="str">
            <v>09E</v>
          </cell>
          <cell r="R179">
            <v>0.21785757155714339</v>
          </cell>
          <cell r="S179">
            <v>4.3353075576177971E-2</v>
          </cell>
          <cell r="T179">
            <v>4.9315183476132075E-3</v>
          </cell>
          <cell r="U179">
            <v>2.8475647583887913E-2</v>
          </cell>
          <cell r="V179">
            <v>0.18042986411364093</v>
          </cell>
          <cell r="W179">
            <v>2.3515399063539061E-3</v>
          </cell>
          <cell r="X179">
            <v>0.15720958273427318</v>
          </cell>
          <cell r="Y179">
            <v>0.30610142045741895</v>
          </cell>
          <cell r="Z179">
            <v>2.5821322402502277E-3</v>
          </cell>
          <cell r="AA179">
            <v>5.6707647483240246E-2</v>
          </cell>
          <cell r="AB179">
            <v>1</v>
          </cell>
        </row>
        <row r="180">
          <cell r="C180" t="str">
            <v>09F</v>
          </cell>
          <cell r="D180">
            <v>55.865412493159376</v>
          </cell>
          <cell r="E180">
            <v>17.905840254131093</v>
          </cell>
          <cell r="F180">
            <v>7.700259857352826</v>
          </cell>
          <cell r="G180">
            <v>19.423188783529675</v>
          </cell>
          <cell r="H180">
            <v>29.078352922961937</v>
          </cell>
          <cell r="I180">
            <v>0.66699537236897755</v>
          </cell>
          <cell r="J180">
            <v>34.2939620830781</v>
          </cell>
          <cell r="K180">
            <v>50.823801557057379</v>
          </cell>
          <cell r="L180">
            <v>7.8052898878171657</v>
          </cell>
          <cell r="M180">
            <v>21.609587087068483</v>
          </cell>
          <cell r="N180">
            <v>245.172690298525</v>
          </cell>
          <cell r="Q180" t="str">
            <v>09F</v>
          </cell>
          <cell r="R180">
            <v>0.22786148173818638</v>
          </cell>
          <cell r="S180">
            <v>7.3033583929469237E-2</v>
          </cell>
          <cell r="T180">
            <v>3.1407494235907364E-2</v>
          </cell>
          <cell r="U180">
            <v>7.9222480937333528E-2</v>
          </cell>
          <cell r="V180">
            <v>0.11860355607941411</v>
          </cell>
          <cell r="W180">
            <v>2.7205125153084405E-3</v>
          </cell>
          <cell r="X180">
            <v>0.1398767621357884</v>
          </cell>
          <cell r="Y180">
            <v>0.20729797227894245</v>
          </cell>
          <cell r="Z180">
            <v>3.1835886282086959E-2</v>
          </cell>
          <cell r="AA180">
            <v>8.8140269867563181E-2</v>
          </cell>
          <cell r="AB180">
            <v>1</v>
          </cell>
        </row>
        <row r="181">
          <cell r="C181" t="str">
            <v>09G</v>
          </cell>
          <cell r="D181">
            <v>130.01243785444882</v>
          </cell>
          <cell r="E181">
            <v>28.640682979837422</v>
          </cell>
          <cell r="F181">
            <v>14.226926424354923</v>
          </cell>
          <cell r="G181">
            <v>50.234656630073196</v>
          </cell>
          <cell r="H181">
            <v>102.14995627856132</v>
          </cell>
          <cell r="I181">
            <v>5.0717454651504479</v>
          </cell>
          <cell r="J181">
            <v>124.1584488922511</v>
          </cell>
          <cell r="K181">
            <v>216.47112158572378</v>
          </cell>
          <cell r="L181">
            <v>26.847417756363775</v>
          </cell>
          <cell r="M181">
            <v>77.33679786799452</v>
          </cell>
          <cell r="N181">
            <v>775.15019173475946</v>
          </cell>
          <cell r="Q181" t="str">
            <v>09G</v>
          </cell>
          <cell r="R181">
            <v>0.16772547983699193</v>
          </cell>
          <cell r="S181">
            <v>3.694855949882507E-2</v>
          </cell>
          <cell r="T181">
            <v>1.8353767535702406E-2</v>
          </cell>
          <cell r="U181">
            <v>6.4806352582652091E-2</v>
          </cell>
          <cell r="V181">
            <v>0.13178085662335093</v>
          </cell>
          <cell r="W181">
            <v>6.5429197066958801E-3</v>
          </cell>
          <cell r="X181">
            <v>0.16017340925168161</v>
          </cell>
          <cell r="Y181">
            <v>0.27926345615843667</v>
          </cell>
          <cell r="Z181">
            <v>3.4635117223257315E-2</v>
          </cell>
          <cell r="AA181">
            <v>9.9770081582405884E-2</v>
          </cell>
          <cell r="AB181">
            <v>1</v>
          </cell>
        </row>
        <row r="182">
          <cell r="C182" t="str">
            <v>09H</v>
          </cell>
          <cell r="D182">
            <v>43.662843470391984</v>
          </cell>
          <cell r="E182">
            <v>3.51106274494337</v>
          </cell>
          <cell r="F182">
            <v>9.3322169426735346</v>
          </cell>
          <cell r="G182">
            <v>9.1522540433469413</v>
          </cell>
          <cell r="H182">
            <v>25.761322535415069</v>
          </cell>
          <cell r="I182">
            <v>0</v>
          </cell>
          <cell r="J182">
            <v>31.954229743096803</v>
          </cell>
          <cell r="K182">
            <v>22.640043558473234</v>
          </cell>
          <cell r="L182">
            <v>12.684852852978242</v>
          </cell>
          <cell r="M182">
            <v>22.805445995163819</v>
          </cell>
          <cell r="N182">
            <v>181.50427188648302</v>
          </cell>
          <cell r="Q182" t="str">
            <v>09H</v>
          </cell>
          <cell r="R182">
            <v>0.24056096871207383</v>
          </cell>
          <cell r="S182">
            <v>1.9344243022220819E-2</v>
          </cell>
          <cell r="T182">
            <v>5.1415963082731844E-2</v>
          </cell>
          <cell r="U182">
            <v>5.0424455293652665E-2</v>
          </cell>
          <cell r="V182">
            <v>0.14193232075290654</v>
          </cell>
          <cell r="W182">
            <v>0</v>
          </cell>
          <cell r="X182">
            <v>0.17605221855649611</v>
          </cell>
          <cell r="Y182">
            <v>0.12473559615518494</v>
          </cell>
          <cell r="Z182">
            <v>6.988735152697477E-2</v>
          </cell>
          <cell r="AA182">
            <v>0.1256468828977583</v>
          </cell>
          <cell r="AB182">
            <v>1</v>
          </cell>
        </row>
        <row r="183">
          <cell r="C183" t="str">
            <v>09J</v>
          </cell>
          <cell r="D183">
            <v>97.796902308233072</v>
          </cell>
          <cell r="E183">
            <v>11.576597139615879</v>
          </cell>
          <cell r="F183">
            <v>11.660013777593102</v>
          </cell>
          <cell r="G183">
            <v>25.339650891106729</v>
          </cell>
          <cell r="H183">
            <v>55.491245803585343</v>
          </cell>
          <cell r="I183">
            <v>0</v>
          </cell>
          <cell r="J183">
            <v>32.890385866585099</v>
          </cell>
          <cell r="K183">
            <v>60.530249263098568</v>
          </cell>
          <cell r="L183">
            <v>16.703691124372344</v>
          </cell>
          <cell r="M183">
            <v>21.919602492977543</v>
          </cell>
          <cell r="N183">
            <v>333.90833866716764</v>
          </cell>
          <cell r="Q183" t="str">
            <v>09J</v>
          </cell>
          <cell r="R183">
            <v>0.29288547479407168</v>
          </cell>
          <cell r="S183">
            <v>3.4669985139709772E-2</v>
          </cell>
          <cell r="T183">
            <v>3.4919804111916905E-2</v>
          </cell>
          <cell r="U183">
            <v>7.5888044582093306E-2</v>
          </cell>
          <cell r="V183">
            <v>0.16618706206944348</v>
          </cell>
          <cell r="W183">
            <v>0</v>
          </cell>
          <cell r="X183">
            <v>9.8501241382203092E-2</v>
          </cell>
          <cell r="Y183">
            <v>0.1812780402691104</v>
          </cell>
          <cell r="Z183">
            <v>5.0024779827443036E-2</v>
          </cell>
          <cell r="AA183">
            <v>6.5645567824008474E-2</v>
          </cell>
          <cell r="AB183">
            <v>1</v>
          </cell>
        </row>
        <row r="184">
          <cell r="C184" t="str">
            <v>09L</v>
          </cell>
          <cell r="D184">
            <v>71.853375288737453</v>
          </cell>
          <cell r="E184">
            <v>7.3796501633932161</v>
          </cell>
          <cell r="F184">
            <v>12.937514620744629</v>
          </cell>
          <cell r="G184">
            <v>11.11162299540573</v>
          </cell>
          <cell r="H184">
            <v>65.341459093881525</v>
          </cell>
          <cell r="I184">
            <v>4.1939550570461286</v>
          </cell>
          <cell r="J184">
            <v>43.807906732037814</v>
          </cell>
          <cell r="K184">
            <v>52.623659983261923</v>
          </cell>
          <cell r="L184">
            <v>6.3101148262618416</v>
          </cell>
          <cell r="M184">
            <v>14.169812661178765</v>
          </cell>
          <cell r="N184">
            <v>289.72907142194902</v>
          </cell>
          <cell r="Q184" t="str">
            <v>09L</v>
          </cell>
          <cell r="R184">
            <v>0.24800195208610348</v>
          </cell>
          <cell r="S184">
            <v>2.5470865340419393E-2</v>
          </cell>
          <cell r="T184">
            <v>4.4653836624848002E-2</v>
          </cell>
          <cell r="U184">
            <v>3.8351770986844592E-2</v>
          </cell>
          <cell r="V184">
            <v>0.22552607086750029</v>
          </cell>
          <cell r="W184">
            <v>1.4475437471506723E-2</v>
          </cell>
          <cell r="X184">
            <v>0.15120300671601522</v>
          </cell>
          <cell r="Y184">
            <v>0.18163058240925736</v>
          </cell>
          <cell r="Z184">
            <v>2.1779363718292737E-2</v>
          </cell>
          <cell r="AA184">
            <v>4.8907113779212225E-2</v>
          </cell>
          <cell r="AB184">
            <v>1</v>
          </cell>
        </row>
        <row r="185">
          <cell r="C185" t="str">
            <v>09N</v>
          </cell>
          <cell r="D185">
            <v>41.894046620450474</v>
          </cell>
          <cell r="E185">
            <v>15.785122533702461</v>
          </cell>
          <cell r="F185">
            <v>17.984567089903607</v>
          </cell>
          <cell r="G185">
            <v>8.045646819602073</v>
          </cell>
          <cell r="H185">
            <v>76.859963490899261</v>
          </cell>
          <cell r="I185">
            <v>0.40236954136278197</v>
          </cell>
          <cell r="J185">
            <v>69.017943136944012</v>
          </cell>
          <cell r="K185">
            <v>104.52576972930908</v>
          </cell>
          <cell r="L185">
            <v>21.067396236161759</v>
          </cell>
          <cell r="M185">
            <v>23.293427451183291</v>
          </cell>
          <cell r="N185">
            <v>378.87625264951873</v>
          </cell>
          <cell r="Q185" t="str">
            <v>09N</v>
          </cell>
          <cell r="R185">
            <v>0.11057448527713548</v>
          </cell>
          <cell r="S185">
            <v>4.1663003218902095E-2</v>
          </cell>
          <cell r="T185">
            <v>4.7468182458350897E-2</v>
          </cell>
          <cell r="U185">
            <v>2.1235553200650813E-2</v>
          </cell>
          <cell r="V185">
            <v>0.20286297426510638</v>
          </cell>
          <cell r="W185">
            <v>1.0620078153459668E-3</v>
          </cell>
          <cell r="X185">
            <v>0.18216486954327377</v>
          </cell>
          <cell r="Y185">
            <v>0.27588366649625079</v>
          </cell>
          <cell r="Z185">
            <v>5.5604953038981449E-2</v>
          </cell>
          <cell r="AA185">
            <v>6.1480304686002546E-2</v>
          </cell>
          <cell r="AB185">
            <v>1</v>
          </cell>
        </row>
        <row r="186">
          <cell r="C186" t="str">
            <v>09P</v>
          </cell>
          <cell r="D186">
            <v>49.675931193875037</v>
          </cell>
          <cell r="E186">
            <v>19.661184226401751</v>
          </cell>
          <cell r="F186">
            <v>8.2022280462801636</v>
          </cell>
          <cell r="G186">
            <v>13.545415015604378</v>
          </cell>
          <cell r="H186">
            <v>35.653269729125881</v>
          </cell>
          <cell r="I186">
            <v>0.91978335658571564</v>
          </cell>
          <cell r="J186">
            <v>16.272609777629839</v>
          </cell>
          <cell r="K186">
            <v>51.823194810058475</v>
          </cell>
          <cell r="L186">
            <v>6.9679734122558692</v>
          </cell>
          <cell r="M186">
            <v>11.650435203621271</v>
          </cell>
          <cell r="N186">
            <v>214.37202477143842</v>
          </cell>
          <cell r="Q186" t="str">
            <v>09P</v>
          </cell>
          <cell r="R186">
            <v>0.23172767643930722</v>
          </cell>
          <cell r="S186">
            <v>9.1715251779537627E-2</v>
          </cell>
          <cell r="T186">
            <v>3.8261653100610062E-2</v>
          </cell>
          <cell r="U186">
            <v>6.3186486343292145E-2</v>
          </cell>
          <cell r="V186">
            <v>0.1663149366953971</v>
          </cell>
          <cell r="W186">
            <v>4.2905941554938461E-3</v>
          </cell>
          <cell r="X186">
            <v>7.5908271123433915E-2</v>
          </cell>
          <cell r="Y186">
            <v>0.24174420550121645</v>
          </cell>
          <cell r="Z186">
            <v>3.2504117175200735E-2</v>
          </cell>
          <cell r="AA186">
            <v>5.4346807686510699E-2</v>
          </cell>
          <cell r="AB186">
            <v>1</v>
          </cell>
        </row>
        <row r="187">
          <cell r="C187" t="str">
            <v>09W</v>
          </cell>
          <cell r="D187">
            <v>101.64250167408481</v>
          </cell>
          <cell r="E187">
            <v>21.873427248449019</v>
          </cell>
          <cell r="F187">
            <v>5.9391916934464639</v>
          </cell>
          <cell r="G187">
            <v>51.558538153174553</v>
          </cell>
          <cell r="H187">
            <v>32.293294636071508</v>
          </cell>
          <cell r="I187">
            <v>1.1282408788449654</v>
          </cell>
          <cell r="J187">
            <v>34.566646864492917</v>
          </cell>
          <cell r="K187">
            <v>60.087151482934622</v>
          </cell>
          <cell r="L187">
            <v>12.863360318564114</v>
          </cell>
          <cell r="M187">
            <v>25.198583900865497</v>
          </cell>
          <cell r="N187">
            <v>347.15093685092847</v>
          </cell>
          <cell r="Q187" t="str">
            <v>09W</v>
          </cell>
          <cell r="R187">
            <v>0.29279051526146838</v>
          </cell>
          <cell r="S187">
            <v>6.3008406219113217E-2</v>
          </cell>
          <cell r="T187">
            <v>1.7108384460436693E-2</v>
          </cell>
          <cell r="U187">
            <v>0.14851908112612849</v>
          </cell>
          <cell r="V187">
            <v>9.3023786509148054E-2</v>
          </cell>
          <cell r="W187">
            <v>3.2500009623463813E-3</v>
          </cell>
          <cell r="X187">
            <v>9.9572385366588606E-2</v>
          </cell>
          <cell r="Y187">
            <v>0.1730865312592744</v>
          </cell>
          <cell r="Z187">
            <v>3.7054084990379335E-2</v>
          </cell>
          <cell r="AA187">
            <v>7.2586823845116472E-2</v>
          </cell>
          <cell r="AB187">
            <v>1</v>
          </cell>
        </row>
        <row r="188">
          <cell r="C188" t="str">
            <v>09X</v>
          </cell>
          <cell r="D188">
            <v>54.015873002742126</v>
          </cell>
          <cell r="E188">
            <v>5.8415914716140858</v>
          </cell>
          <cell r="F188">
            <v>4.5103737425877535</v>
          </cell>
          <cell r="G188">
            <v>26.748421376692249</v>
          </cell>
          <cell r="H188">
            <v>51.165553017703786</v>
          </cell>
          <cell r="I188">
            <v>4.5150694948724279</v>
          </cell>
          <cell r="J188">
            <v>71.480767699619932</v>
          </cell>
          <cell r="K188">
            <v>77.552905884504341</v>
          </cell>
          <cell r="L188">
            <v>5.8232306451416811</v>
          </cell>
          <cell r="M188">
            <v>17.281622305129567</v>
          </cell>
          <cell r="N188">
            <v>318.93540864060799</v>
          </cell>
          <cell r="Q188" t="str">
            <v>09X</v>
          </cell>
          <cell r="R188">
            <v>0.16936304825159709</v>
          </cell>
          <cell r="S188">
            <v>1.8315907589290834E-2</v>
          </cell>
          <cell r="T188">
            <v>1.4141966117253112E-2</v>
          </cell>
          <cell r="U188">
            <v>8.3867832332262859E-2</v>
          </cell>
          <cell r="V188">
            <v>0.1604260663178971</v>
          </cell>
          <cell r="W188">
            <v>1.4156689325016994E-2</v>
          </cell>
          <cell r="X188">
            <v>0.22412302228934372</v>
          </cell>
          <cell r="Y188">
            <v>0.24316179321404463</v>
          </cell>
          <cell r="Z188">
            <v>1.8258338482898217E-2</v>
          </cell>
          <cell r="AA188">
            <v>5.4185336080395337E-2</v>
          </cell>
          <cell r="AB188">
            <v>1</v>
          </cell>
        </row>
        <row r="189">
          <cell r="C189" t="str">
            <v>09Y</v>
          </cell>
          <cell r="D189">
            <v>116.3434741402066</v>
          </cell>
          <cell r="E189">
            <v>22.932096413170871</v>
          </cell>
          <cell r="F189">
            <v>8.2531160457194801</v>
          </cell>
          <cell r="G189">
            <v>29.920727660941978</v>
          </cell>
          <cell r="H189">
            <v>126.95567725373404</v>
          </cell>
          <cell r="I189">
            <v>0.9147388892602768</v>
          </cell>
          <cell r="J189">
            <v>104.1125296470284</v>
          </cell>
          <cell r="K189">
            <v>222.21409400590241</v>
          </cell>
          <cell r="L189">
            <v>24.56114868817852</v>
          </cell>
          <cell r="M189">
            <v>40.151999968870449</v>
          </cell>
          <cell r="N189">
            <v>696.35960271301303</v>
          </cell>
          <cell r="Q189" t="str">
            <v>09Y</v>
          </cell>
          <cell r="R189">
            <v>0.16707384185833452</v>
          </cell>
          <cell r="S189">
            <v>3.2931399701860299E-2</v>
          </cell>
          <cell r="T189">
            <v>1.1851801875877617E-2</v>
          </cell>
          <cell r="U189">
            <v>4.2967351271341693E-2</v>
          </cell>
          <cell r="V189">
            <v>0.18231338630086444</v>
          </cell>
          <cell r="W189">
            <v>1.3136013141722457E-3</v>
          </cell>
          <cell r="X189">
            <v>0.14950972061188872</v>
          </cell>
          <cell r="Y189">
            <v>0.31910824973211765</v>
          </cell>
          <cell r="Z189">
            <v>3.5270783360333402E-2</v>
          </cell>
          <cell r="AA189">
            <v>5.7659863973209366E-2</v>
          </cell>
          <cell r="AB189">
            <v>1</v>
          </cell>
        </row>
        <row r="190">
          <cell r="C190" t="str">
            <v>10A</v>
          </cell>
          <cell r="D190">
            <v>61.366268160410279</v>
          </cell>
          <cell r="E190">
            <v>17.346354348381709</v>
          </cell>
          <cell r="F190">
            <v>1.1175099230833165</v>
          </cell>
          <cell r="G190">
            <v>13.248492689531417</v>
          </cell>
          <cell r="H190">
            <v>22.086978191022869</v>
          </cell>
          <cell r="I190">
            <v>0.90575178698515157</v>
          </cell>
          <cell r="J190">
            <v>33.024256005679902</v>
          </cell>
          <cell r="K190">
            <v>49.650675321075582</v>
          </cell>
          <cell r="L190">
            <v>23.549178201594732</v>
          </cell>
          <cell r="M190">
            <v>23.744456476827875</v>
          </cell>
          <cell r="N190">
            <v>246.03992110459279</v>
          </cell>
          <cell r="Q190" t="str">
            <v>10A</v>
          </cell>
          <cell r="R190">
            <v>0.24941589919598117</v>
          </cell>
          <cell r="S190">
            <v>7.0502194402052701E-2</v>
          </cell>
          <cell r="T190">
            <v>4.5419861869011799E-3</v>
          </cell>
          <cell r="U190">
            <v>5.3846923011731163E-2</v>
          </cell>
          <cell r="V190">
            <v>8.9769896250428333E-2</v>
          </cell>
          <cell r="W190">
            <v>3.6813204252333994E-3</v>
          </cell>
          <cell r="X190">
            <v>0.13422316125536851</v>
          </cell>
          <cell r="Y190">
            <v>0.20179926533129083</v>
          </cell>
          <cell r="Z190">
            <v>9.5712834307014175E-2</v>
          </cell>
          <cell r="AA190">
            <v>9.65065196339987E-2</v>
          </cell>
          <cell r="AB190">
            <v>1</v>
          </cell>
        </row>
        <row r="191">
          <cell r="C191" t="str">
            <v>10C</v>
          </cell>
          <cell r="D191">
            <v>34.249458798307145</v>
          </cell>
          <cell r="E191">
            <v>1.0043432434579282</v>
          </cell>
          <cell r="F191">
            <v>0</v>
          </cell>
          <cell r="G191">
            <v>1.1409854826060004</v>
          </cell>
          <cell r="H191">
            <v>28.698331110130884</v>
          </cell>
          <cell r="I191">
            <v>0</v>
          </cell>
          <cell r="J191">
            <v>19.153984764555073</v>
          </cell>
          <cell r="K191">
            <v>48.422659741330648</v>
          </cell>
          <cell r="L191">
            <v>8.9757377217754648</v>
          </cell>
          <cell r="M191">
            <v>12.587965810811573</v>
          </cell>
          <cell r="N191">
            <v>154.23346667297471</v>
          </cell>
          <cell r="Q191" t="str">
            <v>10C</v>
          </cell>
          <cell r="R191">
            <v>0.2220624326037304</v>
          </cell>
          <cell r="S191">
            <v>6.5118373147085105E-3</v>
          </cell>
          <cell r="T191">
            <v>0</v>
          </cell>
          <cell r="U191">
            <v>7.3977814751791972E-3</v>
          </cell>
          <cell r="V191">
            <v>0.18607071298592226</v>
          </cell>
          <cell r="W191">
            <v>0</v>
          </cell>
          <cell r="X191">
            <v>0.12418825289823623</v>
          </cell>
          <cell r="Y191">
            <v>0.31395689136653132</v>
          </cell>
          <cell r="Z191">
            <v>5.8195785359651926E-2</v>
          </cell>
          <cell r="AA191">
            <v>8.1616305996040209E-2</v>
          </cell>
          <cell r="AB191">
            <v>1</v>
          </cell>
        </row>
        <row r="192">
          <cell r="C192" t="str">
            <v>10D</v>
          </cell>
          <cell r="D192">
            <v>48.27302573786951</v>
          </cell>
          <cell r="E192">
            <v>7.2156225248367285</v>
          </cell>
          <cell r="F192">
            <v>2.1905307493163968</v>
          </cell>
          <cell r="G192">
            <v>10.258022674734191</v>
          </cell>
          <cell r="H192">
            <v>20.387616604967693</v>
          </cell>
          <cell r="I192">
            <v>2.069128712061342</v>
          </cell>
          <cell r="J192">
            <v>8.3535327158949517</v>
          </cell>
          <cell r="K192">
            <v>34.630909613649592</v>
          </cell>
          <cell r="L192">
            <v>7.5047479631466087</v>
          </cell>
          <cell r="M192">
            <v>9.729616894877541</v>
          </cell>
          <cell r="N192">
            <v>150.61275419135455</v>
          </cell>
          <cell r="Q192" t="str">
            <v>10D</v>
          </cell>
          <cell r="R192">
            <v>0.32051087570271969</v>
          </cell>
          <cell r="S192">
            <v>4.7908442837910195E-2</v>
          </cell>
          <cell r="T192">
            <v>1.4544125171054984E-2</v>
          </cell>
          <cell r="U192">
            <v>6.8108592328783135E-2</v>
          </cell>
          <cell r="V192">
            <v>0.13536447636476445</v>
          </cell>
          <cell r="W192">
            <v>1.3738071009793098E-2</v>
          </cell>
          <cell r="X192">
            <v>5.546364755591502E-2</v>
          </cell>
          <cell r="Y192">
            <v>0.22993344620503242</v>
          </cell>
          <cell r="Z192">
            <v>4.9828103890934589E-2</v>
          </cell>
          <cell r="AA192">
            <v>6.4600218933092451E-2</v>
          </cell>
          <cell r="AB192">
            <v>1</v>
          </cell>
        </row>
        <row r="193">
          <cell r="C193" t="str">
            <v>10E</v>
          </cell>
          <cell r="D193">
            <v>30.126292010904443</v>
          </cell>
          <cell r="E193">
            <v>10.269547219729057</v>
          </cell>
          <cell r="F193">
            <v>0.42203265075162338</v>
          </cell>
          <cell r="G193">
            <v>26.83298498111478</v>
          </cell>
          <cell r="H193">
            <v>19.102801100985808</v>
          </cell>
          <cell r="I193">
            <v>1.5219305644283143</v>
          </cell>
          <cell r="J193">
            <v>23.098102543655045</v>
          </cell>
          <cell r="K193">
            <v>47.966255266105854</v>
          </cell>
          <cell r="L193">
            <v>5.6491225252523414</v>
          </cell>
          <cell r="M193">
            <v>5.0444230106507035</v>
          </cell>
          <cell r="N193">
            <v>170.03349187357793</v>
          </cell>
          <cell r="Q193" t="str">
            <v>10E</v>
          </cell>
          <cell r="R193">
            <v>0.1771785762848635</v>
          </cell>
          <cell r="S193">
            <v>6.0397202378015012E-2</v>
          </cell>
          <cell r="T193">
            <v>2.4820560120320887E-3</v>
          </cell>
          <cell r="U193">
            <v>0.15780999781540361</v>
          </cell>
          <cell r="V193">
            <v>0.11234728458784451</v>
          </cell>
          <cell r="W193">
            <v>8.9507693317260641E-3</v>
          </cell>
          <cell r="X193">
            <v>0.1358444285836862</v>
          </cell>
          <cell r="Y193">
            <v>0.2820988661561416</v>
          </cell>
          <cell r="Z193">
            <v>3.3223587088669189E-2</v>
          </cell>
          <cell r="AA193">
            <v>2.9667231761618448E-2</v>
          </cell>
          <cell r="AB193">
            <v>1</v>
          </cell>
        </row>
        <row r="194">
          <cell r="C194" t="str">
            <v>10G</v>
          </cell>
          <cell r="D194">
            <v>49.507658519514152</v>
          </cell>
          <cell r="E194">
            <v>4.5798099531781391</v>
          </cell>
          <cell r="F194">
            <v>13.236306628632834</v>
          </cell>
          <cell r="G194">
            <v>9.1160817560870235</v>
          </cell>
          <cell r="H194">
            <v>32.768822627833678</v>
          </cell>
          <cell r="I194">
            <v>3.1428880953209939</v>
          </cell>
          <cell r="J194">
            <v>26.117773558153583</v>
          </cell>
          <cell r="K194">
            <v>62.42220205707121</v>
          </cell>
          <cell r="L194">
            <v>3.2407994787905858</v>
          </cell>
          <cell r="M194">
            <v>9.0693635577668861</v>
          </cell>
          <cell r="N194">
            <v>213.2017062323491</v>
          </cell>
          <cell r="Q194" t="str">
            <v>10G</v>
          </cell>
          <cell r="R194">
            <v>0.23221042361434138</v>
          </cell>
          <cell r="S194">
            <v>2.148111304600453E-2</v>
          </cell>
          <cell r="T194">
            <v>6.2083492963268268E-2</v>
          </cell>
          <cell r="U194">
            <v>4.2758015013971029E-2</v>
          </cell>
          <cell r="V194">
            <v>0.15369868847166696</v>
          </cell>
          <cell r="W194">
            <v>1.4741383410392817E-2</v>
          </cell>
          <cell r="X194">
            <v>0.12250264793702074</v>
          </cell>
          <cell r="Y194">
            <v>0.2927847209113934</v>
          </cell>
          <cell r="Z194">
            <v>1.5200626374250185E-2</v>
          </cell>
          <cell r="AA194">
            <v>4.253888825769065E-2</v>
          </cell>
          <cell r="AB194">
            <v>1</v>
          </cell>
        </row>
        <row r="195">
          <cell r="C195" t="str">
            <v>10H</v>
          </cell>
          <cell r="D195">
            <v>94.13160287465692</v>
          </cell>
          <cell r="E195">
            <v>14.945602798776575</v>
          </cell>
          <cell r="F195">
            <v>12.755185751940795</v>
          </cell>
          <cell r="G195">
            <v>23.250520563816526</v>
          </cell>
          <cell r="H195">
            <v>104.34276426287579</v>
          </cell>
          <cell r="I195">
            <v>5.0757974061413087</v>
          </cell>
          <cell r="J195">
            <v>80.396970173732313</v>
          </cell>
          <cell r="K195">
            <v>148.8845501796805</v>
          </cell>
          <cell r="L195">
            <v>20.008823544153319</v>
          </cell>
          <cell r="M195">
            <v>25.414585695777873</v>
          </cell>
          <cell r="N195">
            <v>529.20640325155193</v>
          </cell>
          <cell r="Q195" t="str">
            <v>10H</v>
          </cell>
          <cell r="R195">
            <v>0.17787313663684562</v>
          </cell>
          <cell r="S195">
            <v>2.8241538097324121E-2</v>
          </cell>
          <cell r="T195">
            <v>2.4102478113587317E-2</v>
          </cell>
          <cell r="U195">
            <v>4.3934692439397162E-2</v>
          </cell>
          <cell r="V195">
            <v>0.19716837064285805</v>
          </cell>
          <cell r="W195">
            <v>9.5913378503256486E-3</v>
          </cell>
          <cell r="X195">
            <v>0.15191987413560559</v>
          </cell>
          <cell r="Y195">
            <v>0.28133550400165891</v>
          </cell>
          <cell r="Z195">
            <v>3.7809110814258917E-2</v>
          </cell>
          <cell r="AA195">
            <v>4.8023957268138635E-2</v>
          </cell>
          <cell r="AB195">
            <v>1</v>
          </cell>
        </row>
        <row r="196">
          <cell r="C196" t="str">
            <v>10J</v>
          </cell>
          <cell r="D196">
            <v>57.304180023449476</v>
          </cell>
          <cell r="E196">
            <v>8.7404763129389895</v>
          </cell>
          <cell r="F196">
            <v>16.255597146270624</v>
          </cell>
          <cell r="G196">
            <v>10.574363341904242</v>
          </cell>
          <cell r="H196">
            <v>78.347344355419239</v>
          </cell>
          <cell r="I196">
            <v>0</v>
          </cell>
          <cell r="J196">
            <v>41.884817816209086</v>
          </cell>
          <cell r="K196">
            <v>113.37498270919835</v>
          </cell>
          <cell r="L196">
            <v>15.177193672895775</v>
          </cell>
          <cell r="M196">
            <v>13.327772403800418</v>
          </cell>
          <cell r="N196">
            <v>354.98672778208618</v>
          </cell>
          <cell r="Q196" t="str">
            <v>10J</v>
          </cell>
          <cell r="R196">
            <v>0.16142626058579432</v>
          </cell>
          <cell r="S196">
            <v>2.4621980566846599E-2</v>
          </cell>
          <cell r="T196">
            <v>4.5792126505217856E-2</v>
          </cell>
          <cell r="U196">
            <v>2.978805266318427E-2</v>
          </cell>
          <cell r="V196">
            <v>0.2207049960569622</v>
          </cell>
          <cell r="W196">
            <v>0</v>
          </cell>
          <cell r="X196">
            <v>0.11798981352880522</v>
          </cell>
          <cell r="Y196">
            <v>0.31937808891490516</v>
          </cell>
          <cell r="Z196">
            <v>4.2754256666780281E-2</v>
          </cell>
          <cell r="AA196">
            <v>3.7544424511504179E-2</v>
          </cell>
          <cell r="AB196">
            <v>1</v>
          </cell>
        </row>
        <row r="197">
          <cell r="C197" t="str">
            <v>10K</v>
          </cell>
          <cell r="D197">
            <v>49.076325167342816</v>
          </cell>
          <cell r="E197">
            <v>15.941290035361195</v>
          </cell>
          <cell r="F197">
            <v>0</v>
          </cell>
          <cell r="G197">
            <v>20.208972700126374</v>
          </cell>
          <cell r="H197">
            <v>42.455042362033723</v>
          </cell>
          <cell r="I197">
            <v>0</v>
          </cell>
          <cell r="J197">
            <v>57.113965387843585</v>
          </cell>
          <cell r="K197">
            <v>106.85508628656618</v>
          </cell>
          <cell r="L197">
            <v>8.1130812511318933</v>
          </cell>
          <cell r="M197">
            <v>14.166501845804248</v>
          </cell>
          <cell r="N197">
            <v>313.93026503621002</v>
          </cell>
          <cell r="Q197" t="str">
            <v>10K</v>
          </cell>
          <cell r="R197">
            <v>0.15632874760158008</v>
          </cell>
          <cell r="S197">
            <v>5.0779717060801581E-2</v>
          </cell>
          <cell r="T197">
            <v>0</v>
          </cell>
          <cell r="U197">
            <v>6.4374082243377803E-2</v>
          </cell>
          <cell r="V197">
            <v>0.13523717554641246</v>
          </cell>
          <cell r="W197">
            <v>0</v>
          </cell>
          <cell r="X197">
            <v>0.18193201404539899</v>
          </cell>
          <cell r="Y197">
            <v>0.3403784158059468</v>
          </cell>
          <cell r="Z197">
            <v>2.5843577872926959E-2</v>
          </cell>
          <cell r="AA197">
            <v>4.5126269823555318E-2</v>
          </cell>
          <cell r="AB197">
            <v>1</v>
          </cell>
        </row>
        <row r="198">
          <cell r="C198" t="str">
            <v>10L</v>
          </cell>
          <cell r="D198">
            <v>45.559860379763869</v>
          </cell>
          <cell r="E198">
            <v>13.288522753609396</v>
          </cell>
          <cell r="F198">
            <v>1.1633205755276743</v>
          </cell>
          <cell r="G198">
            <v>21.425822735005479</v>
          </cell>
          <cell r="H198">
            <v>26.153835184252095</v>
          </cell>
          <cell r="I198">
            <v>4.7341190876389927</v>
          </cell>
          <cell r="J198">
            <v>24.019123030093571</v>
          </cell>
          <cell r="K198">
            <v>35.213498649644869</v>
          </cell>
          <cell r="L198">
            <v>1.9140873438386621</v>
          </cell>
          <cell r="M198">
            <v>12.549541882909063</v>
          </cell>
          <cell r="N198">
            <v>186.02173162228368</v>
          </cell>
          <cell r="Q198" t="str">
            <v>10L</v>
          </cell>
          <cell r="R198">
            <v>0.24491687063892603</v>
          </cell>
          <cell r="S198">
            <v>7.1435324452261764E-2</v>
          </cell>
          <cell r="T198">
            <v>6.2536810370617969E-3</v>
          </cell>
          <cell r="U198">
            <v>0.11517913820150066</v>
          </cell>
          <cell r="V198">
            <v>0.14059559039777861</v>
          </cell>
          <cell r="W198">
            <v>2.54492797500219E-2</v>
          </cell>
          <cell r="X198">
            <v>0.12911998410413841</v>
          </cell>
          <cell r="Y198">
            <v>0.18929776829056577</v>
          </cell>
          <cell r="Z198">
            <v>1.0289589969655847E-2</v>
          </cell>
          <cell r="AA198">
            <v>6.7462773158089143E-2</v>
          </cell>
          <cell r="AB198">
            <v>1</v>
          </cell>
        </row>
        <row r="199">
          <cell r="C199" t="str">
            <v>10M</v>
          </cell>
          <cell r="D199">
            <v>30.86744364585984</v>
          </cell>
          <cell r="E199">
            <v>2.0643698422386132</v>
          </cell>
          <cell r="F199">
            <v>0</v>
          </cell>
          <cell r="G199">
            <v>9.4372709583383489</v>
          </cell>
          <cell r="H199">
            <v>19.920931146452997</v>
          </cell>
          <cell r="I199">
            <v>0</v>
          </cell>
          <cell r="J199">
            <v>31.134656219036735</v>
          </cell>
          <cell r="K199">
            <v>66.820708229669009</v>
          </cell>
          <cell r="L199">
            <v>5.0143412958966023</v>
          </cell>
          <cell r="M199">
            <v>6.8941053462759276</v>
          </cell>
          <cell r="N199">
            <v>172.1538266837681</v>
          </cell>
          <cell r="Q199" t="str">
            <v>10M</v>
          </cell>
          <cell r="R199">
            <v>0.17930152492375728</v>
          </cell>
          <cell r="S199">
            <v>1.199142581959961E-2</v>
          </cell>
          <cell r="T199">
            <v>0</v>
          </cell>
          <cell r="U199">
            <v>5.4818827673658456E-2</v>
          </cell>
          <cell r="V199">
            <v>0.11571587765542993</v>
          </cell>
          <cell r="W199">
            <v>0</v>
          </cell>
          <cell r="X199">
            <v>0.18085369822320849</v>
          </cell>
          <cell r="Y199">
            <v>0.38814535533045658</v>
          </cell>
          <cell r="Z199">
            <v>2.9127097506275706E-2</v>
          </cell>
          <cell r="AA199">
            <v>4.0046192867613746E-2</v>
          </cell>
          <cell r="AB199">
            <v>1</v>
          </cell>
        </row>
        <row r="200">
          <cell r="C200" t="str">
            <v>10N</v>
          </cell>
          <cell r="D200">
            <v>39.26415423657722</v>
          </cell>
          <cell r="E200">
            <v>4.922319105750474</v>
          </cell>
          <cell r="F200">
            <v>4.7854253133462414</v>
          </cell>
          <cell r="G200">
            <v>17.350720403834966</v>
          </cell>
          <cell r="H200">
            <v>28.35950558496517</v>
          </cell>
          <cell r="I200">
            <v>1.0892364472514175</v>
          </cell>
          <cell r="J200">
            <v>29.394681240431701</v>
          </cell>
          <cell r="K200">
            <v>57.989658834538261</v>
          </cell>
          <cell r="L200">
            <v>11.070726978680465</v>
          </cell>
          <cell r="M200">
            <v>14.989780215982302</v>
          </cell>
          <cell r="N200">
            <v>209.21620836135821</v>
          </cell>
          <cell r="Q200" t="str">
            <v>10N</v>
          </cell>
          <cell r="R200">
            <v>0.18767262127588211</v>
          </cell>
          <cell r="S200">
            <v>2.3527427173561263E-2</v>
          </cell>
          <cell r="T200">
            <v>2.2873109836121567E-2</v>
          </cell>
          <cell r="U200">
            <v>8.2932008660948506E-2</v>
          </cell>
          <cell r="V200">
            <v>0.13555118796523946</v>
          </cell>
          <cell r="W200">
            <v>5.2062718074408869E-3</v>
          </cell>
          <cell r="X200">
            <v>0.14049906300596562</v>
          </cell>
          <cell r="Y200">
            <v>0.27717574698791275</v>
          </cell>
          <cell r="Z200">
            <v>5.2915245264167618E-2</v>
          </cell>
          <cell r="AA200">
            <v>7.164731802276024E-2</v>
          </cell>
          <cell r="AB200">
            <v>1</v>
          </cell>
        </row>
        <row r="201">
          <cell r="C201" t="str">
            <v>10Q</v>
          </cell>
          <cell r="D201">
            <v>244.32833152594691</v>
          </cell>
          <cell r="E201">
            <v>43.55578853268517</v>
          </cell>
          <cell r="F201">
            <v>20.282901505276129</v>
          </cell>
          <cell r="G201">
            <v>62.045255387890109</v>
          </cell>
          <cell r="H201">
            <v>116.71398903701215</v>
          </cell>
          <cell r="I201">
            <v>0.53257541402226261</v>
          </cell>
          <cell r="J201">
            <v>168.1212101508217</v>
          </cell>
          <cell r="K201">
            <v>322.66308294213763</v>
          </cell>
          <cell r="L201">
            <v>58.539912856071908</v>
          </cell>
          <cell r="M201">
            <v>96.210878401101269</v>
          </cell>
          <cell r="N201">
            <v>1132.9939257529654</v>
          </cell>
          <cell r="Q201" t="str">
            <v>10Q</v>
          </cell>
          <cell r="R201">
            <v>0.21564840373135374</v>
          </cell>
          <cell r="S201">
            <v>3.8443090949264229E-2</v>
          </cell>
          <cell r="T201">
            <v>1.7902039052677631E-2</v>
          </cell>
          <cell r="U201">
            <v>5.4762213616155138E-2</v>
          </cell>
          <cell r="V201">
            <v>0.1030137817900889</v>
          </cell>
          <cell r="W201">
            <v>4.7006025532601463E-4</v>
          </cell>
          <cell r="X201">
            <v>0.14838668269036981</v>
          </cell>
          <cell r="Y201">
            <v>0.28478800778009655</v>
          </cell>
          <cell r="Z201">
            <v>5.1668337777863581E-2</v>
          </cell>
          <cell r="AA201">
            <v>8.4917382356804266E-2</v>
          </cell>
          <cell r="AB201">
            <v>1</v>
          </cell>
        </row>
        <row r="202">
          <cell r="C202" t="str">
            <v>10R</v>
          </cell>
          <cell r="D202">
            <v>58.456947579807732</v>
          </cell>
          <cell r="E202">
            <v>7.6968576304696192</v>
          </cell>
          <cell r="F202">
            <v>10.232505183160507</v>
          </cell>
          <cell r="G202">
            <v>11.256625191202156</v>
          </cell>
          <cell r="H202">
            <v>39.245341265077109</v>
          </cell>
          <cell r="I202">
            <v>0</v>
          </cell>
          <cell r="J202">
            <v>50.57573719680876</v>
          </cell>
          <cell r="K202">
            <v>56.857687789361179</v>
          </cell>
          <cell r="L202">
            <v>3.8074657411648665</v>
          </cell>
          <cell r="M202">
            <v>30.16112305425305</v>
          </cell>
          <cell r="N202">
            <v>268.29029063130497</v>
          </cell>
          <cell r="Q202" t="str">
            <v>10R</v>
          </cell>
          <cell r="R202">
            <v>0.21788692927446099</v>
          </cell>
          <cell r="S202">
            <v>2.8688543339971041E-2</v>
          </cell>
          <cell r="T202">
            <v>3.813967758237817E-2</v>
          </cell>
          <cell r="U202">
            <v>4.1956886194854708E-2</v>
          </cell>
          <cell r="V202">
            <v>0.14627939450484845</v>
          </cell>
          <cell r="W202">
            <v>0</v>
          </cell>
          <cell r="X202">
            <v>0.18851124682075029</v>
          </cell>
          <cell r="Y202">
            <v>0.21192599872165049</v>
          </cell>
          <cell r="Z202">
            <v>1.4191589759754798E-2</v>
          </cell>
          <cell r="AA202">
            <v>0.11241973380133106</v>
          </cell>
          <cell r="AB202">
            <v>1</v>
          </cell>
        </row>
        <row r="203">
          <cell r="C203" t="str">
            <v>10T</v>
          </cell>
          <cell r="D203">
            <v>78.909927728281275</v>
          </cell>
          <cell r="E203">
            <v>5.5300348163669417</v>
          </cell>
          <cell r="F203">
            <v>11.947373024412132</v>
          </cell>
          <cell r="G203">
            <v>12.216522346983318</v>
          </cell>
          <cell r="H203">
            <v>45.682191072248436</v>
          </cell>
          <cell r="I203">
            <v>0.94073656888454238</v>
          </cell>
          <cell r="J203">
            <v>5.3243712135189964</v>
          </cell>
          <cell r="K203">
            <v>33.751243060753339</v>
          </cell>
          <cell r="L203">
            <v>21.06053949548896</v>
          </cell>
          <cell r="M203">
            <v>21.880597262584402</v>
          </cell>
          <cell r="N203">
            <v>237.24353658952236</v>
          </cell>
          <cell r="Q203" t="str">
            <v>10T</v>
          </cell>
          <cell r="R203">
            <v>0.33261149645063187</v>
          </cell>
          <cell r="S203">
            <v>2.3309527820498568E-2</v>
          </cell>
          <cell r="T203">
            <v>5.0359108602749503E-2</v>
          </cell>
          <cell r="U203">
            <v>5.1493593977737256E-2</v>
          </cell>
          <cell r="V203">
            <v>0.19255399632356496</v>
          </cell>
          <cell r="W203">
            <v>3.9652779688249228E-3</v>
          </cell>
          <cell r="X203">
            <v>2.2442639702893986E-2</v>
          </cell>
          <cell r="Y203">
            <v>0.1422641204306003</v>
          </cell>
          <cell r="Z203">
            <v>8.8771815655099617E-2</v>
          </cell>
          <cell r="AA203">
            <v>9.222842306739891E-2</v>
          </cell>
          <cell r="AB203">
            <v>1</v>
          </cell>
        </row>
        <row r="204">
          <cell r="C204" t="str">
            <v>10V</v>
          </cell>
          <cell r="D204">
            <v>54.458600776912384</v>
          </cell>
          <cell r="E204">
            <v>12.433775014124464</v>
          </cell>
          <cell r="F204">
            <v>9.7191434839222683</v>
          </cell>
          <cell r="G204">
            <v>5.4623776523642542</v>
          </cell>
          <cell r="H204">
            <v>52.389913481661097</v>
          </cell>
          <cell r="I204">
            <v>2.1843919383893038</v>
          </cell>
          <cell r="J204">
            <v>49.789296083737732</v>
          </cell>
          <cell r="K204">
            <v>97.341913272358028</v>
          </cell>
          <cell r="L204">
            <v>11.659022519320779</v>
          </cell>
          <cell r="M204">
            <v>38.509291270554506</v>
          </cell>
          <cell r="N204">
            <v>333.94772549334482</v>
          </cell>
          <cell r="Q204" t="str">
            <v>10V</v>
          </cell>
          <cell r="R204">
            <v>0.16307522590986379</v>
          </cell>
          <cell r="S204">
            <v>3.7232698608010893E-2</v>
          </cell>
          <cell r="T204">
            <v>2.9103787036022077E-2</v>
          </cell>
          <cell r="U204">
            <v>1.6356984148625721E-2</v>
          </cell>
          <cell r="V204">
            <v>0.15688058184634998</v>
          </cell>
          <cell r="W204">
            <v>6.5411193777776943E-3</v>
          </cell>
          <cell r="X204">
            <v>0.14909308338657923</v>
          </cell>
          <cell r="Y204">
            <v>0.29148847511553999</v>
          </cell>
          <cell r="Z204">
            <v>3.4912717258657085E-2</v>
          </cell>
          <cell r="AA204">
            <v>0.1153153273125735</v>
          </cell>
          <cell r="AB204">
            <v>1</v>
          </cell>
        </row>
        <row r="205">
          <cell r="C205" t="str">
            <v>10W</v>
          </cell>
          <cell r="D205">
            <v>78.676965572832358</v>
          </cell>
          <cell r="E205">
            <v>2.4551766868107041</v>
          </cell>
          <cell r="F205">
            <v>2.2525432990767795</v>
          </cell>
          <cell r="G205">
            <v>18.872458716087163</v>
          </cell>
          <cell r="H205">
            <v>28.430205642217452</v>
          </cell>
          <cell r="I205">
            <v>0</v>
          </cell>
          <cell r="J205">
            <v>16.75633449860954</v>
          </cell>
          <cell r="K205">
            <v>46.745340366234394</v>
          </cell>
          <cell r="L205">
            <v>11.460353069646903</v>
          </cell>
          <cell r="M205">
            <v>25.924256234068672</v>
          </cell>
          <cell r="N205">
            <v>231.57363408558399</v>
          </cell>
          <cell r="Q205" t="str">
            <v>10W</v>
          </cell>
          <cell r="R205">
            <v>0.3397492373581496</v>
          </cell>
          <cell r="S205">
            <v>1.0602142582014888E-2</v>
          </cell>
          <cell r="T205">
            <v>9.7271146949496606E-3</v>
          </cell>
          <cell r="U205">
            <v>8.1496577926968836E-2</v>
          </cell>
          <cell r="V205">
            <v>0.12276961388320373</v>
          </cell>
          <cell r="W205">
            <v>0</v>
          </cell>
          <cell r="X205">
            <v>7.2358559145886209E-2</v>
          </cell>
          <cell r="Y205">
            <v>0.20185951026254764</v>
          </cell>
          <cell r="Z205">
            <v>4.9489023717663103E-2</v>
          </cell>
          <cell r="AA205">
            <v>0.11194822042861623</v>
          </cell>
          <cell r="AB205">
            <v>1</v>
          </cell>
        </row>
        <row r="206">
          <cell r="C206" t="str">
            <v>10X</v>
          </cell>
          <cell r="D206">
            <v>109.42937314956419</v>
          </cell>
          <cell r="E206">
            <v>19.755983607362381</v>
          </cell>
          <cell r="F206">
            <v>25.431497589162891</v>
          </cell>
          <cell r="G206">
            <v>25.364480012758918</v>
          </cell>
          <cell r="H206">
            <v>54.019490744792463</v>
          </cell>
          <cell r="I206">
            <v>0</v>
          </cell>
          <cell r="J206">
            <v>37.325498631264239</v>
          </cell>
          <cell r="K206">
            <v>69.581034059204569</v>
          </cell>
          <cell r="L206">
            <v>17.061975526145272</v>
          </cell>
          <cell r="M206">
            <v>32.711454510455205</v>
          </cell>
          <cell r="N206">
            <v>390.68078783071013</v>
          </cell>
          <cell r="Q206" t="str">
            <v>10X</v>
          </cell>
          <cell r="R206">
            <v>0.28009919237948844</v>
          </cell>
          <cell r="S206">
            <v>5.0568096058829101E-2</v>
          </cell>
          <cell r="T206">
            <v>6.5095337117480348E-2</v>
          </cell>
          <cell r="U206">
            <v>6.4923796620758992E-2</v>
          </cell>
          <cell r="V206">
            <v>0.13827014900000714</v>
          </cell>
          <cell r="W206">
            <v>0</v>
          </cell>
          <cell r="X206">
            <v>9.5539631827091867E-2</v>
          </cell>
          <cell r="Y206">
            <v>0.17810201122394437</v>
          </cell>
          <cell r="Z206">
            <v>4.3672420189596245E-2</v>
          </cell>
          <cell r="AA206">
            <v>8.3729365582803472E-2</v>
          </cell>
          <cell r="AB206">
            <v>1</v>
          </cell>
        </row>
        <row r="207">
          <cell r="C207" t="str">
            <v>10Y</v>
          </cell>
          <cell r="D207">
            <v>42.418108371027174</v>
          </cell>
          <cell r="E207">
            <v>5.7538471153355673</v>
          </cell>
          <cell r="F207">
            <v>11.450449333328601</v>
          </cell>
          <cell r="G207">
            <v>19.014655429347588</v>
          </cell>
          <cell r="H207">
            <v>50.829235086662599</v>
          </cell>
          <cell r="I207">
            <v>1.7132406292836038</v>
          </cell>
          <cell r="J207">
            <v>50.368397990397625</v>
          </cell>
          <cell r="K207">
            <v>106.28209261429666</v>
          </cell>
          <cell r="L207">
            <v>7.0015892533118249</v>
          </cell>
          <cell r="M207">
            <v>32.858126121047192</v>
          </cell>
          <cell r="N207">
            <v>327.68974194403847</v>
          </cell>
          <cell r="Q207" t="str">
            <v>10Y</v>
          </cell>
          <cell r="R207">
            <v>0.12944594517783584</v>
          </cell>
          <cell r="S207">
            <v>1.7558825861317885E-2</v>
          </cell>
          <cell r="T207">
            <v>3.494295935355847E-2</v>
          </cell>
          <cell r="U207">
            <v>5.8026398130567154E-2</v>
          </cell>
          <cell r="V207">
            <v>0.15511390373441417</v>
          </cell>
          <cell r="W207">
            <v>5.2282400392508598E-3</v>
          </cell>
          <cell r="X207">
            <v>0.15370758233560858</v>
          </cell>
          <cell r="Y207">
            <v>0.32433756389129531</v>
          </cell>
          <cell r="Z207">
            <v>2.136651947593626E-2</v>
          </cell>
          <cell r="AA207">
            <v>0.10027206200021534</v>
          </cell>
          <cell r="AB207">
            <v>1</v>
          </cell>
        </row>
        <row r="208">
          <cell r="C208" t="str">
            <v>11A</v>
          </cell>
          <cell r="D208">
            <v>93.92619658428643</v>
          </cell>
          <cell r="E208">
            <v>32.860849834024506</v>
          </cell>
          <cell r="F208">
            <v>15.07572081939673</v>
          </cell>
          <cell r="G208">
            <v>47.663217861445204</v>
          </cell>
          <cell r="H208">
            <v>122.22781330588812</v>
          </cell>
          <cell r="I208">
            <v>2.5458996006650132</v>
          </cell>
          <cell r="J208">
            <v>173.90038002836931</v>
          </cell>
          <cell r="K208">
            <v>207.22794590996298</v>
          </cell>
          <cell r="L208">
            <v>10.036029266210562</v>
          </cell>
          <cell r="M208">
            <v>42.081042769218115</v>
          </cell>
          <cell r="N208">
            <v>747.54509597946708</v>
          </cell>
          <cell r="Q208" t="str">
            <v>11A</v>
          </cell>
          <cell r="R208">
            <v>0.12564619457668988</v>
          </cell>
          <cell r="S208">
            <v>4.3958351156017886E-2</v>
          </cell>
          <cell r="T208">
            <v>2.0166971732513136E-2</v>
          </cell>
          <cell r="U208">
            <v>6.3759655595084494E-2</v>
          </cell>
          <cell r="V208">
            <v>0.16350560516451487</v>
          </cell>
          <cell r="W208">
            <v>3.4056802918749156E-3</v>
          </cell>
          <cell r="X208">
            <v>0.23262861459952092</v>
          </cell>
          <cell r="Y208">
            <v>0.27721129738459943</v>
          </cell>
          <cell r="Z208">
            <v>1.342531617181022E-2</v>
          </cell>
          <cell r="AA208">
            <v>5.6292313327374111E-2</v>
          </cell>
          <cell r="AB208">
            <v>1</v>
          </cell>
        </row>
        <row r="209">
          <cell r="C209" t="str">
            <v>11C</v>
          </cell>
          <cell r="D209">
            <v>64.324781436222906</v>
          </cell>
          <cell r="E209">
            <v>7.5474085637960213</v>
          </cell>
          <cell r="F209">
            <v>7.2005711510766464</v>
          </cell>
          <cell r="G209">
            <v>17.423217517139751</v>
          </cell>
          <cell r="H209">
            <v>24.128764180945051</v>
          </cell>
          <cell r="I209">
            <v>0</v>
          </cell>
          <cell r="J209">
            <v>28.944310365852097</v>
          </cell>
          <cell r="K209">
            <v>43.858138194674503</v>
          </cell>
          <cell r="L209">
            <v>8.0618542780724152</v>
          </cell>
          <cell r="M209">
            <v>25.515497142611451</v>
          </cell>
          <cell r="N209">
            <v>227.00454283039082</v>
          </cell>
          <cell r="Q209" t="str">
            <v>11C</v>
          </cell>
          <cell r="R209">
            <v>0.28336341041546442</v>
          </cell>
          <cell r="S209">
            <v>3.3247830504586677E-2</v>
          </cell>
          <cell r="T209">
            <v>3.1719942963681746E-2</v>
          </cell>
          <cell r="U209">
            <v>7.6752726178514044E-2</v>
          </cell>
          <cell r="V209">
            <v>0.10629198816947531</v>
          </cell>
          <cell r="W209">
            <v>0</v>
          </cell>
          <cell r="X209">
            <v>0.12750542348167096</v>
          </cell>
          <cell r="Y209">
            <v>0.19320379076045027</v>
          </cell>
          <cell r="Z209">
            <v>3.5514065831254868E-2</v>
          </cell>
          <cell r="AA209">
            <v>0.11240082169490177</v>
          </cell>
          <cell r="AB209">
            <v>1</v>
          </cell>
        </row>
        <row r="210">
          <cell r="C210" t="str">
            <v>11D</v>
          </cell>
          <cell r="D210">
            <v>34.566874681541343</v>
          </cell>
          <cell r="E210">
            <v>5.6304748913109499</v>
          </cell>
          <cell r="F210">
            <v>5.9417836325844711</v>
          </cell>
          <cell r="G210">
            <v>10.287472385484826</v>
          </cell>
          <cell r="H210">
            <v>36.058641563458778</v>
          </cell>
          <cell r="I210">
            <v>0.86935332894146822</v>
          </cell>
          <cell r="J210">
            <v>33.461844596972313</v>
          </cell>
          <cell r="K210">
            <v>82.143044412903009</v>
          </cell>
          <cell r="L210">
            <v>4.805020325219159</v>
          </cell>
          <cell r="M210">
            <v>18.504950793019844</v>
          </cell>
          <cell r="N210">
            <v>232.2694606114361</v>
          </cell>
          <cell r="Q210" t="str">
            <v>11D</v>
          </cell>
          <cell r="R210">
            <v>0.14882229713086695</v>
          </cell>
          <cell r="S210">
            <v>2.4241133020626329E-2</v>
          </cell>
          <cell r="T210">
            <v>2.5581424337676871E-2</v>
          </cell>
          <cell r="U210">
            <v>4.4291110671216272E-2</v>
          </cell>
          <cell r="V210">
            <v>0.15524486718372901</v>
          </cell>
          <cell r="W210">
            <v>3.7428654057788968E-3</v>
          </cell>
          <cell r="X210">
            <v>0.14406476214688713</v>
          </cell>
          <cell r="Y210">
            <v>0.35365408864629094</v>
          </cell>
          <cell r="Z210">
            <v>2.0687266903579218E-2</v>
          </cell>
          <cell r="AA210">
            <v>7.967018455334858E-2</v>
          </cell>
          <cell r="AB210">
            <v>1</v>
          </cell>
        </row>
        <row r="211">
          <cell r="C211" t="str">
            <v>11E</v>
          </cell>
          <cell r="D211">
            <v>72.59407477496066</v>
          </cell>
          <cell r="E211">
            <v>5.1606358350698533</v>
          </cell>
          <cell r="F211">
            <v>9.7975679846500956</v>
          </cell>
          <cell r="G211">
            <v>20.553224087423104</v>
          </cell>
          <cell r="H211">
            <v>31.398783628428781</v>
          </cell>
          <cell r="I211">
            <v>0</v>
          </cell>
          <cell r="J211">
            <v>56.698278880241162</v>
          </cell>
          <cell r="K211">
            <v>78.25924328160086</v>
          </cell>
          <cell r="L211">
            <v>7.8417517867577775</v>
          </cell>
          <cell r="M211">
            <v>14.832021126235611</v>
          </cell>
          <cell r="N211">
            <v>297.13558138536791</v>
          </cell>
          <cell r="Q211" t="str">
            <v>11E</v>
          </cell>
          <cell r="R211">
            <v>0.24431296459514312</v>
          </cell>
          <cell r="S211">
            <v>1.7367949711740521E-2</v>
          </cell>
          <cell r="T211">
            <v>3.2973391941045281E-2</v>
          </cell>
          <cell r="U211">
            <v>6.9171197847109206E-2</v>
          </cell>
          <cell r="V211">
            <v>0.10567157080964447</v>
          </cell>
          <cell r="W211">
            <v>0</v>
          </cell>
          <cell r="X211">
            <v>0.19081618773453701</v>
          </cell>
          <cell r="Y211">
            <v>0.26337890237420969</v>
          </cell>
          <cell r="Z211">
            <v>2.6391157027362108E-2</v>
          </cell>
          <cell r="AA211">
            <v>4.9916677959208546E-2</v>
          </cell>
          <cell r="AB211">
            <v>1</v>
          </cell>
        </row>
        <row r="212">
          <cell r="C212" t="str">
            <v>11H</v>
          </cell>
          <cell r="D212">
            <v>144.41925320916073</v>
          </cell>
          <cell r="E212">
            <v>24.437344566792124</v>
          </cell>
          <cell r="F212">
            <v>16.997841823819652</v>
          </cell>
          <cell r="G212">
            <v>52.898528441370431</v>
          </cell>
          <cell r="H212">
            <v>90.241396626396423</v>
          </cell>
          <cell r="I212">
            <v>7.7456961763437979</v>
          </cell>
          <cell r="J212">
            <v>62.919867333621156</v>
          </cell>
          <cell r="K212">
            <v>113.76696421122014</v>
          </cell>
          <cell r="L212">
            <v>37.769706336301994</v>
          </cell>
          <cell r="M212">
            <v>50.467880280480983</v>
          </cell>
          <cell r="N212">
            <v>601.66447900550747</v>
          </cell>
          <cell r="Q212" t="str">
            <v>11H</v>
          </cell>
          <cell r="R212">
            <v>0.240032872553606</v>
          </cell>
          <cell r="S212">
            <v>4.0616232833263918E-2</v>
          </cell>
          <cell r="T212">
            <v>2.825136337101938E-2</v>
          </cell>
          <cell r="U212">
            <v>8.7920311547735913E-2</v>
          </cell>
          <cell r="V212">
            <v>0.14998624611437361</v>
          </cell>
          <cell r="W212">
            <v>1.2873780066170229E-2</v>
          </cell>
          <cell r="X212">
            <v>0.10457633702694488</v>
          </cell>
          <cell r="Y212">
            <v>0.18908705463095613</v>
          </cell>
          <cell r="Z212">
            <v>6.277536343633186E-2</v>
          </cell>
          <cell r="AA212">
            <v>8.3880438419597997E-2</v>
          </cell>
          <cell r="AB212">
            <v>1</v>
          </cell>
        </row>
        <row r="213">
          <cell r="C213" t="str">
            <v>11J</v>
          </cell>
          <cell r="D213">
            <v>165.26756797413913</v>
          </cell>
          <cell r="E213">
            <v>51.675768893233062</v>
          </cell>
          <cell r="F213">
            <v>27.260399034160564</v>
          </cell>
          <cell r="G213">
            <v>41.292442589871719</v>
          </cell>
          <cell r="H213">
            <v>117.8676891877374</v>
          </cell>
          <cell r="I213">
            <v>1.6818843663763245</v>
          </cell>
          <cell r="J213">
            <v>167.80697771617926</v>
          </cell>
          <cell r="K213">
            <v>269.3265987378623</v>
          </cell>
          <cell r="L213">
            <v>71.136889037174711</v>
          </cell>
          <cell r="M213">
            <v>86.090383468504783</v>
          </cell>
          <cell r="N213">
            <v>999.40660100523917</v>
          </cell>
          <cell r="Q213" t="str">
            <v>11J</v>
          </cell>
          <cell r="R213">
            <v>0.16536569581180177</v>
          </cell>
          <cell r="S213">
            <v>5.1706451449545873E-2</v>
          </cell>
          <cell r="T213">
            <v>2.7276584932239865E-2</v>
          </cell>
          <cell r="U213">
            <v>4.1316960032421531E-2</v>
          </cell>
          <cell r="V213">
            <v>0.11793767328450885</v>
          </cell>
          <cell r="W213">
            <v>1.6828829874493772E-3</v>
          </cell>
          <cell r="X213">
            <v>0.167906613331744</v>
          </cell>
          <cell r="Y213">
            <v>0.26948651176304411</v>
          </cell>
          <cell r="Z213">
            <v>7.117912665938235E-2</v>
          </cell>
          <cell r="AA213">
            <v>8.6141499747862352E-2</v>
          </cell>
          <cell r="AB213">
            <v>1</v>
          </cell>
        </row>
        <row r="214">
          <cell r="C214" t="str">
            <v>11M</v>
          </cell>
          <cell r="D214">
            <v>132.43598837811794</v>
          </cell>
          <cell r="E214">
            <v>34.970208875284577</v>
          </cell>
          <cell r="F214">
            <v>33.679061086525657</v>
          </cell>
          <cell r="G214">
            <v>60.45999786083145</v>
          </cell>
          <cell r="H214">
            <v>154.86412374381223</v>
          </cell>
          <cell r="I214">
            <v>2.7319800204556719</v>
          </cell>
          <cell r="J214">
            <v>211.63296749427116</v>
          </cell>
          <cell r="K214">
            <v>257.48181764042442</v>
          </cell>
          <cell r="L214">
            <v>36.973421125365078</v>
          </cell>
          <cell r="M214">
            <v>78.167670566878087</v>
          </cell>
          <cell r="N214">
            <v>1003.3972367919663</v>
          </cell>
          <cell r="Q214" t="str">
            <v>11M</v>
          </cell>
          <cell r="R214">
            <v>0.13198759526340595</v>
          </cell>
          <cell r="S214">
            <v>3.4851809027390143E-2</v>
          </cell>
          <cell r="T214">
            <v>3.3565032722437438E-2</v>
          </cell>
          <cell r="U214">
            <v>6.0255296351156472E-2</v>
          </cell>
          <cell r="V214">
            <v>0.15433979491406563</v>
          </cell>
          <cell r="W214">
            <v>2.7227302610382726E-3</v>
          </cell>
          <cell r="X214">
            <v>0.21091643442321825</v>
          </cell>
          <cell r="Y214">
            <v>0.25661005252878522</v>
          </cell>
          <cell r="Z214">
            <v>3.684823893234495E-2</v>
          </cell>
          <cell r="AA214">
            <v>7.7903015576157641E-2</v>
          </cell>
          <cell r="AB214">
            <v>1</v>
          </cell>
        </row>
        <row r="215">
          <cell r="C215" t="str">
            <v>11N</v>
          </cell>
          <cell r="D215">
            <v>118.70506954017301</v>
          </cell>
          <cell r="E215">
            <v>37.394522175484354</v>
          </cell>
          <cell r="F215">
            <v>10.768495705916195</v>
          </cell>
          <cell r="G215">
            <v>37.547851623692146</v>
          </cell>
          <cell r="H215">
            <v>112.88458056732382</v>
          </cell>
          <cell r="I215">
            <v>7.6785361525636642</v>
          </cell>
          <cell r="J215">
            <v>114.544169927057</v>
          </cell>
          <cell r="K215">
            <v>145.23895955939298</v>
          </cell>
          <cell r="L215">
            <v>16.790153059747585</v>
          </cell>
          <cell r="M215">
            <v>53.809327183095242</v>
          </cell>
          <cell r="N215">
            <v>655.3616654944459</v>
          </cell>
          <cell r="Q215" t="str">
            <v>11N</v>
          </cell>
          <cell r="R215">
            <v>0.1811291013651439</v>
          </cell>
          <cell r="S215">
            <v>5.7059367589453958E-2</v>
          </cell>
          <cell r="T215">
            <v>1.6431378691934579E-2</v>
          </cell>
          <cell r="U215">
            <v>5.7293329165604603E-2</v>
          </cell>
          <cell r="V215">
            <v>0.17224776258793933</v>
          </cell>
          <cell r="W215">
            <v>1.1716486570465631E-2</v>
          </cell>
          <cell r="X215">
            <v>0.17478008854948465</v>
          </cell>
          <cell r="Y215">
            <v>0.22161650155386434</v>
          </cell>
          <cell r="Z215">
            <v>2.5619675278199316E-2</v>
          </cell>
          <cell r="AA215">
            <v>8.2106308647909867E-2</v>
          </cell>
          <cell r="AB215">
            <v>1</v>
          </cell>
        </row>
        <row r="216">
          <cell r="C216" t="str">
            <v>11T</v>
          </cell>
          <cell r="D216">
            <v>46.917882346171382</v>
          </cell>
          <cell r="E216">
            <v>24.616700233268418</v>
          </cell>
          <cell r="F216">
            <v>8.7160843358395894</v>
          </cell>
          <cell r="G216">
            <v>12.563266806221716</v>
          </cell>
          <cell r="H216">
            <v>32.997042854650893</v>
          </cell>
          <cell r="I216">
            <v>0.47180737815628515</v>
          </cell>
          <cell r="J216">
            <v>62.984083122731434</v>
          </cell>
          <cell r="K216">
            <v>62.644105440117805</v>
          </cell>
          <cell r="L216">
            <v>6.7134837390632462</v>
          </cell>
          <cell r="M216">
            <v>22.084722241427926</v>
          </cell>
          <cell r="N216">
            <v>280.70917849764874</v>
          </cell>
          <cell r="Q216" t="str">
            <v>11T</v>
          </cell>
          <cell r="R216">
            <v>0.16714053525885822</v>
          </cell>
          <cell r="S216">
            <v>8.7694675197357727E-2</v>
          </cell>
          <cell r="T216">
            <v>3.1050229217612121E-2</v>
          </cell>
          <cell r="U216">
            <v>4.4755454287102862E-2</v>
          </cell>
          <cell r="V216">
            <v>0.11754885619077568</v>
          </cell>
          <cell r="W216">
            <v>1.6807693310257651E-3</v>
          </cell>
          <cell r="X216">
            <v>0.22437486176911384</v>
          </cell>
          <cell r="Y216">
            <v>0.22316372330747469</v>
          </cell>
          <cell r="Z216">
            <v>2.3916153276475352E-2</v>
          </cell>
          <cell r="AA216">
            <v>7.8674742164203629E-2</v>
          </cell>
          <cell r="AB216">
            <v>1</v>
          </cell>
        </row>
        <row r="217">
          <cell r="C217" t="str">
            <v>11X</v>
          </cell>
          <cell r="D217">
            <v>131.41735448439414</v>
          </cell>
          <cell r="E217">
            <v>47.017725761022945</v>
          </cell>
          <cell r="F217">
            <v>20.440231833581223</v>
          </cell>
          <cell r="G217">
            <v>69.421481659003021</v>
          </cell>
          <cell r="H217">
            <v>35.150515377600122</v>
          </cell>
          <cell r="I217">
            <v>10.067116158446249</v>
          </cell>
          <cell r="J217">
            <v>137.88183803842628</v>
          </cell>
          <cell r="K217">
            <v>185.48707320670169</v>
          </cell>
          <cell r="L217">
            <v>28.327188624664313</v>
          </cell>
          <cell r="M217">
            <v>51.451346329253674</v>
          </cell>
          <cell r="N217">
            <v>716.6618714730937</v>
          </cell>
          <cell r="Q217" t="str">
            <v>11X</v>
          </cell>
          <cell r="R217">
            <v>0.18337427972031864</v>
          </cell>
          <cell r="S217">
            <v>6.5606567940301216E-2</v>
          </cell>
          <cell r="T217">
            <v>2.8521444557342589E-2</v>
          </cell>
          <cell r="U217">
            <v>9.6867831849778235E-2</v>
          </cell>
          <cell r="V217">
            <v>4.9047558935078367E-2</v>
          </cell>
          <cell r="W217">
            <v>1.4047232815321064E-2</v>
          </cell>
          <cell r="X217">
            <v>0.19239454968493172</v>
          </cell>
          <cell r="Y217">
            <v>0.25882090367865429</v>
          </cell>
          <cell r="Z217">
            <v>3.9526574179868067E-2</v>
          </cell>
          <cell r="AA217">
            <v>7.1793056638405739E-2</v>
          </cell>
          <cell r="AB217">
            <v>1</v>
          </cell>
        </row>
        <row r="218">
          <cell r="C218" t="str">
            <v>12A</v>
          </cell>
          <cell r="D218">
            <v>75.459013647028939</v>
          </cell>
          <cell r="E218">
            <v>6.2364902276929453</v>
          </cell>
          <cell r="F218">
            <v>13.36458189503265</v>
          </cell>
          <cell r="G218">
            <v>21.445036493698293</v>
          </cell>
          <cell r="H218">
            <v>27.018189959383513</v>
          </cell>
          <cell r="I218">
            <v>0</v>
          </cell>
          <cell r="J218">
            <v>47.100499056427999</v>
          </cell>
          <cell r="K218">
            <v>55.841814589572031</v>
          </cell>
          <cell r="L218">
            <v>6.2254995100841688</v>
          </cell>
          <cell r="M218">
            <v>13.994212214203662</v>
          </cell>
          <cell r="N218">
            <v>266.68533759312419</v>
          </cell>
          <cell r="Q218" t="str">
            <v>12A</v>
          </cell>
          <cell r="R218">
            <v>0.28295149005212672</v>
          </cell>
          <cell r="S218">
            <v>2.3385201016217164E-2</v>
          </cell>
          <cell r="T218">
            <v>5.0113673348711398E-2</v>
          </cell>
          <cell r="U218">
            <v>8.0413256638865171E-2</v>
          </cell>
          <cell r="V218">
            <v>0.10131111895099594</v>
          </cell>
          <cell r="W218">
            <v>0</v>
          </cell>
          <cell r="X218">
            <v>0.17661450562493305</v>
          </cell>
          <cell r="Y218">
            <v>0.20939214391594574</v>
          </cell>
          <cell r="Z218">
            <v>2.3343988710703971E-2</v>
          </cell>
          <cell r="AA218">
            <v>5.2474621741500901E-2</v>
          </cell>
          <cell r="AB218">
            <v>1</v>
          </cell>
        </row>
        <row r="219">
          <cell r="C219" t="str">
            <v>12D</v>
          </cell>
          <cell r="D219">
            <v>85.583005581305699</v>
          </cell>
          <cell r="E219">
            <v>11.86708751863207</v>
          </cell>
          <cell r="F219">
            <v>8.3165199377165422</v>
          </cell>
          <cell r="G219">
            <v>21.662830261854157</v>
          </cell>
          <cell r="H219">
            <v>53.980945455636267</v>
          </cell>
          <cell r="I219">
            <v>0</v>
          </cell>
          <cell r="J219">
            <v>48.575444086165355</v>
          </cell>
          <cell r="K219">
            <v>73.792303787930535</v>
          </cell>
          <cell r="L219">
            <v>18.469261651029953</v>
          </cell>
          <cell r="M219">
            <v>31.727112635581115</v>
          </cell>
          <cell r="N219">
            <v>353.97451091585168</v>
          </cell>
          <cell r="Q219" t="str">
            <v>12D</v>
          </cell>
          <cell r="R219">
            <v>0.24177731147893541</v>
          </cell>
          <cell r="S219">
            <v>3.3525260019225407E-2</v>
          </cell>
          <cell r="T219">
            <v>2.3494685863676722E-2</v>
          </cell>
          <cell r="U219">
            <v>6.1198842272018668E-2</v>
          </cell>
          <cell r="V219">
            <v>0.15249952691782614</v>
          </cell>
          <cell r="W219">
            <v>0</v>
          </cell>
          <cell r="X219">
            <v>0.1372286494880218</v>
          </cell>
          <cell r="Y219">
            <v>0.20846784588247586</v>
          </cell>
          <cell r="Z219">
            <v>5.2176812401671893E-2</v>
          </cell>
          <cell r="AA219">
            <v>8.9631065676148133E-2</v>
          </cell>
          <cell r="AB219">
            <v>1</v>
          </cell>
        </row>
        <row r="220">
          <cell r="C220" t="str">
            <v>12F</v>
          </cell>
          <cell r="D220">
            <v>91.63431141673891</v>
          </cell>
          <cell r="E220">
            <v>32.501814192159934</v>
          </cell>
          <cell r="F220">
            <v>8.5283408692330482</v>
          </cell>
          <cell r="G220">
            <v>32.419971753474584</v>
          </cell>
          <cell r="H220">
            <v>35.275373837046246</v>
          </cell>
          <cell r="I220">
            <v>2.2015285242785647</v>
          </cell>
          <cell r="J220">
            <v>46.994966670508994</v>
          </cell>
          <cell r="K220">
            <v>37.21052996340012</v>
          </cell>
          <cell r="L220">
            <v>11.732942866407882</v>
          </cell>
          <cell r="M220">
            <v>35.31653936663573</v>
          </cell>
          <cell r="N220">
            <v>333.81631945988397</v>
          </cell>
          <cell r="Q220" t="str">
            <v>12F</v>
          </cell>
          <cell r="R220">
            <v>0.27450518765830134</v>
          </cell>
          <cell r="S220">
            <v>9.7364365662972949E-2</v>
          </cell>
          <cell r="T220">
            <v>2.5548004612332718E-2</v>
          </cell>
          <cell r="U220">
            <v>9.7119193591044969E-2</v>
          </cell>
          <cell r="V220">
            <v>0.10567300572399195</v>
          </cell>
          <cell r="W220">
            <v>6.595029649361199E-3</v>
          </cell>
          <cell r="X220">
            <v>0.14078091432601925</v>
          </cell>
          <cell r="Y220">
            <v>0.11147007439182989</v>
          </cell>
          <cell r="Z220">
            <v>3.5147900753899113E-2</v>
          </cell>
          <cell r="AA220">
            <v>0.10579632363024678</v>
          </cell>
          <cell r="AB220">
            <v>1</v>
          </cell>
        </row>
        <row r="221">
          <cell r="C221" t="str">
            <v>13P</v>
          </cell>
          <cell r="D221">
            <v>300.17160300824895</v>
          </cell>
          <cell r="E221">
            <v>64.502427222864739</v>
          </cell>
          <cell r="F221">
            <v>33.024964384755052</v>
          </cell>
          <cell r="G221">
            <v>83.679903988465966</v>
          </cell>
          <cell r="H221">
            <v>80.892143662878325</v>
          </cell>
          <cell r="I221">
            <v>0</v>
          </cell>
          <cell r="J221">
            <v>106.81833546637452</v>
          </cell>
          <cell r="K221">
            <v>109.01228806917108</v>
          </cell>
          <cell r="L221">
            <v>31.223339140677414</v>
          </cell>
          <cell r="M221">
            <v>81.406061663866097</v>
          </cell>
          <cell r="N221">
            <v>890.73106660730218</v>
          </cell>
          <cell r="Q221" t="str">
            <v>13P</v>
          </cell>
          <cell r="R221">
            <v>0.33699464884678376</v>
          </cell>
          <cell r="S221">
            <v>7.241515384497306E-2</v>
          </cell>
          <cell r="T221">
            <v>3.7076246268745908E-2</v>
          </cell>
          <cell r="U221">
            <v>9.3945195273354085E-2</v>
          </cell>
          <cell r="V221">
            <v>9.0815451145077608E-2</v>
          </cell>
          <cell r="W221">
            <v>0</v>
          </cell>
          <cell r="X221">
            <v>0.11992209486218321</v>
          </cell>
          <cell r="Y221">
            <v>0.1223851869053889</v>
          </cell>
          <cell r="Z221">
            <v>3.5053609682217234E-2</v>
          </cell>
          <cell r="AA221">
            <v>9.1392413171276193E-2</v>
          </cell>
          <cell r="AB221">
            <v>1</v>
          </cell>
        </row>
        <row r="222">
          <cell r="C222" t="str">
            <v>13T</v>
          </cell>
          <cell r="D222">
            <v>201.8506362447028</v>
          </cell>
          <cell r="E222">
            <v>46.658691628325691</v>
          </cell>
          <cell r="F222">
            <v>11.385921461921528</v>
          </cell>
          <cell r="G222">
            <v>50.263527688145203</v>
          </cell>
          <cell r="H222">
            <v>42.076200467560696</v>
          </cell>
          <cell r="I222">
            <v>1.7273930562234472</v>
          </cell>
          <cell r="J222">
            <v>50.905367870437047</v>
          </cell>
          <cell r="K222">
            <v>90.644504729769551</v>
          </cell>
          <cell r="L222">
            <v>44.373170701306627</v>
          </cell>
          <cell r="M222">
            <v>59.990472693120402</v>
          </cell>
          <cell r="N222">
            <v>599.87588654151307</v>
          </cell>
          <cell r="Q222" t="str">
            <v>13T</v>
          </cell>
          <cell r="R222">
            <v>0.33648733141857035</v>
          </cell>
          <cell r="S222">
            <v>7.7780575407571051E-2</v>
          </cell>
          <cell r="T222">
            <v>1.8980461987837531E-2</v>
          </cell>
          <cell r="U222">
            <v>8.3789878566267101E-2</v>
          </cell>
          <cell r="V222">
            <v>7.0141509954907824E-2</v>
          </cell>
          <cell r="W222">
            <v>2.8795840856055258E-3</v>
          </cell>
          <cell r="X222">
            <v>8.485983352977175E-2</v>
          </cell>
          <cell r="Y222">
            <v>0.15110543157913167</v>
          </cell>
          <cell r="Z222">
            <v>7.3970585744216083E-2</v>
          </cell>
          <cell r="AA222">
            <v>0.10000480772612103</v>
          </cell>
          <cell r="AB222">
            <v>1</v>
          </cell>
        </row>
        <row r="223">
          <cell r="C223" t="str">
            <v>99A</v>
          </cell>
          <cell r="D223">
            <v>216.97187777426532</v>
          </cell>
          <cell r="E223">
            <v>28.563923882726012</v>
          </cell>
          <cell r="F223">
            <v>36.056319398000113</v>
          </cell>
          <cell r="G223">
            <v>51.181580477880729</v>
          </cell>
          <cell r="H223">
            <v>67.135801245515822</v>
          </cell>
          <cell r="I223">
            <v>1.140216891761874</v>
          </cell>
          <cell r="J223">
            <v>68.708171903281567</v>
          </cell>
          <cell r="K223">
            <v>92.5603363913946</v>
          </cell>
          <cell r="L223">
            <v>48.980459617457655</v>
          </cell>
          <cell r="M223">
            <v>62.335548061186813</v>
          </cell>
          <cell r="N223">
            <v>673.63423564347056</v>
          </cell>
          <cell r="Q223" t="str">
            <v>99A</v>
          </cell>
          <cell r="R223">
            <v>0.3220915242928663</v>
          </cell>
          <cell r="S223">
            <v>4.2402720009384783E-2</v>
          </cell>
          <cell r="T223">
            <v>5.3525069674581351E-2</v>
          </cell>
          <cell r="U223">
            <v>7.5978294703194435E-2</v>
          </cell>
          <cell r="V223">
            <v>9.9662098054422957E-2</v>
          </cell>
          <cell r="W223">
            <v>1.6926350108567645E-3</v>
          </cell>
          <cell r="X223">
            <v>0.10199625890101915</v>
          </cell>
          <cell r="Y223">
            <v>0.13740444219403261</v>
          </cell>
          <cell r="Z223">
            <v>7.2710763535749359E-2</v>
          </cell>
          <cell r="AA223">
            <v>9.2536193623892191E-2</v>
          </cell>
          <cell r="AB223">
            <v>1</v>
          </cell>
        </row>
        <row r="224">
          <cell r="C224" t="str">
            <v>99C</v>
          </cell>
          <cell r="D224">
            <v>73.404989570634982</v>
          </cell>
          <cell r="E224">
            <v>14.074210020919679</v>
          </cell>
          <cell r="F224">
            <v>15.142524410119888</v>
          </cell>
          <cell r="G224">
            <v>21.326619119130331</v>
          </cell>
          <cell r="H224">
            <v>16.569094330116251</v>
          </cell>
          <cell r="I224">
            <v>0</v>
          </cell>
          <cell r="J224">
            <v>41.993836753536591</v>
          </cell>
          <cell r="K224">
            <v>41.784490004781844</v>
          </cell>
          <cell r="L224">
            <v>16.961030582598454</v>
          </cell>
          <cell r="M224">
            <v>18.345262320798046</v>
          </cell>
          <cell r="N224">
            <v>259.60205711263603</v>
          </cell>
          <cell r="Q224" t="str">
            <v>99C</v>
          </cell>
          <cell r="R224">
            <v>0.28275966064007751</v>
          </cell>
          <cell r="S224">
            <v>5.4214555067308913E-2</v>
          </cell>
          <cell r="T224">
            <v>5.8329755081832253E-2</v>
          </cell>
          <cell r="U224">
            <v>8.2151194625846691E-2</v>
          </cell>
          <cell r="V224">
            <v>6.3824973170098026E-2</v>
          </cell>
          <cell r="W224">
            <v>0</v>
          </cell>
          <cell r="X224">
            <v>0.1617623420268828</v>
          </cell>
          <cell r="Y224">
            <v>0.16095592796729036</v>
          </cell>
          <cell r="Z224">
            <v>6.5334731054305206E-2</v>
          </cell>
          <cell r="AA224">
            <v>7.0666860366358386E-2</v>
          </cell>
          <cell r="AB224">
            <v>1</v>
          </cell>
        </row>
        <row r="225">
          <cell r="C225" t="str">
            <v>99D</v>
          </cell>
          <cell r="D225">
            <v>42.205201256799377</v>
          </cell>
          <cell r="E225">
            <v>9.7141437786816507</v>
          </cell>
          <cell r="F225">
            <v>3.0413202750308987</v>
          </cell>
          <cell r="G225">
            <v>8.9422228182925387</v>
          </cell>
          <cell r="H225">
            <v>21.826227156062064</v>
          </cell>
          <cell r="I225">
            <v>3.001350344870032</v>
          </cell>
          <cell r="J225">
            <v>33.569645272300491</v>
          </cell>
          <cell r="K225">
            <v>77.03644129152444</v>
          </cell>
          <cell r="L225">
            <v>5.5073869620518527</v>
          </cell>
          <cell r="M225">
            <v>24.879915138103595</v>
          </cell>
          <cell r="N225">
            <v>229.72385429371693</v>
          </cell>
          <cell r="Q225" t="str">
            <v>99D</v>
          </cell>
          <cell r="R225">
            <v>0.18372145716673061</v>
          </cell>
          <cell r="S225">
            <v>4.2286177935450642E-2</v>
          </cell>
          <cell r="T225">
            <v>1.3239026849786234E-2</v>
          </cell>
          <cell r="U225">
            <v>3.8925965463122186E-2</v>
          </cell>
          <cell r="V225">
            <v>9.5010712854207161E-2</v>
          </cell>
          <cell r="W225">
            <v>1.3065035645068926E-2</v>
          </cell>
          <cell r="X225">
            <v>0.14613042853346658</v>
          </cell>
          <cell r="Y225">
            <v>0.33534367394440601</v>
          </cell>
          <cell r="Z225">
            <v>2.3973944625751836E-2</v>
          </cell>
          <cell r="AA225">
            <v>0.10830357698200989</v>
          </cell>
          <cell r="AB225">
            <v>1</v>
          </cell>
        </row>
        <row r="226">
          <cell r="C226" t="str">
            <v>99E</v>
          </cell>
          <cell r="D226">
            <v>81.237407242761535</v>
          </cell>
          <cell r="E226">
            <v>12.154043131219384</v>
          </cell>
          <cell r="F226">
            <v>7.2623977446192445</v>
          </cell>
          <cell r="G226">
            <v>28.797199403283603</v>
          </cell>
          <cell r="H226">
            <v>38.427365339910011</v>
          </cell>
          <cell r="I226">
            <v>0</v>
          </cell>
          <cell r="J226">
            <v>28.906695854292607</v>
          </cell>
          <cell r="K226">
            <v>65.660425874225353</v>
          </cell>
          <cell r="L226">
            <v>26.311584154175684</v>
          </cell>
          <cell r="M226">
            <v>16.590626639930647</v>
          </cell>
          <cell r="N226">
            <v>305.34774538441809</v>
          </cell>
          <cell r="Q226" t="str">
            <v>99E</v>
          </cell>
          <cell r="R226">
            <v>0.26604881965146837</v>
          </cell>
          <cell r="S226">
            <v>3.9803939327988258E-2</v>
          </cell>
          <cell r="T226">
            <v>2.378402282118126E-2</v>
          </cell>
          <cell r="U226">
            <v>9.4309520337310229E-2</v>
          </cell>
          <cell r="V226">
            <v>0.12584787646469048</v>
          </cell>
          <cell r="W226">
            <v>0</v>
          </cell>
          <cell r="X226">
            <v>9.4668116242025854E-2</v>
          </cell>
          <cell r="Y226">
            <v>0.21503491303517583</v>
          </cell>
          <cell r="Z226">
            <v>8.6169243270654144E-2</v>
          </cell>
          <cell r="AA226">
            <v>5.4333548849505496E-2</v>
          </cell>
          <cell r="AB226">
            <v>1</v>
          </cell>
        </row>
        <row r="227">
          <cell r="C227" t="str">
            <v>99F</v>
          </cell>
          <cell r="D227">
            <v>60.430576424921625</v>
          </cell>
          <cell r="E227">
            <v>11.578672684766088</v>
          </cell>
          <cell r="F227">
            <v>11.851647930751705</v>
          </cell>
          <cell r="G227">
            <v>30.602010888659468</v>
          </cell>
          <cell r="H227">
            <v>16.911831644394677</v>
          </cell>
          <cell r="I227">
            <v>0</v>
          </cell>
          <cell r="J227">
            <v>34.83122882663978</v>
          </cell>
          <cell r="K227">
            <v>49.029674144661314</v>
          </cell>
          <cell r="L227">
            <v>12.628275842534952</v>
          </cell>
          <cell r="M227">
            <v>10.361612673663474</v>
          </cell>
          <cell r="N227">
            <v>238.22553106099306</v>
          </cell>
          <cell r="Q227" t="str">
            <v>99F</v>
          </cell>
          <cell r="R227">
            <v>0.25366960525087273</v>
          </cell>
          <cell r="S227">
            <v>4.8603827781169229E-2</v>
          </cell>
          <cell r="T227">
            <v>4.9749696759904878E-2</v>
          </cell>
          <cell r="U227">
            <v>0.12845814952060874</v>
          </cell>
          <cell r="V227">
            <v>7.0990844554208288E-2</v>
          </cell>
          <cell r="W227">
            <v>0</v>
          </cell>
          <cell r="X227">
            <v>0.14621114987764228</v>
          </cell>
          <cell r="Y227">
            <v>0.20581200481029974</v>
          </cell>
          <cell r="Z227">
            <v>5.3009749988978824E-2</v>
          </cell>
          <cell r="AA227">
            <v>4.3494971456315416E-2</v>
          </cell>
          <cell r="AB227">
            <v>1</v>
          </cell>
        </row>
        <row r="228">
          <cell r="C228" t="str">
            <v>99G</v>
          </cell>
          <cell r="D228">
            <v>53.504774026631914</v>
          </cell>
          <cell r="E228">
            <v>6.0572026758801467</v>
          </cell>
          <cell r="F228">
            <v>7.1020418074726468</v>
          </cell>
          <cell r="G228">
            <v>15.890490563109969</v>
          </cell>
          <cell r="H228">
            <v>26.716303683385128</v>
          </cell>
          <cell r="I228">
            <v>0</v>
          </cell>
          <cell r="J228">
            <v>17.987491609349657</v>
          </cell>
          <cell r="K228">
            <v>55.592866705738558</v>
          </cell>
          <cell r="L228">
            <v>31.261699176617718</v>
          </cell>
          <cell r="M228">
            <v>12.038257925318726</v>
          </cell>
          <cell r="N228">
            <v>226.15112817350447</v>
          </cell>
          <cell r="Q228" t="str">
            <v>99G</v>
          </cell>
          <cell r="R228">
            <v>0.23658857887979554</v>
          </cell>
          <cell r="S228">
            <v>2.6783871143163281E-2</v>
          </cell>
          <cell r="T228">
            <v>3.1403963645159967E-2</v>
          </cell>
          <cell r="U228">
            <v>7.0264918382006436E-2</v>
          </cell>
          <cell r="V228">
            <v>0.11813473538318245</v>
          </cell>
          <cell r="W228">
            <v>0</v>
          </cell>
          <cell r="X228">
            <v>7.9537483428115147E-2</v>
          </cell>
          <cell r="Y228">
            <v>0.24582175271346596</v>
          </cell>
          <cell r="Z228">
            <v>0.13823366449285876</v>
          </cell>
          <cell r="AA228">
            <v>5.3231031932252419E-2</v>
          </cell>
          <cell r="AB228">
            <v>1</v>
          </cell>
        </row>
        <row r="229">
          <cell r="C229" t="str">
            <v>99H</v>
          </cell>
          <cell r="D229">
            <v>74.802603376774456</v>
          </cell>
          <cell r="E229">
            <v>11.646224860131953</v>
          </cell>
          <cell r="F229">
            <v>9.4376753169262475</v>
          </cell>
          <cell r="G229">
            <v>29.659786080642217</v>
          </cell>
          <cell r="H229">
            <v>81.510301688555771</v>
          </cell>
          <cell r="I229">
            <v>5.426925345926894</v>
          </cell>
          <cell r="J229">
            <v>86.150669568815914</v>
          </cell>
          <cell r="K229">
            <v>143.48656307748828</v>
          </cell>
          <cell r="L229">
            <v>17.61474256480437</v>
          </cell>
          <cell r="M229">
            <v>27.904188676358331</v>
          </cell>
          <cell r="N229">
            <v>487.63968055642442</v>
          </cell>
          <cell r="Q229" t="str">
            <v>99H</v>
          </cell>
          <cell r="R229">
            <v>0.15339728565858393</v>
          </cell>
          <cell r="S229">
            <v>2.3882849006141078E-2</v>
          </cell>
          <cell r="T229">
            <v>1.9353788654273021E-2</v>
          </cell>
          <cell r="U229">
            <v>6.0823159523849098E-2</v>
          </cell>
          <cell r="V229">
            <v>0.16715272554429514</v>
          </cell>
          <cell r="W229">
            <v>1.1128965837510323E-2</v>
          </cell>
          <cell r="X229">
            <v>0.17666870233060838</v>
          </cell>
          <cell r="Y229">
            <v>0.29424710251996311</v>
          </cell>
          <cell r="Z229">
            <v>3.61224553028682E-2</v>
          </cell>
          <cell r="AA229">
            <v>5.7222965621907707E-2</v>
          </cell>
          <cell r="AB229">
            <v>1</v>
          </cell>
        </row>
        <row r="230">
          <cell r="C230" t="str">
            <v>99J</v>
          </cell>
          <cell r="D230">
            <v>119.70145119536957</v>
          </cell>
          <cell r="E230">
            <v>19.756175548764585</v>
          </cell>
          <cell r="F230">
            <v>13.712184392832434</v>
          </cell>
          <cell r="G230">
            <v>41.652844285793122</v>
          </cell>
          <cell r="H230">
            <v>157.01542531149221</v>
          </cell>
          <cell r="I230">
            <v>5.0541121040507448</v>
          </cell>
          <cell r="J230">
            <v>118.38591075359123</v>
          </cell>
          <cell r="K230">
            <v>232.55372307540543</v>
          </cell>
          <cell r="L230">
            <v>34.628539559502215</v>
          </cell>
          <cell r="M230">
            <v>48.401044700216566</v>
          </cell>
          <cell r="N230">
            <v>790.86141092701803</v>
          </cell>
          <cell r="Q230" t="str">
            <v>99J</v>
          </cell>
          <cell r="R230">
            <v>0.15135578691980942</v>
          </cell>
          <cell r="S230">
            <v>2.4980578487964328E-2</v>
          </cell>
          <cell r="T230">
            <v>1.7338289874024231E-2</v>
          </cell>
          <cell r="U230">
            <v>5.2667690837221684E-2</v>
          </cell>
          <cell r="V230">
            <v>0.19853721921701126</v>
          </cell>
          <cell r="W230">
            <v>6.3906419433545306E-3</v>
          </cell>
          <cell r="X230">
            <v>0.1496923596446863</v>
          </cell>
          <cell r="Y230">
            <v>0.29405116985391244</v>
          </cell>
          <cell r="Z230">
            <v>4.3785850568827153E-2</v>
          </cell>
          <cell r="AA230">
            <v>6.1200412653188728E-2</v>
          </cell>
          <cell r="AB230">
            <v>1</v>
          </cell>
        </row>
        <row r="231">
          <cell r="C231" t="str">
            <v>99K</v>
          </cell>
          <cell r="D231">
            <v>54.829617766368173</v>
          </cell>
          <cell r="E231">
            <v>11.59577025241585</v>
          </cell>
          <cell r="F231">
            <v>3.9692938677236489</v>
          </cell>
          <cell r="G231">
            <v>13.113684953917923</v>
          </cell>
          <cell r="H231">
            <v>38.3699800972378</v>
          </cell>
          <cell r="I231">
            <v>0</v>
          </cell>
          <cell r="J231">
            <v>36.419189438216733</v>
          </cell>
          <cell r="K231">
            <v>57.51176590097954</v>
          </cell>
          <cell r="L231">
            <v>21.184100905194537</v>
          </cell>
          <cell r="M231">
            <v>11.030977752646194</v>
          </cell>
          <cell r="N231">
            <v>248.02438093470039</v>
          </cell>
          <cell r="Q231" t="str">
            <v>99K</v>
          </cell>
          <cell r="R231">
            <v>0.22106543542105911</v>
          </cell>
          <cell r="S231">
            <v>4.6752541861877571E-2</v>
          </cell>
          <cell r="T231">
            <v>1.6003643886802726E-2</v>
          </cell>
          <cell r="U231">
            <v>5.2872563997530875E-2</v>
          </cell>
          <cell r="V231">
            <v>0.15470245285014866</v>
          </cell>
          <cell r="W231">
            <v>0</v>
          </cell>
          <cell r="X231">
            <v>0.14683713472428803</v>
          </cell>
          <cell r="Y231">
            <v>0.23187948573540107</v>
          </cell>
          <cell r="Z231">
            <v>8.5411364904371498E-2</v>
          </cell>
          <cell r="AA231">
            <v>4.4475376618520496E-2</v>
          </cell>
          <cell r="AB231">
            <v>1</v>
          </cell>
        </row>
        <row r="232">
          <cell r="C232" t="str">
            <v>99M</v>
          </cell>
          <cell r="D232">
            <v>89.695212358890458</v>
          </cell>
          <cell r="E232">
            <v>7.4690284453130982</v>
          </cell>
          <cell r="F232">
            <v>13.482382331190324</v>
          </cell>
          <cell r="G232">
            <v>10.018968269884418</v>
          </cell>
          <cell r="H232">
            <v>37.448830749103607</v>
          </cell>
          <cell r="I232">
            <v>4.8957859515977269</v>
          </cell>
          <cell r="J232">
            <v>58.508285577990002</v>
          </cell>
          <cell r="K232">
            <v>63.82250659580037</v>
          </cell>
          <cell r="L232">
            <v>13.28752031614667</v>
          </cell>
          <cell r="M232">
            <v>34.327196992833713</v>
          </cell>
          <cell r="N232">
            <v>332.95571758875036</v>
          </cell>
          <cell r="Q232" t="str">
            <v>99M</v>
          </cell>
          <cell r="R232">
            <v>0.26939081571705381</v>
          </cell>
          <cell r="S232">
            <v>2.2432497929164425E-2</v>
          </cell>
          <cell r="T232">
            <v>4.0493019398582797E-2</v>
          </cell>
          <cell r="U232">
            <v>3.0090993308183187E-2</v>
          </cell>
          <cell r="V232">
            <v>0.11247390800286079</v>
          </cell>
          <cell r="W232">
            <v>1.4704015257802985E-2</v>
          </cell>
          <cell r="X232">
            <v>0.17572392509641899</v>
          </cell>
          <cell r="Y232">
            <v>0.19168466923469571</v>
          </cell>
          <cell r="Z232">
            <v>3.9907770355692547E-2</v>
          </cell>
          <cell r="AA232">
            <v>0.10309838569954485</v>
          </cell>
          <cell r="AB232">
            <v>1</v>
          </cell>
        </row>
        <row r="233">
          <cell r="C233" t="str">
            <v>99N</v>
          </cell>
          <cell r="D233">
            <v>101.58232623266676</v>
          </cell>
          <cell r="E233">
            <v>33.863761089894247</v>
          </cell>
          <cell r="F233">
            <v>19.775945851142104</v>
          </cell>
          <cell r="G233">
            <v>21.633722283311247</v>
          </cell>
          <cell r="H233">
            <v>83.222793405149062</v>
          </cell>
          <cell r="I233">
            <v>5.1841899344977422</v>
          </cell>
          <cell r="J233">
            <v>153.65207781922479</v>
          </cell>
          <cell r="K233">
            <v>194.0602159971867</v>
          </cell>
          <cell r="L233">
            <v>20.603554493028081</v>
          </cell>
          <cell r="M233">
            <v>53.080633023891011</v>
          </cell>
          <cell r="N233">
            <v>686.65922012999181</v>
          </cell>
          <cell r="Q233" t="str">
            <v>99N</v>
          </cell>
          <cell r="R233">
            <v>0.14793703085125132</v>
          </cell>
          <cell r="S233">
            <v>4.9316691740458218E-2</v>
          </cell>
          <cell r="T233">
            <v>2.880023346573328E-2</v>
          </cell>
          <cell r="U233">
            <v>3.1505762464262482E-2</v>
          </cell>
          <cell r="V233">
            <v>0.12119955716810168</v>
          </cell>
          <cell r="W233">
            <v>7.5498730411226699E-3</v>
          </cell>
          <cell r="X233">
            <v>0.22376758851375625</v>
          </cell>
          <cell r="Y233">
            <v>0.28261502985490977</v>
          </cell>
          <cell r="Z233">
            <v>3.0005501839948514E-2</v>
          </cell>
          <cell r="AA233">
            <v>7.7302731060455709E-2</v>
          </cell>
          <cell r="AB233">
            <v>1</v>
          </cell>
        </row>
        <row r="234">
          <cell r="C234" t="str">
            <v>99P</v>
          </cell>
          <cell r="D234">
            <v>203.7583607760088</v>
          </cell>
          <cell r="E234">
            <v>62.643111405199932</v>
          </cell>
          <cell r="F234">
            <v>15.745547170099762</v>
          </cell>
          <cell r="G234">
            <v>59.408819263590551</v>
          </cell>
          <cell r="H234">
            <v>200.49730061011061</v>
          </cell>
          <cell r="I234">
            <v>16.742380104625987</v>
          </cell>
          <cell r="J234">
            <v>164.77019649343927</v>
          </cell>
          <cell r="K234">
            <v>219.9514840048773</v>
          </cell>
          <cell r="L234">
            <v>39.742922585708996</v>
          </cell>
          <cell r="M234">
            <v>98.814813673841698</v>
          </cell>
          <cell r="N234">
            <v>1082.0749360875029</v>
          </cell>
          <cell r="Q234" t="str">
            <v>99P</v>
          </cell>
          <cell r="R234">
            <v>0.18830337343617365</v>
          </cell>
          <cell r="S234">
            <v>5.7891657329852658E-2</v>
          </cell>
          <cell r="T234">
            <v>1.4551253933513607E-2</v>
          </cell>
          <cell r="U234">
            <v>5.4902684908678459E-2</v>
          </cell>
          <cell r="V234">
            <v>0.18528966333427505</v>
          </cell>
          <cell r="W234">
            <v>1.5472477502493505E-2</v>
          </cell>
          <cell r="X234">
            <v>0.15227244527925651</v>
          </cell>
          <cell r="Y234">
            <v>0.20326825496962692</v>
          </cell>
          <cell r="Z234">
            <v>3.6728438355118825E-2</v>
          </cell>
          <cell r="AA234">
            <v>9.1319750951010803E-2</v>
          </cell>
          <cell r="AB234">
            <v>1</v>
          </cell>
        </row>
        <row r="235">
          <cell r="C235" t="str">
            <v>99Q</v>
          </cell>
          <cell r="D235">
            <v>51.303359601051071</v>
          </cell>
          <cell r="E235">
            <v>21.91002135881422</v>
          </cell>
          <cell r="F235">
            <v>2.8084580331116706</v>
          </cell>
          <cell r="G235">
            <v>36.642498854530174</v>
          </cell>
          <cell r="H235">
            <v>38.978377483774374</v>
          </cell>
          <cell r="I235">
            <v>0</v>
          </cell>
          <cell r="J235">
            <v>42.315113210770761</v>
          </cell>
          <cell r="K235">
            <v>85.06989355609042</v>
          </cell>
          <cell r="L235">
            <v>8.2707323757512174</v>
          </cell>
          <cell r="M235">
            <v>18.423898383963149</v>
          </cell>
          <cell r="N235">
            <v>305.722352857857</v>
          </cell>
          <cell r="Q235" t="str">
            <v>99Q</v>
          </cell>
          <cell r="R235">
            <v>0.16781029951350704</v>
          </cell>
          <cell r="S235">
            <v>7.1666403041851165E-2</v>
          </cell>
          <cell r="T235">
            <v>9.1863025613224923E-3</v>
          </cell>
          <cell r="U235">
            <v>0.1198554783842279</v>
          </cell>
          <cell r="V235">
            <v>0.12749600125541699</v>
          </cell>
          <cell r="W235">
            <v>0</v>
          </cell>
          <cell r="X235">
            <v>0.1384102693676599</v>
          </cell>
          <cell r="Y235">
            <v>0.27825866431049923</v>
          </cell>
          <cell r="Z235">
            <v>2.7053083617986622E-2</v>
          </cell>
          <cell r="AA235">
            <v>6.0263497947528825E-2</v>
          </cell>
          <cell r="AB235">
            <v>1</v>
          </cell>
        </row>
        <row r="236">
          <cell r="D236">
            <v>19245.769079609669</v>
          </cell>
          <cell r="E236">
            <v>3999.2131986610948</v>
          </cell>
          <cell r="F236">
            <v>2314.7263512786167</v>
          </cell>
          <cell r="G236">
            <v>5056.9670549270231</v>
          </cell>
          <cell r="H236">
            <v>9816.1513271637141</v>
          </cell>
          <cell r="I236">
            <v>479.61845090260516</v>
          </cell>
          <cell r="J236">
            <v>9223.3029992884494</v>
          </cell>
          <cell r="K236">
            <v>16127.608710840037</v>
          </cell>
          <cell r="L236">
            <v>3629.3147022607745</v>
          </cell>
          <cell r="M236">
            <v>6073.8146877422196</v>
          </cell>
          <cell r="N236">
            <v>75966.486562674298</v>
          </cell>
          <cell r="Q236" t="str">
            <v>Total</v>
          </cell>
          <cell r="R236">
            <v>0.25334552051096132</v>
          </cell>
          <cell r="S236">
            <v>5.2644440721391551E-2</v>
          </cell>
          <cell r="T236">
            <v>3.0470362076952289E-2</v>
          </cell>
          <cell r="U236">
            <v>6.6568394613786649E-2</v>
          </cell>
          <cell r="V236">
            <v>0.12921686616459666</v>
          </cell>
          <cell r="W236">
            <v>6.3135531548758365E-3</v>
          </cell>
          <cell r="X236">
            <v>0.1214127889365923</v>
          </cell>
          <cell r="Y236">
            <v>0.21229899447217881</v>
          </cell>
          <cell r="Z236">
            <v>4.7775208075030516E-2</v>
          </cell>
          <cell r="AA236">
            <v>7.9953871273632834E-2</v>
          </cell>
          <cell r="AB236">
            <v>1</v>
          </cell>
        </row>
      </sheetData>
      <sheetData sheetId="2">
        <row r="8">
          <cell r="C8" t="str">
            <v>Y54</v>
          </cell>
          <cell r="D8">
            <v>2693.3782089288366</v>
          </cell>
          <cell r="E8">
            <v>1935.1046721532482</v>
          </cell>
          <cell r="F8">
            <v>262.32408520205462</v>
          </cell>
          <cell r="G8">
            <v>1268.6707708820093</v>
          </cell>
          <cell r="H8">
            <v>1318.1983359299466</v>
          </cell>
          <cell r="I8">
            <v>138.03114120796005</v>
          </cell>
          <cell r="J8">
            <v>2920.6579577076341</v>
          </cell>
          <cell r="K8">
            <v>3085.4825258671399</v>
          </cell>
          <cell r="L8">
            <v>685.4871319342526</v>
          </cell>
          <cell r="M8">
            <v>1211.9782010969811</v>
          </cell>
          <cell r="N8">
            <v>15519.313030910065</v>
          </cell>
          <cell r="Q8" t="str">
            <v>Y54</v>
          </cell>
          <cell r="R8">
            <v>0.1735500922988274</v>
          </cell>
          <cell r="S8">
            <v>0.12469009860804206</v>
          </cell>
          <cell r="T8">
            <v>1.69030732661671E-2</v>
          </cell>
          <cell r="U8">
            <v>8.1747869145701063E-2</v>
          </cell>
          <cell r="V8">
            <v>8.4939219494089058E-2</v>
          </cell>
          <cell r="W8">
            <v>8.8941527845363515E-3</v>
          </cell>
          <cell r="X8">
            <v>0.18819505424566879</v>
          </cell>
          <cell r="Y8">
            <v>0.1988156640517357</v>
          </cell>
          <cell r="Z8">
            <v>4.4169940419975864E-2</v>
          </cell>
          <cell r="AA8">
            <v>7.8094835685256478E-2</v>
          </cell>
          <cell r="AB8">
            <v>1</v>
          </cell>
        </row>
        <row r="9">
          <cell r="C9" t="str">
            <v>Y55</v>
          </cell>
          <cell r="D9">
            <v>3015.7543031855512</v>
          </cell>
          <cell r="E9">
            <v>1625.808958103117</v>
          </cell>
          <cell r="F9">
            <v>347.23545132381361</v>
          </cell>
          <cell r="G9">
            <v>1571.4147726041449</v>
          </cell>
          <cell r="H9">
            <v>1583.1120428230552</v>
          </cell>
          <cell r="I9">
            <v>92.075771763418231</v>
          </cell>
          <cell r="J9">
            <v>3533.6817324484032</v>
          </cell>
          <cell r="K9">
            <v>4102.2236148158509</v>
          </cell>
          <cell r="L9">
            <v>819.55016052381905</v>
          </cell>
          <cell r="M9">
            <v>1408.1884234013314</v>
          </cell>
          <cell r="N9">
            <v>18099.045230992506</v>
          </cell>
          <cell r="Q9" t="str">
            <v>Y55</v>
          </cell>
          <cell r="R9">
            <v>0.16662504926068825</v>
          </cell>
          <cell r="S9">
            <v>8.9828437763065455E-2</v>
          </cell>
          <cell r="T9">
            <v>1.9185291096417249E-2</v>
          </cell>
          <cell r="U9">
            <v>8.6823075612479289E-2</v>
          </cell>
          <cell r="V9">
            <v>8.7469367727318587E-2</v>
          </cell>
          <cell r="W9">
            <v>5.0873275682934479E-3</v>
          </cell>
          <cell r="X9">
            <v>0.19524133385762169</v>
          </cell>
          <cell r="Y9">
            <v>0.22665414459494643</v>
          </cell>
          <cell r="Z9">
            <v>4.5281402972596307E-2</v>
          </cell>
          <cell r="AA9">
            <v>7.7804569546573249E-2</v>
          </cell>
          <cell r="AB9">
            <v>1</v>
          </cell>
        </row>
        <row r="10">
          <cell r="C10" t="str">
            <v>Y56</v>
          </cell>
          <cell r="D10">
            <v>2708.2033444272529</v>
          </cell>
          <cell r="E10">
            <v>378.93810148293147</v>
          </cell>
          <cell r="F10">
            <v>430.556848742461</v>
          </cell>
          <cell r="G10">
            <v>645.2288587898006</v>
          </cell>
          <cell r="H10">
            <v>1845.6062032547102</v>
          </cell>
          <cell r="I10">
            <v>35.593602172893256</v>
          </cell>
          <cell r="J10">
            <v>1007.8447929514546</v>
          </cell>
          <cell r="K10">
            <v>2872.4694126558879</v>
          </cell>
          <cell r="L10">
            <v>811.39191581240448</v>
          </cell>
          <cell r="M10">
            <v>1207.5704426903608</v>
          </cell>
          <cell r="N10">
            <v>11943.403522980159</v>
          </cell>
          <cell r="Q10" t="str">
            <v>Y56</v>
          </cell>
          <cell r="R10">
            <v>0.2267530640839884</v>
          </cell>
          <cell r="S10">
            <v>3.1727815337882638E-2</v>
          </cell>
          <cell r="T10">
            <v>3.604976152015895E-2</v>
          </cell>
          <cell r="U10">
            <v>5.4023868284138896E-2</v>
          </cell>
          <cell r="V10">
            <v>0.15452933493401622</v>
          </cell>
          <cell r="W10">
            <v>2.9801891985318952E-3</v>
          </cell>
          <cell r="X10">
            <v>8.4385057493223975E-2</v>
          </cell>
          <cell r="Y10">
            <v>0.24050677071481374</v>
          </cell>
          <cell r="Z10">
            <v>6.7936406423111717E-2</v>
          </cell>
          <cell r="AA10">
            <v>0.10110773201013337</v>
          </cell>
          <cell r="AB10">
            <v>1</v>
          </cell>
        </row>
        <row r="11">
          <cell r="C11" t="str">
            <v>Y57</v>
          </cell>
          <cell r="D11">
            <v>2108.7446448491678</v>
          </cell>
          <cell r="E11">
            <v>1095.2842138086921</v>
          </cell>
          <cell r="F11">
            <v>325.3925787945297</v>
          </cell>
          <cell r="G11">
            <v>1174.4047797375461</v>
          </cell>
          <cell r="H11">
            <v>2377.4932702277924</v>
          </cell>
          <cell r="I11">
            <v>117.67077214478545</v>
          </cell>
          <cell r="J11">
            <v>4290.3915599159654</v>
          </cell>
          <cell r="K11">
            <v>5576.8757861927443</v>
          </cell>
          <cell r="L11">
            <v>600.51274342719296</v>
          </cell>
          <cell r="M11">
            <v>1379.3104055983176</v>
          </cell>
          <cell r="N11">
            <v>19046.080754696733</v>
          </cell>
          <cell r="Q11" t="str">
            <v>Y57</v>
          </cell>
          <cell r="R11">
            <v>0.11071803548502517</v>
          </cell>
          <cell r="S11">
            <v>5.7507065517329425E-2</v>
          </cell>
          <cell r="T11">
            <v>1.708449013660138E-2</v>
          </cell>
          <cell r="U11">
            <v>6.1661230720548091E-2</v>
          </cell>
          <cell r="V11">
            <v>0.12482847788207063</v>
          </cell>
          <cell r="W11">
            <v>6.1782144925416225E-3</v>
          </cell>
          <cell r="X11">
            <v>0.22526374928122478</v>
          </cell>
          <cell r="Y11">
            <v>0.29280962619133571</v>
          </cell>
          <cell r="Z11">
            <v>3.152946536148165E-2</v>
          </cell>
          <cell r="AA11">
            <v>7.2419644931841526E-2</v>
          </cell>
          <cell r="AB11">
            <v>1</v>
          </cell>
        </row>
        <row r="12">
          <cell r="N12">
            <v>64607.842539579469</v>
          </cell>
          <cell r="Q12" t="str">
            <v xml:space="preserve">Total </v>
          </cell>
          <cell r="R12">
            <v>0.16292264356207867</v>
          </cell>
          <cell r="S12">
            <v>7.7933819605002438E-2</v>
          </cell>
          <cell r="T12">
            <v>2.1135343797099141E-2</v>
          </cell>
          <cell r="U12">
            <v>7.2123120024614754E-2</v>
          </cell>
          <cell r="V12">
            <v>0.11027159509112247</v>
          </cell>
          <cell r="W12">
            <v>5.9338196760586699E-3</v>
          </cell>
          <cell r="X12">
            <v>0.18190633800879052</v>
          </cell>
          <cell r="Y12">
            <v>0.24203023541533977</v>
          </cell>
          <cell r="Z12">
            <v>4.5148419093405244E-2</v>
          </cell>
          <cell r="AA12">
            <v>8.0594665726488199E-2</v>
          </cell>
          <cell r="AB12">
            <v>1</v>
          </cell>
        </row>
        <row r="27">
          <cell r="C27" t="str">
            <v>00C</v>
          </cell>
          <cell r="D27">
            <v>14.297380155325273</v>
          </cell>
          <cell r="E27">
            <v>18.245690473853436</v>
          </cell>
          <cell r="F27">
            <v>0</v>
          </cell>
          <cell r="G27">
            <v>11.218462874423132</v>
          </cell>
          <cell r="H27">
            <v>12.632555349049948</v>
          </cell>
          <cell r="I27">
            <v>0</v>
          </cell>
          <cell r="J27">
            <v>26.255683201332143</v>
          </cell>
          <cell r="K27">
            <v>19.898087788155795</v>
          </cell>
          <cell r="L27">
            <v>1.0903712173098421</v>
          </cell>
          <cell r="M27">
            <v>5.2860444587814044</v>
          </cell>
          <cell r="N27">
            <v>108.92427551823096</v>
          </cell>
          <cell r="Q27" t="str">
            <v>00C</v>
          </cell>
          <cell r="R27">
            <v>0.13125981409839427</v>
          </cell>
          <cell r="S27">
            <v>0.16750802690259439</v>
          </cell>
          <cell r="T27">
            <v>0</v>
          </cell>
          <cell r="U27">
            <v>0.10299322920486596</v>
          </cell>
          <cell r="V27">
            <v>0.11597557375477427</v>
          </cell>
          <cell r="W27">
            <v>0</v>
          </cell>
          <cell r="X27">
            <v>0.24104528652052093</v>
          </cell>
          <cell r="Y27">
            <v>0.1826781742957326</v>
          </cell>
          <cell r="Z27">
            <v>1.0010360060897019E-2</v>
          </cell>
          <cell r="AA27">
            <v>4.8529535162220701E-2</v>
          </cell>
          <cell r="AB27">
            <v>1</v>
          </cell>
        </row>
        <row r="28">
          <cell r="C28" t="str">
            <v>00D</v>
          </cell>
          <cell r="D28">
            <v>57.284169592746608</v>
          </cell>
          <cell r="E28">
            <v>47.679009884636493</v>
          </cell>
          <cell r="F28">
            <v>0.88586187113208525</v>
          </cell>
          <cell r="G28">
            <v>36.788755890717439</v>
          </cell>
          <cell r="H28">
            <v>11.465496849408069</v>
          </cell>
          <cell r="I28">
            <v>0</v>
          </cell>
          <cell r="J28">
            <v>43.102087046552676</v>
          </cell>
          <cell r="K28">
            <v>46.98189160110573</v>
          </cell>
          <cell r="L28">
            <v>9.0789045681160374</v>
          </cell>
          <cell r="M28">
            <v>14.925581000741211</v>
          </cell>
          <cell r="N28">
            <v>268.19175830515633</v>
          </cell>
          <cell r="Q28" t="str">
            <v>00D</v>
          </cell>
          <cell r="R28">
            <v>0.21359407147615261</v>
          </cell>
          <cell r="S28">
            <v>0.17777954917759231</v>
          </cell>
          <cell r="T28">
            <v>3.3030913281239839E-3</v>
          </cell>
          <cell r="U28">
            <v>0.13717332748479963</v>
          </cell>
          <cell r="V28">
            <v>4.275111555203831E-2</v>
          </cell>
          <cell r="W28">
            <v>0</v>
          </cell>
          <cell r="X28">
            <v>0.16071368978277803</v>
          </cell>
          <cell r="Y28">
            <v>0.17518022141324857</v>
          </cell>
          <cell r="Z28">
            <v>3.3852287726850269E-2</v>
          </cell>
          <cell r="AA28">
            <v>5.5652646058416355E-2</v>
          </cell>
          <cell r="AB28">
            <v>1</v>
          </cell>
        </row>
        <row r="29">
          <cell r="C29" t="str">
            <v>00J</v>
          </cell>
          <cell r="D29">
            <v>58.041343374418176</v>
          </cell>
          <cell r="E29">
            <v>36.968679110871456</v>
          </cell>
          <cell r="F29">
            <v>0.55292369519179307</v>
          </cell>
          <cell r="G29">
            <v>26.480603587685447</v>
          </cell>
          <cell r="H29">
            <v>14.600161414674499</v>
          </cell>
          <cell r="I29">
            <v>2.7970051318362588</v>
          </cell>
          <cell r="J29">
            <v>50.633600479584075</v>
          </cell>
          <cell r="K29">
            <v>84.048037118270031</v>
          </cell>
          <cell r="L29">
            <v>7.1219287391913904</v>
          </cell>
          <cell r="M29">
            <v>14.995821595520919</v>
          </cell>
          <cell r="N29">
            <v>296.24010424724406</v>
          </cell>
          <cell r="Q29" t="str">
            <v>00J</v>
          </cell>
          <cell r="R29">
            <v>0.195926691026197</v>
          </cell>
          <cell r="S29">
            <v>0.12479295875489274</v>
          </cell>
          <cell r="T29">
            <v>1.8664714441577401E-3</v>
          </cell>
          <cell r="U29">
            <v>8.9388989566330124E-2</v>
          </cell>
          <cell r="V29">
            <v>4.9284891563800906E-2</v>
          </cell>
          <cell r="W29">
            <v>9.4416829177924495E-3</v>
          </cell>
          <cell r="X29">
            <v>0.17092081643788823</v>
          </cell>
          <cell r="Y29">
            <v>0.28371593148010421</v>
          </cell>
          <cell r="Z29">
            <v>2.4041068839374222E-2</v>
          </cell>
          <cell r="AA29">
            <v>5.0620497969462303E-2</v>
          </cell>
          <cell r="AB29">
            <v>1</v>
          </cell>
        </row>
        <row r="30">
          <cell r="C30" t="str">
            <v>00K</v>
          </cell>
          <cell r="D30">
            <v>45.436272164289022</v>
          </cell>
          <cell r="E30">
            <v>34.582697949413181</v>
          </cell>
          <cell r="F30">
            <v>4.6003806935450022</v>
          </cell>
          <cell r="G30">
            <v>32.63298354058999</v>
          </cell>
          <cell r="H30">
            <v>13.402386610460521</v>
          </cell>
          <cell r="I30">
            <v>0.45894432277189967</v>
          </cell>
          <cell r="J30">
            <v>30.033058795597373</v>
          </cell>
          <cell r="K30">
            <v>40.569961539800957</v>
          </cell>
          <cell r="L30">
            <v>12.49186104590116</v>
          </cell>
          <cell r="M30">
            <v>10.65524808854801</v>
          </cell>
          <cell r="N30">
            <v>224.86379475091712</v>
          </cell>
          <cell r="Q30" t="str">
            <v>00K</v>
          </cell>
          <cell r="R30">
            <v>0.20206130655501492</v>
          </cell>
          <cell r="S30">
            <v>0.1537939799856203</v>
          </cell>
          <cell r="T30">
            <v>2.0458521117820989E-2</v>
          </cell>
          <cell r="U30">
            <v>0.14512333377962303</v>
          </cell>
          <cell r="V30">
            <v>5.9602243328261979E-2</v>
          </cell>
          <cell r="W30">
            <v>2.0409880713801653E-3</v>
          </cell>
          <cell r="X30">
            <v>0.13356111342364013</v>
          </cell>
          <cell r="Y30">
            <v>0.18042015872204117</v>
          </cell>
          <cell r="Z30">
            <v>5.5553011812054777E-2</v>
          </cell>
          <cell r="AA30">
            <v>4.7385343204542497E-2</v>
          </cell>
          <cell r="AB30">
            <v>1</v>
          </cell>
        </row>
        <row r="31">
          <cell r="C31" t="str">
            <v>00L</v>
          </cell>
          <cell r="D31">
            <v>46.597575113291406</v>
          </cell>
          <cell r="E31">
            <v>44.508427059303607</v>
          </cell>
          <cell r="F31">
            <v>4.7609363482923577</v>
          </cell>
          <cell r="G31">
            <v>23.429993712125246</v>
          </cell>
          <cell r="H31">
            <v>27.475576053879447</v>
          </cell>
          <cell r="I31">
            <v>0.70850370649625516</v>
          </cell>
          <cell r="J31">
            <v>79.981662388234255</v>
          </cell>
          <cell r="K31">
            <v>66.860482078700144</v>
          </cell>
          <cell r="L31">
            <v>8.4278940188478391</v>
          </cell>
          <cell r="M31">
            <v>18.743719630855097</v>
          </cell>
          <cell r="N31">
            <v>321.49477011002563</v>
          </cell>
          <cell r="Q31" t="str">
            <v>00L</v>
          </cell>
          <cell r="R31">
            <v>0.14494038300325771</v>
          </cell>
          <cell r="S31">
            <v>0.13844214960035406</v>
          </cell>
          <cell r="T31">
            <v>1.4808752088449263E-2</v>
          </cell>
          <cell r="U31">
            <v>7.2878304378347317E-2</v>
          </cell>
          <cell r="V31">
            <v>8.5461968928690318E-2</v>
          </cell>
          <cell r="W31">
            <v>2.2037798818742307E-3</v>
          </cell>
          <cell r="X31">
            <v>0.24878060181464853</v>
          </cell>
          <cell r="Y31">
            <v>0.20796755746856593</v>
          </cell>
          <cell r="Z31">
            <v>2.6214715766491471E-2</v>
          </cell>
          <cell r="AA31">
            <v>5.8301787069321237E-2</v>
          </cell>
          <cell r="AB31">
            <v>1</v>
          </cell>
        </row>
        <row r="32">
          <cell r="C32" t="str">
            <v>00M</v>
          </cell>
          <cell r="D32">
            <v>55.66164814625526</v>
          </cell>
          <cell r="E32">
            <v>37.473244692182583</v>
          </cell>
          <cell r="F32">
            <v>5.2038587388690782</v>
          </cell>
          <cell r="G32">
            <v>39.921633315626153</v>
          </cell>
          <cell r="H32">
            <v>6.6435875492885783</v>
          </cell>
          <cell r="I32">
            <v>0.9813103751118728</v>
          </cell>
          <cell r="J32">
            <v>29.048726496517208</v>
          </cell>
          <cell r="K32">
            <v>25.946562518049042</v>
          </cell>
          <cell r="L32">
            <v>16.949678240546298</v>
          </cell>
          <cell r="M32">
            <v>13.624732592597589</v>
          </cell>
          <cell r="N32">
            <v>231.45498266504364</v>
          </cell>
          <cell r="Q32" t="str">
            <v>00M</v>
          </cell>
          <cell r="R32">
            <v>0.2404858495822815</v>
          </cell>
          <cell r="S32">
            <v>0.16190295089223897</v>
          </cell>
          <cell r="T32">
            <v>2.248324351867587E-2</v>
          </cell>
          <cell r="U32">
            <v>0.17248120068946551</v>
          </cell>
          <cell r="V32">
            <v>2.8703584052467888E-2</v>
          </cell>
          <cell r="W32">
            <v>4.2397461649464801E-3</v>
          </cell>
          <cell r="X32">
            <v>0.12550486562026561</v>
          </cell>
          <cell r="Y32">
            <v>0.11210198293980266</v>
          </cell>
          <cell r="Z32">
            <v>7.3230993108821876E-2</v>
          </cell>
          <cell r="AA32">
            <v>5.8865583431033715E-2</v>
          </cell>
          <cell r="AB32">
            <v>1</v>
          </cell>
        </row>
        <row r="33">
          <cell r="C33" t="str">
            <v>00N</v>
          </cell>
          <cell r="D33">
            <v>28.204712859226866</v>
          </cell>
          <cell r="E33">
            <v>20.944685203350851</v>
          </cell>
          <cell r="F33">
            <v>3.767676887201846</v>
          </cell>
          <cell r="G33">
            <v>12.194353210685195</v>
          </cell>
          <cell r="H33">
            <v>10.836313970198145</v>
          </cell>
          <cell r="I33">
            <v>0</v>
          </cell>
          <cell r="J33">
            <v>4.3312626118578539</v>
          </cell>
          <cell r="K33">
            <v>17.115454292873807</v>
          </cell>
          <cell r="L33">
            <v>7.9227401244628251</v>
          </cell>
          <cell r="M33">
            <v>6.3202410571584968</v>
          </cell>
          <cell r="N33">
            <v>111.63744021701588</v>
          </cell>
          <cell r="Q33" t="str">
            <v>00N</v>
          </cell>
          <cell r="R33">
            <v>0.25264564293483216</v>
          </cell>
          <cell r="S33">
            <v>0.18761344906006222</v>
          </cell>
          <cell r="T33">
            <v>3.374922319857683E-2</v>
          </cell>
          <cell r="U33">
            <v>0.10923175224172259</v>
          </cell>
          <cell r="V33">
            <v>9.7067022937224814E-2</v>
          </cell>
          <cell r="W33">
            <v>0</v>
          </cell>
          <cell r="X33">
            <v>3.8797580842396269E-2</v>
          </cell>
          <cell r="Y33">
            <v>0.15331285149142154</v>
          </cell>
          <cell r="Z33">
            <v>7.0968486101629855E-2</v>
          </cell>
          <cell r="AA33">
            <v>5.6613991192133763E-2</v>
          </cell>
          <cell r="AB33">
            <v>1</v>
          </cell>
        </row>
        <row r="34">
          <cell r="C34" t="str">
            <v>00P</v>
          </cell>
          <cell r="D34">
            <v>72.701005134884454</v>
          </cell>
          <cell r="E34">
            <v>39.388172078498116</v>
          </cell>
          <cell r="F34">
            <v>13.662789945730156</v>
          </cell>
          <cell r="G34">
            <v>36.667228278674109</v>
          </cell>
          <cell r="H34">
            <v>13.239333806800298</v>
          </cell>
          <cell r="I34">
            <v>0</v>
          </cell>
          <cell r="J34">
            <v>25.618318349807591</v>
          </cell>
          <cell r="K34">
            <v>38.728203063519771</v>
          </cell>
          <cell r="L34">
            <v>17.252320648940604</v>
          </cell>
          <cell r="M34">
            <v>21.772644797279717</v>
          </cell>
          <cell r="N34">
            <v>279.0300161041348</v>
          </cell>
          <cell r="Q34" t="str">
            <v>00P</v>
          </cell>
          <cell r="R34">
            <v>0.26054904827067865</v>
          </cell>
          <cell r="S34">
            <v>0.14116105725270192</v>
          </cell>
          <cell r="T34">
            <v>4.8965305369265945E-2</v>
          </cell>
          <cell r="U34">
            <v>0.13140961961952435</v>
          </cell>
          <cell r="V34">
            <v>4.7447704700914112E-2</v>
          </cell>
          <cell r="W34">
            <v>0</v>
          </cell>
          <cell r="X34">
            <v>9.1812052006070774E-2</v>
          </cell>
          <cell r="Y34">
            <v>0.13879583137416404</v>
          </cell>
          <cell r="Z34">
            <v>6.182962281198446E-2</v>
          </cell>
          <cell r="AA34">
            <v>7.8029758594695797E-2</v>
          </cell>
          <cell r="AB34">
            <v>1</v>
          </cell>
        </row>
        <row r="35">
          <cell r="C35" t="str">
            <v>00Q</v>
          </cell>
          <cell r="D35">
            <v>34.107927246101802</v>
          </cell>
          <cell r="E35">
            <v>22.49619644436628</v>
          </cell>
          <cell r="F35">
            <v>5.5335682847408174</v>
          </cell>
          <cell r="G35">
            <v>6.0780085909130488</v>
          </cell>
          <cell r="H35">
            <v>6.7040221526177239</v>
          </cell>
          <cell r="I35">
            <v>4.5298632010461342</v>
          </cell>
          <cell r="J35">
            <v>53.177991710268351</v>
          </cell>
          <cell r="K35">
            <v>26.674912933645974</v>
          </cell>
          <cell r="L35">
            <v>4.7861473237650793</v>
          </cell>
          <cell r="M35">
            <v>11.802597473851309</v>
          </cell>
          <cell r="N35">
            <v>175.89123536131652</v>
          </cell>
          <cell r="Q35" t="str">
            <v>00Q</v>
          </cell>
          <cell r="R35">
            <v>0.19391487686147155</v>
          </cell>
          <cell r="S35">
            <v>0.12789833670878767</v>
          </cell>
          <cell r="T35">
            <v>3.1460170675211521E-2</v>
          </cell>
          <cell r="U35">
            <v>3.4555494356654996E-2</v>
          </cell>
          <cell r="V35">
            <v>3.8114589046158519E-2</v>
          </cell>
          <cell r="W35">
            <v>2.5753774437599863E-2</v>
          </cell>
          <cell r="X35">
            <v>0.30233451712946297</v>
          </cell>
          <cell r="Y35">
            <v>0.15165572564687635</v>
          </cell>
          <cell r="Z35">
            <v>2.7210834661166347E-2</v>
          </cell>
          <cell r="AA35">
            <v>6.7101680476610234E-2</v>
          </cell>
          <cell r="AB35">
            <v>1</v>
          </cell>
        </row>
        <row r="36">
          <cell r="C36" t="str">
            <v>00R</v>
          </cell>
          <cell r="D36">
            <v>25.340128248884231</v>
          </cell>
          <cell r="E36">
            <v>23.098122584609428</v>
          </cell>
          <cell r="F36">
            <v>0.6017395265479164</v>
          </cell>
          <cell r="G36">
            <v>10.921588265322864</v>
          </cell>
          <cell r="H36">
            <v>20.880766825072367</v>
          </cell>
          <cell r="I36">
            <v>0</v>
          </cell>
          <cell r="J36">
            <v>15.410796811838223</v>
          </cell>
          <cell r="K36">
            <v>35.43375112736053</v>
          </cell>
          <cell r="L36">
            <v>10.630980311100654</v>
          </cell>
          <cell r="M36">
            <v>13.064050457426244</v>
          </cell>
          <cell r="N36">
            <v>155.38192415816243</v>
          </cell>
          <cell r="Q36" t="str">
            <v>00R</v>
          </cell>
          <cell r="R36">
            <v>0.16308285784317261</v>
          </cell>
          <cell r="S36">
            <v>0.14865385861162314</v>
          </cell>
          <cell r="T36">
            <v>3.8726481848391126E-3</v>
          </cell>
          <cell r="U36">
            <v>7.028866661611062E-2</v>
          </cell>
          <cell r="V36">
            <v>0.13438350012848307</v>
          </cell>
          <cell r="W36">
            <v>0</v>
          </cell>
          <cell r="X36">
            <v>9.9180113100875586E-2</v>
          </cell>
          <cell r="Y36">
            <v>0.2280429420560702</v>
          </cell>
          <cell r="Z36">
            <v>6.8418385012914598E-2</v>
          </cell>
          <cell r="AA36">
            <v>8.4077028445911237E-2</v>
          </cell>
          <cell r="AB36">
            <v>1</v>
          </cell>
        </row>
        <row r="37">
          <cell r="C37" t="str">
            <v>00T</v>
          </cell>
          <cell r="D37">
            <v>40.304355510334517</v>
          </cell>
          <cell r="E37">
            <v>38.88012345309685</v>
          </cell>
          <cell r="F37">
            <v>4.236279889186366</v>
          </cell>
          <cell r="G37">
            <v>15.590264511588675</v>
          </cell>
          <cell r="H37">
            <v>35.549522151418792</v>
          </cell>
          <cell r="I37">
            <v>3.2791026801049004</v>
          </cell>
          <cell r="J37">
            <v>64.729372238705878</v>
          </cell>
          <cell r="K37">
            <v>39.536349176591806</v>
          </cell>
          <cell r="L37">
            <v>13.840095851122516</v>
          </cell>
          <cell r="M37">
            <v>27.407121885247282</v>
          </cell>
          <cell r="N37">
            <v>283.35258734739767</v>
          </cell>
          <cell r="Q37" t="str">
            <v>00T</v>
          </cell>
          <cell r="R37">
            <v>0.14224100047097973</v>
          </cell>
          <cell r="S37">
            <v>0.1372146406605026</v>
          </cell>
          <cell r="T37">
            <v>1.4950560109029731E-2</v>
          </cell>
          <cell r="U37">
            <v>5.5020724029862494E-2</v>
          </cell>
          <cell r="V37">
            <v>0.12546037600791041</v>
          </cell>
          <cell r="W37">
            <v>1.1572517162458922E-2</v>
          </cell>
          <cell r="X37">
            <v>0.22844108410891614</v>
          </cell>
          <cell r="Y37">
            <v>0.13953057406925742</v>
          </cell>
          <cell r="Z37">
            <v>4.8844077905504345E-2</v>
          </cell>
          <cell r="AA37">
            <v>9.6724445475577875E-2</v>
          </cell>
          <cell r="AB37">
            <v>1</v>
          </cell>
        </row>
        <row r="38">
          <cell r="C38" t="str">
            <v>00V</v>
          </cell>
          <cell r="D38">
            <v>24.412573820032033</v>
          </cell>
          <cell r="E38">
            <v>19.676844378067177</v>
          </cell>
          <cell r="F38">
            <v>2.8021032869570166</v>
          </cell>
          <cell r="G38">
            <v>16.276934261368421</v>
          </cell>
          <cell r="H38">
            <v>21.163162899759126</v>
          </cell>
          <cell r="I38">
            <v>1.751273451990921</v>
          </cell>
          <cell r="J38">
            <v>55.480812280942203</v>
          </cell>
          <cell r="K38">
            <v>53.682678964167557</v>
          </cell>
          <cell r="L38">
            <v>4.279426998837665</v>
          </cell>
          <cell r="M38">
            <v>20.692925933593902</v>
          </cell>
          <cell r="N38">
            <v>220.21873627571603</v>
          </cell>
          <cell r="Q38" t="str">
            <v>00V</v>
          </cell>
          <cell r="R38">
            <v>0.11085602539044294</v>
          </cell>
          <cell r="S38">
            <v>8.9351363607098236E-2</v>
          </cell>
          <cell r="T38">
            <v>1.2724182030763975E-2</v>
          </cell>
          <cell r="U38">
            <v>7.3912576816304768E-2</v>
          </cell>
          <cell r="V38">
            <v>9.6100646373988075E-2</v>
          </cell>
          <cell r="W38">
            <v>7.9524271259022641E-3</v>
          </cell>
          <cell r="X38">
            <v>0.25193502251088973</v>
          </cell>
          <cell r="Y38">
            <v>0.24376980756513067</v>
          </cell>
          <cell r="Z38">
            <v>1.9432619908779151E-2</v>
          </cell>
          <cell r="AA38">
            <v>9.3965328670700177E-2</v>
          </cell>
          <cell r="AB38">
            <v>1</v>
          </cell>
        </row>
        <row r="39">
          <cell r="C39" t="str">
            <v>00W</v>
          </cell>
          <cell r="D39">
            <v>65.224781421868343</v>
          </cell>
          <cell r="E39">
            <v>11.794528020628205</v>
          </cell>
          <cell r="F39">
            <v>6.2954025323491063</v>
          </cell>
          <cell r="G39">
            <v>7.7332644683022487</v>
          </cell>
          <cell r="H39">
            <v>41.725077495037951</v>
          </cell>
          <cell r="I39">
            <v>2.488309046019658</v>
          </cell>
          <cell r="J39">
            <v>12.784720148445249</v>
          </cell>
          <cell r="K39">
            <v>20.800489631398555</v>
          </cell>
          <cell r="L39">
            <v>4.4875538492066909</v>
          </cell>
          <cell r="M39">
            <v>37.471382179774125</v>
          </cell>
          <cell r="N39">
            <v>210.80550879303013</v>
          </cell>
          <cell r="Q39" t="str">
            <v>00W</v>
          </cell>
          <cell r="R39">
            <v>0.30940738596118161</v>
          </cell>
          <cell r="S39">
            <v>5.5949809320249448E-2</v>
          </cell>
          <cell r="T39">
            <v>2.9863557970536542E-2</v>
          </cell>
          <cell r="U39">
            <v>3.6684356649781889E-2</v>
          </cell>
          <cell r="V39">
            <v>0.19793162775458509</v>
          </cell>
          <cell r="W39">
            <v>1.1803814142554936E-2</v>
          </cell>
          <cell r="X39">
            <v>6.0646992678912152E-2</v>
          </cell>
          <cell r="Y39">
            <v>9.8671470923563848E-2</v>
          </cell>
          <cell r="Z39">
            <v>2.128764981000849E-2</v>
          </cell>
          <cell r="AA39">
            <v>0.17775333478862598</v>
          </cell>
          <cell r="AB39">
            <v>1</v>
          </cell>
        </row>
        <row r="40">
          <cell r="C40" t="str">
            <v>00X</v>
          </cell>
          <cell r="D40">
            <v>18.847083201618922</v>
          </cell>
          <cell r="E40">
            <v>28.960521468308073</v>
          </cell>
          <cell r="F40">
            <v>3.9367854109082079</v>
          </cell>
          <cell r="G40">
            <v>13.842207546543598</v>
          </cell>
          <cell r="H40">
            <v>21.691728130527615</v>
          </cell>
          <cell r="I40">
            <v>0.27198604766256063</v>
          </cell>
          <cell r="J40">
            <v>60.350400333989818</v>
          </cell>
          <cell r="K40">
            <v>39.639052323920666</v>
          </cell>
          <cell r="L40">
            <v>5.6412456518368312</v>
          </cell>
          <cell r="M40">
            <v>14.135750174211983</v>
          </cell>
          <cell r="N40">
            <v>207.31676028952828</v>
          </cell>
          <cell r="Q40" t="str">
            <v>00X</v>
          </cell>
          <cell r="R40">
            <v>9.0909597348993995E-2</v>
          </cell>
          <cell r="S40">
            <v>0.13969213790464047</v>
          </cell>
          <cell r="T40">
            <v>1.8989228875708308E-2</v>
          </cell>
          <cell r="U40">
            <v>6.6768395990812607E-2</v>
          </cell>
          <cell r="V40">
            <v>0.1046308465376076</v>
          </cell>
          <cell r="W40">
            <v>1.311934680450912E-3</v>
          </cell>
          <cell r="X40">
            <v>0.29110237035205183</v>
          </cell>
          <cell r="Y40">
            <v>0.19120042329700088</v>
          </cell>
          <cell r="Z40">
            <v>2.7210755386870546E-2</v>
          </cell>
          <cell r="AA40">
            <v>6.8184309625862846E-2</v>
          </cell>
          <cell r="AB40">
            <v>1</v>
          </cell>
        </row>
        <row r="41">
          <cell r="C41" t="str">
            <v>00Y</v>
          </cell>
          <cell r="D41">
            <v>42.703329089925184</v>
          </cell>
          <cell r="E41">
            <v>35.946102212316596</v>
          </cell>
          <cell r="F41">
            <v>1.2337631490774363</v>
          </cell>
          <cell r="G41">
            <v>11.438966092327766</v>
          </cell>
          <cell r="H41">
            <v>14.223304567895681</v>
          </cell>
          <cell r="I41">
            <v>1.787309332049239</v>
          </cell>
          <cell r="J41">
            <v>22.728175634226009</v>
          </cell>
          <cell r="K41">
            <v>45.469915345267253</v>
          </cell>
          <cell r="L41">
            <v>7.1022696378429657</v>
          </cell>
          <cell r="M41">
            <v>24.206718418491061</v>
          </cell>
          <cell r="N41">
            <v>206.83985347941919</v>
          </cell>
          <cell r="Q41" t="str">
            <v>00Y</v>
          </cell>
          <cell r="R41">
            <v>0.20645600145029214</v>
          </cell>
          <cell r="S41">
            <v>0.17378711891174917</v>
          </cell>
          <cell r="T41">
            <v>5.9648231630573907E-3</v>
          </cell>
          <cell r="U41">
            <v>5.530349156559404E-2</v>
          </cell>
          <cell r="V41">
            <v>6.8764816492731251E-2</v>
          </cell>
          <cell r="W41">
            <v>8.6410297724711857E-3</v>
          </cell>
          <cell r="X41">
            <v>0.10988296139209695</v>
          </cell>
          <cell r="Y41">
            <v>0.21983150045980651</v>
          </cell>
          <cell r="Z41">
            <v>3.4337046359151718E-2</v>
          </cell>
          <cell r="AA41">
            <v>0.11703121043304963</v>
          </cell>
          <cell r="AB41">
            <v>1</v>
          </cell>
        </row>
        <row r="42">
          <cell r="C42" t="str">
            <v>01A</v>
          </cell>
          <cell r="D42">
            <v>51.831300486931823</v>
          </cell>
          <cell r="E42">
            <v>54.207804133893738</v>
          </cell>
          <cell r="F42">
            <v>7.2680267135986218</v>
          </cell>
          <cell r="G42">
            <v>35.535285541270447</v>
          </cell>
          <cell r="H42">
            <v>36.254906726747699</v>
          </cell>
          <cell r="I42">
            <v>2.0311310661495332</v>
          </cell>
          <cell r="J42">
            <v>100.55370137163162</v>
          </cell>
          <cell r="K42">
            <v>142.88701837147846</v>
          </cell>
          <cell r="L42">
            <v>14.234175501172997</v>
          </cell>
          <cell r="M42">
            <v>28.180047283477631</v>
          </cell>
          <cell r="N42">
            <v>472.9833971963526</v>
          </cell>
          <cell r="Q42" t="str">
            <v>01A</v>
          </cell>
          <cell r="R42">
            <v>0.10958376296962231</v>
          </cell>
          <cell r="S42">
            <v>0.11460825994150088</v>
          </cell>
          <cell r="T42">
            <v>1.5366346380613863E-2</v>
          </cell>
          <cell r="U42">
            <v>7.5130090721807E-2</v>
          </cell>
          <cell r="V42">
            <v>7.6651541981497859E-2</v>
          </cell>
          <cell r="W42">
            <v>4.2942967516179792E-3</v>
          </cell>
          <cell r="X42">
            <v>0.21259456878966965</v>
          </cell>
          <cell r="Y42">
            <v>0.30209732353916191</v>
          </cell>
          <cell r="Z42">
            <v>3.0094450641496562E-2</v>
          </cell>
          <cell r="AA42">
            <v>5.9579358283011925E-2</v>
          </cell>
          <cell r="AB42">
            <v>1</v>
          </cell>
        </row>
        <row r="43">
          <cell r="C43" t="str">
            <v>01C</v>
          </cell>
          <cell r="D43">
            <v>24.021095906384208</v>
          </cell>
          <cell r="E43">
            <v>14.837324945575766</v>
          </cell>
          <cell r="F43">
            <v>1.1683374425639086</v>
          </cell>
          <cell r="G43">
            <v>9.8358974568589215</v>
          </cell>
          <cell r="H43">
            <v>20.801607994877937</v>
          </cell>
          <cell r="I43">
            <v>0</v>
          </cell>
          <cell r="J43">
            <v>65.23918452049675</v>
          </cell>
          <cell r="K43">
            <v>84.540533972863003</v>
          </cell>
          <cell r="L43">
            <v>7.226745324455945</v>
          </cell>
          <cell r="M43">
            <v>13.40780998793154</v>
          </cell>
          <cell r="N43">
            <v>241.07853755200796</v>
          </cell>
          <cell r="Q43" t="str">
            <v>01C</v>
          </cell>
          <cell r="R43">
            <v>9.9640126202450219E-2</v>
          </cell>
          <cell r="S43">
            <v>6.1545607071616257E-2</v>
          </cell>
          <cell r="T43">
            <v>4.8462938859161727E-3</v>
          </cell>
          <cell r="U43">
            <v>4.0799556678648839E-2</v>
          </cell>
          <cell r="V43">
            <v>8.6285607197158304E-2</v>
          </cell>
          <cell r="W43">
            <v>0</v>
          </cell>
          <cell r="X43">
            <v>0.27061382229607511</v>
          </cell>
          <cell r="Y43">
            <v>0.35067631831234686</v>
          </cell>
          <cell r="Z43">
            <v>2.9976726247963558E-2</v>
          </cell>
          <cell r="AA43">
            <v>5.5615942107824792E-2</v>
          </cell>
          <cell r="AB43">
            <v>1</v>
          </cell>
        </row>
        <row r="44">
          <cell r="C44" t="str">
            <v>01D</v>
          </cell>
          <cell r="D44">
            <v>34.132617156002041</v>
          </cell>
          <cell r="E44">
            <v>35.415447901458549</v>
          </cell>
          <cell r="F44">
            <v>2.8390737582887904</v>
          </cell>
          <cell r="G44">
            <v>11.6803278026714</v>
          </cell>
          <cell r="H44">
            <v>11.102775065539296</v>
          </cell>
          <cell r="I44">
            <v>5.3814157672322436</v>
          </cell>
          <cell r="J44">
            <v>61.088742071589387</v>
          </cell>
          <cell r="K44">
            <v>43.346219014262203</v>
          </cell>
          <cell r="L44">
            <v>5.8266730664834929</v>
          </cell>
          <cell r="M44">
            <v>25.477836065233287</v>
          </cell>
          <cell r="N44">
            <v>236.29112766876068</v>
          </cell>
          <cell r="Q44" t="str">
            <v>01D</v>
          </cell>
          <cell r="R44">
            <v>0.14445153947485523</v>
          </cell>
          <cell r="S44">
            <v>0.14988056577014133</v>
          </cell>
          <cell r="T44">
            <v>1.2015151759183617E-2</v>
          </cell>
          <cell r="U44">
            <v>4.9431935586871464E-2</v>
          </cell>
          <cell r="V44">
            <v>4.6987693423273462E-2</v>
          </cell>
          <cell r="W44">
            <v>2.2774514728187586E-2</v>
          </cell>
          <cell r="X44">
            <v>0.25853167943413113</v>
          </cell>
          <cell r="Y44">
            <v>0.18344412438128491</v>
          </cell>
          <cell r="Z44">
            <v>2.4658873669820905E-2</v>
          </cell>
          <cell r="AA44">
            <v>0.10782392177225042</v>
          </cell>
          <cell r="AB44">
            <v>1</v>
          </cell>
        </row>
        <row r="45">
          <cell r="C45" t="str">
            <v>01E</v>
          </cell>
          <cell r="D45">
            <v>45.074780665010323</v>
          </cell>
          <cell r="E45">
            <v>24.510380631506425</v>
          </cell>
          <cell r="F45">
            <v>3.4458132829386008</v>
          </cell>
          <cell r="G45">
            <v>6.6010910910835641</v>
          </cell>
          <cell r="H45">
            <v>32.713665583473265</v>
          </cell>
          <cell r="I45">
            <v>1.5586760584436461</v>
          </cell>
          <cell r="J45">
            <v>54.468474441902366</v>
          </cell>
          <cell r="K45">
            <v>49.358452735653572</v>
          </cell>
          <cell r="L45">
            <v>6.0736401164327312</v>
          </cell>
          <cell r="M45">
            <v>19.114799623810512</v>
          </cell>
          <cell r="N45">
            <v>242.91977423025497</v>
          </cell>
          <cell r="Q45" t="str">
            <v>01E</v>
          </cell>
          <cell r="R45">
            <v>0.18555418474201918</v>
          </cell>
          <cell r="S45">
            <v>0.10089907546297121</v>
          </cell>
          <cell r="T45">
            <v>1.4184984708871157E-2</v>
          </cell>
          <cell r="U45">
            <v>2.7173955319201911E-2</v>
          </cell>
          <cell r="V45">
            <v>0.13466859866445105</v>
          </cell>
          <cell r="W45">
            <v>6.4164231313924769E-3</v>
          </cell>
          <cell r="X45">
            <v>0.2242241275519779</v>
          </cell>
          <cell r="Y45">
            <v>0.20318828671752534</v>
          </cell>
          <cell r="Z45">
            <v>2.5002658328982904E-2</v>
          </cell>
          <cell r="AA45">
            <v>7.8687705372606997E-2</v>
          </cell>
          <cell r="AB45">
            <v>1</v>
          </cell>
        </row>
        <row r="46">
          <cell r="C46" t="str">
            <v>01F</v>
          </cell>
          <cell r="D46">
            <v>28.29826573291114</v>
          </cell>
          <cell r="E46">
            <v>15.682320616650021</v>
          </cell>
          <cell r="F46">
            <v>0.8811352530070492</v>
          </cell>
          <cell r="G46">
            <v>16.926962644045361</v>
          </cell>
          <cell r="H46">
            <v>6.8866749940126821</v>
          </cell>
          <cell r="I46">
            <v>1.8158110600337476</v>
          </cell>
          <cell r="J46">
            <v>23.565799473388363</v>
          </cell>
          <cell r="K46">
            <v>10.393551630018239</v>
          </cell>
          <cell r="L46">
            <v>7.1750944398443002</v>
          </cell>
          <cell r="M46">
            <v>7.3838906994008191</v>
          </cell>
          <cell r="N46">
            <v>119.00950654331172</v>
          </cell>
          <cell r="Q46" t="str">
            <v>01F</v>
          </cell>
          <cell r="R46">
            <v>0.23778155674153992</v>
          </cell>
          <cell r="S46">
            <v>0.13177367986936975</v>
          </cell>
          <cell r="T46">
            <v>7.4039064491572635E-3</v>
          </cell>
          <cell r="U46">
            <v>0.14223202108551763</v>
          </cell>
          <cell r="V46">
            <v>5.7866595653065588E-2</v>
          </cell>
          <cell r="W46">
            <v>1.5257697580427413E-2</v>
          </cell>
          <cell r="X46">
            <v>0.19801610945098697</v>
          </cell>
          <cell r="Y46">
            <v>8.7333793172528304E-2</v>
          </cell>
          <cell r="Z46">
            <v>6.0290094869295444E-2</v>
          </cell>
          <cell r="AA46">
            <v>6.2044545128111792E-2</v>
          </cell>
          <cell r="AB46">
            <v>1</v>
          </cell>
        </row>
        <row r="47">
          <cell r="C47" t="str">
            <v>01G</v>
          </cell>
          <cell r="D47">
            <v>68.390643775637372</v>
          </cell>
          <cell r="E47">
            <v>35.842100218546236</v>
          </cell>
          <cell r="F47">
            <v>11.017651125710438</v>
          </cell>
          <cell r="G47">
            <v>19.778377396010296</v>
          </cell>
          <cell r="H47">
            <v>18.291643700564244</v>
          </cell>
          <cell r="I47">
            <v>1.839586698537349</v>
          </cell>
          <cell r="J47">
            <v>40.994563183503132</v>
          </cell>
          <cell r="K47">
            <v>53.874198751504501</v>
          </cell>
          <cell r="L47">
            <v>8.2693193790290671</v>
          </cell>
          <cell r="M47">
            <v>25.392917489603057</v>
          </cell>
          <cell r="N47">
            <v>283.69100171864568</v>
          </cell>
          <cell r="Q47" t="str">
            <v>01G</v>
          </cell>
          <cell r="R47">
            <v>0.24107442027175999</v>
          </cell>
          <cell r="S47">
            <v>0.12634204116947323</v>
          </cell>
          <cell r="T47">
            <v>3.8836801516310838E-2</v>
          </cell>
          <cell r="U47">
            <v>6.9718028686809611E-2</v>
          </cell>
          <cell r="V47">
            <v>6.4477348910436091E-2</v>
          </cell>
          <cell r="W47">
            <v>6.4844732028609903E-3</v>
          </cell>
          <cell r="X47">
            <v>0.14450427731282092</v>
          </cell>
          <cell r="Y47">
            <v>0.18990450322754668</v>
          </cell>
          <cell r="Z47">
            <v>2.9149036553617145E-2</v>
          </cell>
          <cell r="AA47">
            <v>8.9509069148364526E-2</v>
          </cell>
          <cell r="AB47">
            <v>1</v>
          </cell>
        </row>
        <row r="48">
          <cell r="C48" t="str">
            <v>01H</v>
          </cell>
          <cell r="D48">
            <v>77.637617988377954</v>
          </cell>
          <cell r="E48">
            <v>87.244855679029413</v>
          </cell>
          <cell r="F48">
            <v>5.3967195629966112</v>
          </cell>
          <cell r="G48">
            <v>32.638977000568616</v>
          </cell>
          <cell r="H48">
            <v>52.514909764447431</v>
          </cell>
          <cell r="I48">
            <v>1.8292358243355937</v>
          </cell>
          <cell r="J48">
            <v>224.74164550527541</v>
          </cell>
          <cell r="K48">
            <v>159.4807841770384</v>
          </cell>
          <cell r="L48">
            <v>12.833289050936422</v>
          </cell>
          <cell r="M48">
            <v>39.338877324405217</v>
          </cell>
          <cell r="N48">
            <v>693.65691187741095</v>
          </cell>
          <cell r="Q48" t="str">
            <v>01H</v>
          </cell>
          <cell r="R48">
            <v>0.11192509821353694</v>
          </cell>
          <cell r="S48">
            <v>0.12577522718385034</v>
          </cell>
          <cell r="T48">
            <v>7.780099168031308E-3</v>
          </cell>
          <cell r="U48">
            <v>4.7053487742564092E-2</v>
          </cell>
          <cell r="V48">
            <v>7.570732571857991E-2</v>
          </cell>
          <cell r="W48">
            <v>2.6370901709675057E-3</v>
          </cell>
          <cell r="X48">
            <v>0.32399539550035322</v>
          </cell>
          <cell r="Y48">
            <v>0.22991306140869713</v>
          </cell>
          <cell r="Z48">
            <v>1.8500917141015143E-2</v>
          </cell>
          <cell r="AA48">
            <v>5.6712297752404613E-2</v>
          </cell>
          <cell r="AB48">
            <v>1</v>
          </cell>
        </row>
        <row r="49">
          <cell r="C49" t="str">
            <v>01J</v>
          </cell>
          <cell r="D49">
            <v>39.687457192470887</v>
          </cell>
          <cell r="E49">
            <v>16.74042923063455</v>
          </cell>
          <cell r="F49">
            <v>0.78275196205005937</v>
          </cell>
          <cell r="G49">
            <v>25.634331474229583</v>
          </cell>
          <cell r="H49">
            <v>4.7030304876048419</v>
          </cell>
          <cell r="I49">
            <v>0</v>
          </cell>
          <cell r="J49">
            <v>8.5003883691924855</v>
          </cell>
          <cell r="K49">
            <v>20.523554921308083</v>
          </cell>
          <cell r="L49">
            <v>9.924814010292339</v>
          </cell>
          <cell r="M49">
            <v>4.6937760029131228</v>
          </cell>
          <cell r="N49">
            <v>131.19053365069595</v>
          </cell>
          <cell r="Q49" t="str">
            <v>01J</v>
          </cell>
          <cell r="R49">
            <v>0.30251769001978102</v>
          </cell>
          <cell r="S49">
            <v>0.12760394187592167</v>
          </cell>
          <cell r="T49">
            <v>5.9665277689485707E-3</v>
          </cell>
          <cell r="U49">
            <v>0.19539772238813205</v>
          </cell>
          <cell r="V49">
            <v>3.5848855528913329E-2</v>
          </cell>
          <cell r="W49">
            <v>0</v>
          </cell>
          <cell r="X49">
            <v>6.4794220532903457E-2</v>
          </cell>
          <cell r="Y49">
            <v>0.15644082198760997</v>
          </cell>
          <cell r="Z49">
            <v>7.5651906689531853E-2</v>
          </cell>
          <cell r="AA49">
            <v>3.577831320825809E-2</v>
          </cell>
          <cell r="AB49">
            <v>1</v>
          </cell>
        </row>
        <row r="50">
          <cell r="C50" t="str">
            <v>01K</v>
          </cell>
          <cell r="D50">
            <v>15.215130698936196</v>
          </cell>
          <cell r="E50">
            <v>21.233511675396951</v>
          </cell>
          <cell r="F50">
            <v>0</v>
          </cell>
          <cell r="G50">
            <v>8.0484960633189342</v>
          </cell>
          <cell r="H50">
            <v>27.998559858668912</v>
          </cell>
          <cell r="I50">
            <v>1.2022516227875208</v>
          </cell>
          <cell r="J50">
            <v>33.386580691306577</v>
          </cell>
          <cell r="K50">
            <v>37.502868006754888</v>
          </cell>
          <cell r="L50">
            <v>2.1828860188692878</v>
          </cell>
          <cell r="M50">
            <v>6.3189263033481042</v>
          </cell>
          <cell r="N50">
            <v>153.08921093938736</v>
          </cell>
          <cell r="Q50" t="str">
            <v>01K</v>
          </cell>
          <cell r="R50">
            <v>9.9387348106198856E-2</v>
          </cell>
          <cell r="S50">
            <v>0.13870024899275193</v>
          </cell>
          <cell r="T50">
            <v>0</v>
          </cell>
          <cell r="U50">
            <v>5.2573894750202722E-2</v>
          </cell>
          <cell r="V50">
            <v>0.18289048383530038</v>
          </cell>
          <cell r="W50">
            <v>7.8532746717437096E-3</v>
          </cell>
          <cell r="X50">
            <v>0.21808578466398479</v>
          </cell>
          <cell r="Y50">
            <v>0.2449739454310951</v>
          </cell>
          <cell r="Z50">
            <v>1.4258914821460269E-2</v>
          </cell>
          <cell r="AA50">
            <v>4.1276104727262314E-2</v>
          </cell>
          <cell r="AB50">
            <v>1</v>
          </cell>
        </row>
        <row r="51">
          <cell r="C51" t="str">
            <v>01M</v>
          </cell>
          <cell r="D51">
            <v>61.682095403944921</v>
          </cell>
          <cell r="E51">
            <v>18.17522484475727</v>
          </cell>
          <cell r="F51">
            <v>8.0976134682701435</v>
          </cell>
          <cell r="G51">
            <v>22.69027324465188</v>
          </cell>
          <cell r="H51">
            <v>23.044866300152872</v>
          </cell>
          <cell r="I51">
            <v>2.9830648344812811</v>
          </cell>
          <cell r="J51">
            <v>5.8565590721240346</v>
          </cell>
          <cell r="K51">
            <v>32.480785483928173</v>
          </cell>
          <cell r="L51">
            <v>16.640102610434571</v>
          </cell>
          <cell r="M51">
            <v>14.149916464422372</v>
          </cell>
          <cell r="N51">
            <v>205.8005017271675</v>
          </cell>
          <cell r="Q51" t="str">
            <v>01M</v>
          </cell>
          <cell r="R51">
            <v>0.29971790586651587</v>
          </cell>
          <cell r="S51">
            <v>8.8314774221748063E-2</v>
          </cell>
          <cell r="T51">
            <v>3.9346908293767226E-2</v>
          </cell>
          <cell r="U51">
            <v>0.11025373142545922</v>
          </cell>
          <cell r="V51">
            <v>0.11197672555095985</v>
          </cell>
          <cell r="W51">
            <v>1.4494934703492465E-2</v>
          </cell>
          <cell r="X51">
            <v>2.8457457697980512E-2</v>
          </cell>
          <cell r="Y51">
            <v>0.15782656121503721</v>
          </cell>
          <cell r="Z51">
            <v>8.0855500695010837E-2</v>
          </cell>
          <cell r="AA51">
            <v>6.8755500330028863E-2</v>
          </cell>
          <cell r="AB51">
            <v>1</v>
          </cell>
        </row>
        <row r="52">
          <cell r="C52" t="str">
            <v>01N</v>
          </cell>
          <cell r="D52">
            <v>45.184254604190876</v>
          </cell>
          <cell r="E52">
            <v>15.585436916070776</v>
          </cell>
          <cell r="F52">
            <v>4.8414989102171164</v>
          </cell>
          <cell r="G52">
            <v>11.813996542289036</v>
          </cell>
          <cell r="H52">
            <v>8.2755774325876921</v>
          </cell>
          <cell r="I52">
            <v>2.8220058913207837</v>
          </cell>
          <cell r="J52">
            <v>12.891577121249899</v>
          </cell>
          <cell r="K52">
            <v>27.196797746087746</v>
          </cell>
          <cell r="L52">
            <v>14.990035146820521</v>
          </cell>
          <cell r="M52">
            <v>11.147071775626554</v>
          </cell>
          <cell r="N52">
            <v>154.74825208646101</v>
          </cell>
          <cell r="Q52" t="str">
            <v>01N</v>
          </cell>
          <cell r="R52">
            <v>0.29198555715476199</v>
          </cell>
          <cell r="S52">
            <v>0.1007147848582023</v>
          </cell>
          <cell r="T52">
            <v>3.128629141162817E-2</v>
          </cell>
          <cell r="U52">
            <v>7.6343327843782782E-2</v>
          </cell>
          <cell r="V52">
            <v>5.3477679527933912E-2</v>
          </cell>
          <cell r="W52">
            <v>1.8236108345469852E-2</v>
          </cell>
          <cell r="X52">
            <v>8.3306770496167623E-2</v>
          </cell>
          <cell r="Y52">
            <v>0.17574865873698101</v>
          </cell>
          <cell r="Z52">
            <v>9.6867234005624067E-2</v>
          </cell>
          <cell r="AA52">
            <v>7.2033587619448239E-2</v>
          </cell>
          <cell r="AB52">
            <v>1</v>
          </cell>
        </row>
        <row r="53">
          <cell r="C53" t="str">
            <v>01R</v>
          </cell>
          <cell r="D53">
            <v>25.6470380559254</v>
          </cell>
          <cell r="E53">
            <v>17.625685389103005</v>
          </cell>
          <cell r="F53">
            <v>19.374863740569577</v>
          </cell>
          <cell r="G53">
            <v>23.442031442900081</v>
          </cell>
          <cell r="H53">
            <v>16.225906319126146</v>
          </cell>
          <cell r="I53">
            <v>3.2642786799483989</v>
          </cell>
          <cell r="J53">
            <v>54.793589555949296</v>
          </cell>
          <cell r="K53">
            <v>41.175221293268407</v>
          </cell>
          <cell r="L53">
            <v>12.994054877252568</v>
          </cell>
          <cell r="M53">
            <v>13.213690198820551</v>
          </cell>
          <cell r="N53">
            <v>227.75635955286347</v>
          </cell>
          <cell r="Q53" t="str">
            <v>01R</v>
          </cell>
          <cell r="R53">
            <v>0.11260734104758371</v>
          </cell>
          <cell r="S53">
            <v>7.7388334726223043E-2</v>
          </cell>
          <cell r="T53">
            <v>8.5068376481810454E-2</v>
          </cell>
          <cell r="U53">
            <v>0.10292591385339148</v>
          </cell>
          <cell r="V53">
            <v>7.1242385288302026E-2</v>
          </cell>
          <cell r="W53">
            <v>1.4332327256884971E-2</v>
          </cell>
          <cell r="X53">
            <v>0.24057984445976099</v>
          </cell>
          <cell r="Y53">
            <v>0.1807862637693391</v>
          </cell>
          <cell r="Z53">
            <v>5.7052434903520563E-2</v>
          </cell>
          <cell r="AA53">
            <v>5.8016778213183469E-2</v>
          </cell>
          <cell r="AB53">
            <v>1</v>
          </cell>
        </row>
        <row r="54">
          <cell r="C54" t="str">
            <v>01T</v>
          </cell>
          <cell r="D54">
            <v>40.923213621453122</v>
          </cell>
          <cell r="E54">
            <v>23.332916135711486</v>
          </cell>
          <cell r="F54">
            <v>2.780795320299903</v>
          </cell>
          <cell r="G54">
            <v>14.682107802592611</v>
          </cell>
          <cell r="H54">
            <v>7.9874487257016256</v>
          </cell>
          <cell r="I54">
            <v>0</v>
          </cell>
          <cell r="J54">
            <v>12.342338631171049</v>
          </cell>
          <cell r="K54">
            <v>18.4149553994874</v>
          </cell>
          <cell r="L54">
            <v>8.1515254779548982</v>
          </cell>
          <cell r="M54">
            <v>6.7657736997604836</v>
          </cell>
          <cell r="N54">
            <v>135.38107481413257</v>
          </cell>
          <cell r="Q54" t="str">
            <v>01T</v>
          </cell>
          <cell r="R54">
            <v>0.30228164222833531</v>
          </cell>
          <cell r="S54">
            <v>0.17234991055984539</v>
          </cell>
          <cell r="T54">
            <v>2.0540502608047049E-2</v>
          </cell>
          <cell r="U54">
            <v>0.10845022336209086</v>
          </cell>
          <cell r="V54">
            <v>5.8999743772663614E-2</v>
          </cell>
          <cell r="W54">
            <v>0</v>
          </cell>
          <cell r="X54">
            <v>9.1167385457059616E-2</v>
          </cell>
          <cell r="Y54">
            <v>0.13602311419649804</v>
          </cell>
          <cell r="Z54">
            <v>6.0211706024245214E-2</v>
          </cell>
          <cell r="AA54">
            <v>4.9975771791214922E-2</v>
          </cell>
          <cell r="AB54">
            <v>1</v>
          </cell>
        </row>
        <row r="55">
          <cell r="C55" t="str">
            <v>01V</v>
          </cell>
          <cell r="D55">
            <v>9.0901944662491516</v>
          </cell>
          <cell r="E55">
            <v>12.327547370448665</v>
          </cell>
          <cell r="F55">
            <v>4.1301168845558083</v>
          </cell>
          <cell r="G55">
            <v>4.2495023965030283</v>
          </cell>
          <cell r="H55">
            <v>2.9921413192524784</v>
          </cell>
          <cell r="I55">
            <v>0.57760022881287465</v>
          </cell>
          <cell r="J55">
            <v>30.32563115252136</v>
          </cell>
          <cell r="K55">
            <v>28.866933372854398</v>
          </cell>
          <cell r="L55">
            <v>9.5169771217137917</v>
          </cell>
          <cell r="M55">
            <v>3.2278206258712845</v>
          </cell>
          <cell r="N55">
            <v>105.30446493878284</v>
          </cell>
          <cell r="Q55" t="str">
            <v>01V</v>
          </cell>
          <cell r="R55">
            <v>8.6322972834376954E-2</v>
          </cell>
          <cell r="S55">
            <v>0.11706576143390594</v>
          </cell>
          <cell r="T55">
            <v>3.9220719529383573E-2</v>
          </cell>
          <cell r="U55">
            <v>4.0354437002964802E-2</v>
          </cell>
          <cell r="V55">
            <v>2.8414192323107233E-2</v>
          </cell>
          <cell r="W55">
            <v>5.4850497474029595E-3</v>
          </cell>
          <cell r="X55">
            <v>0.28798048753346506</v>
          </cell>
          <cell r="Y55">
            <v>0.27412829446154779</v>
          </cell>
          <cell r="Z55">
            <v>9.0375817656415072E-2</v>
          </cell>
          <cell r="AA55">
            <v>3.0652267477430602E-2</v>
          </cell>
          <cell r="AB55">
            <v>1</v>
          </cell>
        </row>
        <row r="56">
          <cell r="C56" t="str">
            <v>01W</v>
          </cell>
          <cell r="D56">
            <v>33.537287880500806</v>
          </cell>
          <cell r="E56">
            <v>25.799600733065738</v>
          </cell>
          <cell r="F56">
            <v>2.586299327889289</v>
          </cell>
          <cell r="G56">
            <v>21.496189533396947</v>
          </cell>
          <cell r="H56">
            <v>20.112474494543633</v>
          </cell>
          <cell r="I56">
            <v>5.151483445342838</v>
          </cell>
          <cell r="J56">
            <v>63.287189484401438</v>
          </cell>
          <cell r="K56">
            <v>66.515515211962054</v>
          </cell>
          <cell r="L56">
            <v>10.822914758186164</v>
          </cell>
          <cell r="M56">
            <v>15.758351854256908</v>
          </cell>
          <cell r="N56">
            <v>265.06730672354576</v>
          </cell>
          <cell r="Q56" t="str">
            <v>01W</v>
          </cell>
          <cell r="R56">
            <v>0.12652366787534008</v>
          </cell>
          <cell r="S56">
            <v>9.7332262707047673E-2</v>
          </cell>
          <cell r="T56">
            <v>9.7571419118340844E-3</v>
          </cell>
          <cell r="U56">
            <v>8.1097098692056294E-2</v>
          </cell>
          <cell r="V56">
            <v>7.5876858384199428E-2</v>
          </cell>
          <cell r="W56">
            <v>1.9434624016894029E-2</v>
          </cell>
          <cell r="X56">
            <v>0.23875894114096599</v>
          </cell>
          <cell r="Y56">
            <v>0.25093820899359343</v>
          </cell>
          <cell r="Z56">
            <v>4.0830817243991603E-2</v>
          </cell>
          <cell r="AA56">
            <v>5.9450379034077627E-2</v>
          </cell>
          <cell r="AB56">
            <v>1</v>
          </cell>
        </row>
        <row r="57">
          <cell r="C57" t="str">
            <v>01X</v>
          </cell>
          <cell r="D57">
            <v>27.382917869192081</v>
          </cell>
          <cell r="E57">
            <v>29.70280441641572</v>
          </cell>
          <cell r="F57">
            <v>3.1410536745850948</v>
          </cell>
          <cell r="G57">
            <v>20.108324493239145</v>
          </cell>
          <cell r="H57">
            <v>10.747000765308542</v>
          </cell>
          <cell r="I57">
            <v>0</v>
          </cell>
          <cell r="J57">
            <v>18.266254290947426</v>
          </cell>
          <cell r="K57">
            <v>25.147640973332479</v>
          </cell>
          <cell r="L57">
            <v>12.915704008307969</v>
          </cell>
          <cell r="M57">
            <v>15.162868686946098</v>
          </cell>
          <cell r="N57">
            <v>162.57456917827454</v>
          </cell>
          <cell r="Q57" t="str">
            <v>01X</v>
          </cell>
          <cell r="R57">
            <v>0.1684329720668967</v>
          </cell>
          <cell r="S57">
            <v>0.18270264880016068</v>
          </cell>
          <cell r="T57">
            <v>1.9320695053730737E-2</v>
          </cell>
          <cell r="U57">
            <v>0.12368677705791083</v>
          </cell>
          <cell r="V57">
            <v>6.6105054558217483E-2</v>
          </cell>
          <cell r="W57">
            <v>0</v>
          </cell>
          <cell r="X57">
            <v>0.11235615990418024</v>
          </cell>
          <cell r="Y57">
            <v>0.15468373128983234</v>
          </cell>
          <cell r="Z57">
            <v>7.9444799230222685E-2</v>
          </cell>
          <cell r="AA57">
            <v>9.3267162038848384E-2</v>
          </cell>
          <cell r="AB57">
            <v>1</v>
          </cell>
        </row>
        <row r="58">
          <cell r="C58" t="str">
            <v>01Y</v>
          </cell>
          <cell r="D58">
            <v>26.969015093599126</v>
          </cell>
          <cell r="E58">
            <v>25.003481995011548</v>
          </cell>
          <cell r="F58">
            <v>0.29382915598905995</v>
          </cell>
          <cell r="G58">
            <v>19.450191273280051</v>
          </cell>
          <cell r="H58">
            <v>23.371109941571962</v>
          </cell>
          <cell r="I58">
            <v>7.5006775997834749</v>
          </cell>
          <cell r="J58">
            <v>30.626403600802213</v>
          </cell>
          <cell r="K58">
            <v>33.070842508228985</v>
          </cell>
          <cell r="L58">
            <v>4.1640585118535469</v>
          </cell>
          <cell r="M58">
            <v>22.548554938564362</v>
          </cell>
          <cell r="N58">
            <v>192.99816461868434</v>
          </cell>
          <cell r="Q58" t="str">
            <v>01Y</v>
          </cell>
          <cell r="R58">
            <v>0.13973715836564091</v>
          </cell>
          <cell r="S58">
            <v>0.12955295219730259</v>
          </cell>
          <cell r="T58">
            <v>1.5224453381180707E-3</v>
          </cell>
          <cell r="U58">
            <v>0.10077915151011264</v>
          </cell>
          <cell r="V58">
            <v>0.12109498547692087</v>
          </cell>
          <cell r="W58">
            <v>3.8863984093335399E-2</v>
          </cell>
          <cell r="X58">
            <v>0.15868753809815889</v>
          </cell>
          <cell r="Y58">
            <v>0.17135314511186478</v>
          </cell>
          <cell r="Z58">
            <v>2.1575637882778189E-2</v>
          </cell>
          <cell r="AA58">
            <v>0.11683300192576761</v>
          </cell>
          <cell r="AB58">
            <v>1</v>
          </cell>
        </row>
        <row r="59">
          <cell r="C59" t="str">
            <v>02A</v>
          </cell>
          <cell r="D59">
            <v>29.767984806151265</v>
          </cell>
          <cell r="E59">
            <v>15.462651734921497</v>
          </cell>
          <cell r="F59">
            <v>2.6024741245819998</v>
          </cell>
          <cell r="G59">
            <v>13.479266611660563</v>
          </cell>
          <cell r="H59">
            <v>28.070286786645141</v>
          </cell>
          <cell r="I59">
            <v>2.434410168076643</v>
          </cell>
          <cell r="J59">
            <v>72.26449199236194</v>
          </cell>
          <cell r="K59">
            <v>50.014577700746358</v>
          </cell>
          <cell r="L59">
            <v>12.166458189767443</v>
          </cell>
          <cell r="M59">
            <v>16.32785969868938</v>
          </cell>
          <cell r="N59">
            <v>242.59046181360227</v>
          </cell>
          <cell r="Q59" t="str">
            <v>02A</v>
          </cell>
          <cell r="R59">
            <v>0.12270880142445133</v>
          </cell>
          <cell r="S59">
            <v>6.3739734939795109E-2</v>
          </cell>
          <cell r="T59">
            <v>1.0727850160001948E-2</v>
          </cell>
          <cell r="U59">
            <v>5.5563877123980018E-2</v>
          </cell>
          <cell r="V59">
            <v>0.11571059544877463</v>
          </cell>
          <cell r="W59">
            <v>1.0035061353513378E-2</v>
          </cell>
          <cell r="X59">
            <v>0.29788678191266793</v>
          </cell>
          <cell r="Y59">
            <v>0.20616877236985412</v>
          </cell>
          <cell r="Z59">
            <v>5.0152252890782283E-2</v>
          </cell>
          <cell r="AA59">
            <v>6.730627237617906E-2</v>
          </cell>
          <cell r="AB59">
            <v>1</v>
          </cell>
        </row>
        <row r="60">
          <cell r="C60" t="str">
            <v>02D</v>
          </cell>
          <cell r="D60">
            <v>12.305096977774854</v>
          </cell>
          <cell r="E60">
            <v>13.908524554538136</v>
          </cell>
          <cell r="F60">
            <v>2.0746023390936066</v>
          </cell>
          <cell r="G60">
            <v>8.5763186326146261</v>
          </cell>
          <cell r="H60">
            <v>7.1174901197984006</v>
          </cell>
          <cell r="I60">
            <v>3.6170471315118506</v>
          </cell>
          <cell r="J60">
            <v>33.358443704197143</v>
          </cell>
          <cell r="K60">
            <v>25.072188951882747</v>
          </cell>
          <cell r="L60">
            <v>8.9451619379994263</v>
          </cell>
          <cell r="M60">
            <v>7.0764975658511942</v>
          </cell>
          <cell r="N60">
            <v>122.051371915262</v>
          </cell>
          <cell r="Q60" t="str">
            <v>02D</v>
          </cell>
          <cell r="R60">
            <v>0.10081899764566395</v>
          </cell>
          <cell r="S60">
            <v>0.11395631475731847</v>
          </cell>
          <cell r="T60">
            <v>1.6997779758952357E-2</v>
          </cell>
          <cell r="U60">
            <v>7.0268105126823202E-2</v>
          </cell>
          <cell r="V60">
            <v>5.8315527372686492E-2</v>
          </cell>
          <cell r="W60">
            <v>2.9635448375157136E-2</v>
          </cell>
          <cell r="X60">
            <v>0.27331477869300225</v>
          </cell>
          <cell r="Y60">
            <v>0.20542324562553793</v>
          </cell>
          <cell r="Z60">
            <v>7.3290138387054643E-2</v>
          </cell>
          <cell r="AA60">
            <v>5.7979664257803473E-2</v>
          </cell>
          <cell r="AB60">
            <v>1</v>
          </cell>
        </row>
        <row r="61">
          <cell r="C61" t="str">
            <v>02E</v>
          </cell>
          <cell r="D61">
            <v>31.837764035886778</v>
          </cell>
          <cell r="E61">
            <v>26.060269276632894</v>
          </cell>
          <cell r="F61">
            <v>3.1975398381301332</v>
          </cell>
          <cell r="G61">
            <v>20.37507059887562</v>
          </cell>
          <cell r="H61">
            <v>19.489257457593638</v>
          </cell>
          <cell r="I61">
            <v>0</v>
          </cell>
          <cell r="J61">
            <v>22.660615107822835</v>
          </cell>
          <cell r="K61">
            <v>33.08317932098749</v>
          </cell>
          <cell r="L61">
            <v>12.516256707394792</v>
          </cell>
          <cell r="M61">
            <v>11.829036577472507</v>
          </cell>
          <cell r="N61">
            <v>181.04898892079672</v>
          </cell>
          <cell r="Q61" t="str">
            <v>02E</v>
          </cell>
          <cell r="R61">
            <v>0.1758516533324293</v>
          </cell>
          <cell r="S61">
            <v>0.14394042978076751</v>
          </cell>
          <cell r="T61">
            <v>1.766118583257572E-2</v>
          </cell>
          <cell r="U61">
            <v>0.11253899135437358</v>
          </cell>
          <cell r="V61">
            <v>0.1076463203344349</v>
          </cell>
          <cell r="W61">
            <v>0</v>
          </cell>
          <cell r="X61">
            <v>0.12516289233593095</v>
          </cell>
          <cell r="Y61">
            <v>0.18273053894523736</v>
          </cell>
          <cell r="Z61">
            <v>6.913187851532418E-2</v>
          </cell>
          <cell r="AA61">
            <v>6.5336109568926354E-2</v>
          </cell>
          <cell r="AB61">
            <v>1</v>
          </cell>
        </row>
        <row r="62">
          <cell r="C62" t="str">
            <v>02F</v>
          </cell>
          <cell r="D62">
            <v>38.593530446171357</v>
          </cell>
          <cell r="E62">
            <v>25.386137214719923</v>
          </cell>
          <cell r="F62">
            <v>4.347585825898121</v>
          </cell>
          <cell r="G62">
            <v>27.387077051859549</v>
          </cell>
          <cell r="H62">
            <v>12.386057907406551</v>
          </cell>
          <cell r="I62">
            <v>0.92476409879348276</v>
          </cell>
          <cell r="J62">
            <v>55.507075069453926</v>
          </cell>
          <cell r="K62">
            <v>73.252454509854786</v>
          </cell>
          <cell r="L62">
            <v>14.380378792536359</v>
          </cell>
          <cell r="M62">
            <v>19.153300547323656</v>
          </cell>
          <cell r="N62">
            <v>271.31836146401776</v>
          </cell>
          <cell r="Q62" t="str">
            <v>02F</v>
          </cell>
          <cell r="R62">
            <v>0.14224444758520197</v>
          </cell>
          <cell r="S62">
            <v>9.3565865125153469E-2</v>
          </cell>
          <cell r="T62">
            <v>1.6023927766771133E-2</v>
          </cell>
          <cell r="U62">
            <v>0.10094074320691201</v>
          </cell>
          <cell r="V62">
            <v>4.5651381058665244E-2</v>
          </cell>
          <cell r="W62">
            <v>3.4084095665457754E-3</v>
          </cell>
          <cell r="X62">
            <v>0.20458281839069442</v>
          </cell>
          <cell r="Y62">
            <v>0.26998708865330345</v>
          </cell>
          <cell r="Z62">
            <v>5.3001863622280071E-2</v>
          </cell>
          <cell r="AA62">
            <v>7.0593455024472299E-2</v>
          </cell>
          <cell r="AB62">
            <v>1</v>
          </cell>
        </row>
        <row r="63">
          <cell r="C63" t="str">
            <v>02G</v>
          </cell>
          <cell r="D63">
            <v>17.262003510167773</v>
          </cell>
          <cell r="E63">
            <v>11.700312806683886</v>
          </cell>
          <cell r="F63">
            <v>3.9154618098783951</v>
          </cell>
          <cell r="G63">
            <v>12.501332053848918</v>
          </cell>
          <cell r="H63">
            <v>10.49462154728732</v>
          </cell>
          <cell r="I63">
            <v>0.6287911645384624</v>
          </cell>
          <cell r="J63">
            <v>35.781293523864335</v>
          </cell>
          <cell r="K63">
            <v>29.41578276824114</v>
          </cell>
          <cell r="L63">
            <v>14.819367830439116</v>
          </cell>
          <cell r="M63">
            <v>9.9325840890909838</v>
          </cell>
          <cell r="N63">
            <v>146.45155110404033</v>
          </cell>
          <cell r="Q63" t="str">
            <v>02G</v>
          </cell>
          <cell r="R63">
            <v>0.11786835564414548</v>
          </cell>
          <cell r="S63">
            <v>7.9892037458667076E-2</v>
          </cell>
          <cell r="T63">
            <v>2.6735543463768576E-2</v>
          </cell>
          <cell r="U63">
            <v>8.5361554449961907E-2</v>
          </cell>
          <cell r="V63">
            <v>7.1659340363229462E-2</v>
          </cell>
          <cell r="W63">
            <v>4.2935097634559313E-3</v>
          </cell>
          <cell r="X63">
            <v>0.24432171086016716</v>
          </cell>
          <cell r="Y63">
            <v>0.20085675123607216</v>
          </cell>
          <cell r="Z63">
            <v>0.10118955872247007</v>
          </cell>
          <cell r="AA63">
            <v>6.782163803806214E-2</v>
          </cell>
          <cell r="AB63">
            <v>1</v>
          </cell>
        </row>
        <row r="64">
          <cell r="C64" t="str">
            <v>02H</v>
          </cell>
          <cell r="D64">
            <v>36.577842846918777</v>
          </cell>
          <cell r="E64">
            <v>51.551113897385072</v>
          </cell>
          <cell r="F64">
            <v>6.4252013983965277</v>
          </cell>
          <cell r="G64">
            <v>28.409251451842763</v>
          </cell>
          <cell r="H64">
            <v>24.577392141218645</v>
          </cell>
          <cell r="I64">
            <v>1.8337652183102602</v>
          </cell>
          <cell r="J64">
            <v>45.682616183648982</v>
          </cell>
          <cell r="K64">
            <v>49.406131519441963</v>
          </cell>
          <cell r="L64">
            <v>13.215299444613304</v>
          </cell>
          <cell r="M64">
            <v>17.817313546537466</v>
          </cell>
          <cell r="N64">
            <v>275.4959276483138</v>
          </cell>
          <cell r="Q64" t="str">
            <v>02H</v>
          </cell>
          <cell r="R64">
            <v>0.13277090212967674</v>
          </cell>
          <cell r="S64">
            <v>0.18712114671688723</v>
          </cell>
          <cell r="T64">
            <v>2.3322309891268746E-2</v>
          </cell>
          <cell r="U64">
            <v>0.10312040433537292</v>
          </cell>
          <cell r="V64">
            <v>8.9211453508645261E-2</v>
          </cell>
          <cell r="W64">
            <v>6.6562334839706441E-3</v>
          </cell>
          <cell r="X64">
            <v>0.16581956972505757</v>
          </cell>
          <cell r="Y64">
            <v>0.17933525167207442</v>
          </cell>
          <cell r="Z64">
            <v>4.7969128100809479E-2</v>
          </cell>
          <cell r="AA64">
            <v>6.4673600436236864E-2</v>
          </cell>
          <cell r="AB64">
            <v>1</v>
          </cell>
        </row>
        <row r="65">
          <cell r="C65" t="str">
            <v>02M</v>
          </cell>
          <cell r="D65">
            <v>20.824630917380151</v>
          </cell>
          <cell r="E65">
            <v>20.75668597077393</v>
          </cell>
          <cell r="F65">
            <v>2.3193879971866607</v>
          </cell>
          <cell r="G65">
            <v>9.2355840592260776</v>
          </cell>
          <cell r="H65">
            <v>13.026832288443721</v>
          </cell>
          <cell r="I65">
            <v>0.98908069220964612</v>
          </cell>
          <cell r="J65">
            <v>14.454048459298415</v>
          </cell>
          <cell r="K65">
            <v>31.756325552227189</v>
          </cell>
          <cell r="L65">
            <v>0.34629935362092018</v>
          </cell>
          <cell r="M65">
            <v>15.452912954279153</v>
          </cell>
          <cell r="N65">
            <v>129.16178824464586</v>
          </cell>
          <cell r="Q65" t="str">
            <v>02M</v>
          </cell>
          <cell r="R65">
            <v>0.1612290384051987</v>
          </cell>
          <cell r="S65">
            <v>0.16070299314421543</v>
          </cell>
          <cell r="T65">
            <v>1.7957230452659099E-2</v>
          </cell>
          <cell r="U65">
            <v>7.1503996535979511E-2</v>
          </cell>
          <cell r="V65">
            <v>0.10085670433556979</v>
          </cell>
          <cell r="W65">
            <v>7.6576881262763593E-3</v>
          </cell>
          <cell r="X65">
            <v>0.11190653718668669</v>
          </cell>
          <cell r="Y65">
            <v>0.24586470955386128</v>
          </cell>
          <cell r="Z65">
            <v>2.6811285158501613E-3</v>
          </cell>
          <cell r="AA65">
            <v>0.11963997374370296</v>
          </cell>
          <cell r="AB65">
            <v>1</v>
          </cell>
        </row>
        <row r="66">
          <cell r="C66" t="str">
            <v>02N</v>
          </cell>
          <cell r="D66">
            <v>16.474999033558134</v>
          </cell>
          <cell r="E66">
            <v>17.987609060050286</v>
          </cell>
          <cell r="F66">
            <v>0</v>
          </cell>
          <cell r="G66">
            <v>1.3021348424696746</v>
          </cell>
          <cell r="H66">
            <v>34.930275444770317</v>
          </cell>
          <cell r="I66">
            <v>1.0250377966568889</v>
          </cell>
          <cell r="J66">
            <v>45.76764175931033</v>
          </cell>
          <cell r="K66">
            <v>41.74289249189728</v>
          </cell>
          <cell r="L66">
            <v>3.8815058805645863</v>
          </cell>
          <cell r="M66">
            <v>14.242010983342556</v>
          </cell>
          <cell r="N66">
            <v>177.35410729262006</v>
          </cell>
          <cell r="Q66" t="str">
            <v>02N</v>
          </cell>
          <cell r="R66">
            <v>9.2893247780135746E-2</v>
          </cell>
          <cell r="S66">
            <v>0.10142200445559557</v>
          </cell>
          <cell r="T66">
            <v>0</v>
          </cell>
          <cell r="U66">
            <v>7.3420055635997003E-3</v>
          </cell>
          <cell r="V66">
            <v>0.19695216523594891</v>
          </cell>
          <cell r="W66">
            <v>5.779611266434663E-3</v>
          </cell>
          <cell r="X66">
            <v>0.25805797485026605</v>
          </cell>
          <cell r="Y66">
            <v>0.23536467877242254</v>
          </cell>
          <cell r="Z66">
            <v>2.1885627233658667E-2</v>
          </cell>
          <cell r="AA66">
            <v>8.0302684841938171E-2</v>
          </cell>
          <cell r="AB66">
            <v>1</v>
          </cell>
        </row>
        <row r="67">
          <cell r="C67" t="str">
            <v>02P</v>
          </cell>
          <cell r="D67">
            <v>36.568637080811854</v>
          </cell>
          <cell r="E67">
            <v>39.454057227532111</v>
          </cell>
          <cell r="F67">
            <v>4.0112823526586485</v>
          </cell>
          <cell r="G67">
            <v>31.252378699437184</v>
          </cell>
          <cell r="H67">
            <v>4.3631360605740994</v>
          </cell>
          <cell r="I67">
            <v>0</v>
          </cell>
          <cell r="J67">
            <v>22.863622494488766</v>
          </cell>
          <cell r="K67">
            <v>32.177798917407735</v>
          </cell>
          <cell r="L67">
            <v>7.1533474061503721</v>
          </cell>
          <cell r="M67">
            <v>9.3974796869171104</v>
          </cell>
          <cell r="N67">
            <v>187.2417399259779</v>
          </cell>
          <cell r="Q67" t="str">
            <v>02P</v>
          </cell>
          <cell r="R67">
            <v>0.19530173718353877</v>
          </cell>
          <cell r="S67">
            <v>0.21071187035075323</v>
          </cell>
          <cell r="T67">
            <v>2.1423013662682396E-2</v>
          </cell>
          <cell r="U67">
            <v>0.16690925170740326</v>
          </cell>
          <cell r="V67">
            <v>2.3302155076635016E-2</v>
          </cell>
          <cell r="W67">
            <v>0</v>
          </cell>
          <cell r="X67">
            <v>0.12210750927398678</v>
          </cell>
          <cell r="Y67">
            <v>0.17185163377636073</v>
          </cell>
          <cell r="Z67">
            <v>3.8203807596416797E-2</v>
          </cell>
          <cell r="AA67">
            <v>5.0189021372222919E-2</v>
          </cell>
          <cell r="AB67">
            <v>1</v>
          </cell>
        </row>
        <row r="68">
          <cell r="C68" t="str">
            <v>02Q</v>
          </cell>
          <cell r="D68">
            <v>25.166063948887427</v>
          </cell>
          <cell r="E68">
            <v>13.789483585490723</v>
          </cell>
          <cell r="F68">
            <v>0</v>
          </cell>
          <cell r="G68">
            <v>14.23233680799099</v>
          </cell>
          <cell r="H68">
            <v>2.4670421685138133</v>
          </cell>
          <cell r="I68">
            <v>0</v>
          </cell>
          <cell r="J68">
            <v>28.524611417028325</v>
          </cell>
          <cell r="K68">
            <v>12.977655225556525</v>
          </cell>
          <cell r="L68">
            <v>6.4019208820065803</v>
          </cell>
          <cell r="M68">
            <v>3.0429952488507412</v>
          </cell>
          <cell r="N68">
            <v>106.60210928432512</v>
          </cell>
          <cell r="Q68" t="str">
            <v>02Q</v>
          </cell>
          <cell r="R68">
            <v>0.2360747279565121</v>
          </cell>
          <cell r="S68">
            <v>0.12935469737012364</v>
          </cell>
          <cell r="T68">
            <v>0</v>
          </cell>
          <cell r="U68">
            <v>0.13350896059693376</v>
          </cell>
          <cell r="V68">
            <v>2.3142526776218017E-2</v>
          </cell>
          <cell r="W68">
            <v>0</v>
          </cell>
          <cell r="X68">
            <v>0.26758017837103537</v>
          </cell>
          <cell r="Y68">
            <v>0.12173919740127292</v>
          </cell>
          <cell r="Z68">
            <v>6.005435469322299E-2</v>
          </cell>
          <cell r="AA68">
            <v>2.854535683468119E-2</v>
          </cell>
          <cell r="AB68">
            <v>1</v>
          </cell>
        </row>
        <row r="69">
          <cell r="C69" t="str">
            <v>02R</v>
          </cell>
          <cell r="D69">
            <v>51.504426024783456</v>
          </cell>
          <cell r="E69">
            <v>40.213290784641785</v>
          </cell>
          <cell r="F69">
            <v>6.1820182865592459</v>
          </cell>
          <cell r="G69">
            <v>11.599899050941566</v>
          </cell>
          <cell r="H69">
            <v>35.154400720642563</v>
          </cell>
          <cell r="I69">
            <v>13.785161565306815</v>
          </cell>
          <cell r="J69">
            <v>49.140038850801659</v>
          </cell>
          <cell r="K69">
            <v>74.245511973648306</v>
          </cell>
          <cell r="L69">
            <v>12.873215833441112</v>
          </cell>
          <cell r="M69">
            <v>30.887571945882684</v>
          </cell>
          <cell r="N69">
            <v>325.58553503664922</v>
          </cell>
          <cell r="Q69" t="str">
            <v>02R</v>
          </cell>
          <cell r="R69">
            <v>0.158190154298427</v>
          </cell>
          <cell r="S69">
            <v>0.12351067985902757</v>
          </cell>
          <cell r="T69">
            <v>1.8987386174460646E-2</v>
          </cell>
          <cell r="U69">
            <v>3.5627808371879406E-2</v>
          </cell>
          <cell r="V69">
            <v>0.10797285793634979</v>
          </cell>
          <cell r="W69">
            <v>4.2339600755774059E-2</v>
          </cell>
          <cell r="X69">
            <v>0.15092820031230889</v>
          </cell>
          <cell r="Y69">
            <v>0.2280368873429556</v>
          </cell>
          <cell r="Z69">
            <v>3.9538660192603617E-2</v>
          </cell>
          <cell r="AA69">
            <v>9.4867764756213308E-2</v>
          </cell>
          <cell r="AB69">
            <v>1</v>
          </cell>
        </row>
        <row r="70">
          <cell r="C70" t="str">
            <v>02T</v>
          </cell>
          <cell r="D70">
            <v>38.611818874741274</v>
          </cell>
          <cell r="E70">
            <v>27.106642542022783</v>
          </cell>
          <cell r="F70">
            <v>0</v>
          </cell>
          <cell r="G70">
            <v>8.8111524709617584</v>
          </cell>
          <cell r="H70">
            <v>22.518450494368164</v>
          </cell>
          <cell r="I70">
            <v>0</v>
          </cell>
          <cell r="J70">
            <v>36.677849707711772</v>
          </cell>
          <cell r="K70">
            <v>53.810863115317396</v>
          </cell>
          <cell r="L70">
            <v>11.005653550190365</v>
          </cell>
          <cell r="M70">
            <v>17.430221694015703</v>
          </cell>
          <cell r="N70">
            <v>215.97265244932922</v>
          </cell>
          <cell r="Q70" t="str">
            <v>02T</v>
          </cell>
          <cell r="R70">
            <v>0.17878105601263683</v>
          </cell>
          <cell r="S70">
            <v>0.12550960612192533</v>
          </cell>
          <cell r="T70">
            <v>0</v>
          </cell>
          <cell r="U70">
            <v>4.0797537887483241E-2</v>
          </cell>
          <cell r="V70">
            <v>0.10426528654895956</v>
          </cell>
          <cell r="W70">
            <v>0</v>
          </cell>
          <cell r="X70">
            <v>0.16982636130894863</v>
          </cell>
          <cell r="Y70">
            <v>0.24915591166313208</v>
          </cell>
          <cell r="Z70">
            <v>5.0958551582230879E-2</v>
          </cell>
          <cell r="AA70">
            <v>8.0705688874683448E-2</v>
          </cell>
          <cell r="AB70">
            <v>1</v>
          </cell>
        </row>
        <row r="71">
          <cell r="C71" t="str">
            <v>02V</v>
          </cell>
          <cell r="D71">
            <v>37.053257185729557</v>
          </cell>
          <cell r="E71">
            <v>11.3010847397237</v>
          </cell>
          <cell r="F71">
            <v>4.6878038071493862</v>
          </cell>
          <cell r="G71">
            <v>7.6688781212613071</v>
          </cell>
          <cell r="H71">
            <v>27.351135821439652</v>
          </cell>
          <cell r="I71">
            <v>4.9380361735266272</v>
          </cell>
          <cell r="J71">
            <v>58.75915291834793</v>
          </cell>
          <cell r="K71">
            <v>53.327097039138366</v>
          </cell>
          <cell r="L71">
            <v>7.4867347911822577</v>
          </cell>
          <cell r="M71">
            <v>6.2650206615320707</v>
          </cell>
          <cell r="N71">
            <v>218.83820125903082</v>
          </cell>
          <cell r="Q71" t="str">
            <v>02V</v>
          </cell>
          <cell r="R71">
            <v>0.16931804855163729</v>
          </cell>
          <cell r="S71">
            <v>5.1641279606146173E-2</v>
          </cell>
          <cell r="T71">
            <v>2.1421323060504427E-2</v>
          </cell>
          <cell r="U71">
            <v>3.5043598773616014E-2</v>
          </cell>
          <cell r="V71">
            <v>0.1249833697411226</v>
          </cell>
          <cell r="W71">
            <v>2.2564781400673521E-2</v>
          </cell>
          <cell r="X71">
            <v>0.26850500771936459</v>
          </cell>
          <cell r="Y71">
            <v>0.2436827607443959</v>
          </cell>
          <cell r="Z71">
            <v>3.4211279146461646E-2</v>
          </cell>
          <cell r="AA71">
            <v>2.862855125607797E-2</v>
          </cell>
          <cell r="AB71">
            <v>1</v>
          </cell>
        </row>
        <row r="72">
          <cell r="C72" t="str">
            <v>02W</v>
          </cell>
          <cell r="D72">
            <v>44.991445006049005</v>
          </cell>
          <cell r="E72">
            <v>7.4813690464795304</v>
          </cell>
          <cell r="F72">
            <v>2.2377503122317224</v>
          </cell>
          <cell r="G72">
            <v>3.7654856394371237</v>
          </cell>
          <cell r="H72">
            <v>23.568999703884476</v>
          </cell>
          <cell r="I72">
            <v>3.4532746372262721</v>
          </cell>
          <cell r="J72">
            <v>2.8752865089767576</v>
          </cell>
          <cell r="K72">
            <v>6.3305102910051128</v>
          </cell>
          <cell r="L72">
            <v>6.1782332074651904</v>
          </cell>
          <cell r="M72">
            <v>12.134244808598131</v>
          </cell>
          <cell r="N72">
            <v>113.01659916135331</v>
          </cell>
          <cell r="Q72" t="str">
            <v>02W</v>
          </cell>
          <cell r="R72">
            <v>0.39809590219410967</v>
          </cell>
          <cell r="S72">
            <v>6.619708168530547E-2</v>
          </cell>
          <cell r="T72">
            <v>1.9800191554489231E-2</v>
          </cell>
          <cell r="U72">
            <v>3.3317987511384553E-2</v>
          </cell>
          <cell r="V72">
            <v>0.20854458441308357</v>
          </cell>
          <cell r="W72">
            <v>3.0555464089801948E-2</v>
          </cell>
          <cell r="X72">
            <v>2.544127615158304E-2</v>
          </cell>
          <cell r="Y72">
            <v>5.6013986776996101E-2</v>
          </cell>
          <cell r="Z72">
            <v>5.4666599891619046E-2</v>
          </cell>
          <cell r="AA72">
            <v>0.10736692573162746</v>
          </cell>
          <cell r="AB72">
            <v>1</v>
          </cell>
        </row>
        <row r="73">
          <cell r="C73" t="str">
            <v>02X</v>
          </cell>
          <cell r="D73">
            <v>47.040818882876323</v>
          </cell>
          <cell r="E73">
            <v>55.760636073330666</v>
          </cell>
          <cell r="F73">
            <v>0</v>
          </cell>
          <cell r="G73">
            <v>24.960999419826326</v>
          </cell>
          <cell r="H73">
            <v>14.652931544175866</v>
          </cell>
          <cell r="I73">
            <v>1.3342218295448893</v>
          </cell>
          <cell r="J73">
            <v>20.800361960305718</v>
          </cell>
          <cell r="K73">
            <v>34.010455030032091</v>
          </cell>
          <cell r="L73">
            <v>7.8913156715060291</v>
          </cell>
          <cell r="M73">
            <v>27.080172952970603</v>
          </cell>
          <cell r="N73">
            <v>233.53191336456848</v>
          </cell>
          <cell r="Q73" t="str">
            <v>02X</v>
          </cell>
          <cell r="R73">
            <v>0.20143207926122086</v>
          </cell>
          <cell r="S73">
            <v>0.23877094684820357</v>
          </cell>
          <cell r="T73">
            <v>0</v>
          </cell>
          <cell r="U73">
            <v>0.1068847467577569</v>
          </cell>
          <cell r="V73">
            <v>6.2744878560991618E-2</v>
          </cell>
          <cell r="W73">
            <v>5.713231268148029E-3</v>
          </cell>
          <cell r="X73">
            <v>8.9068605916117816E-2</v>
          </cell>
          <cell r="Y73">
            <v>0.14563514913243616</v>
          </cell>
          <cell r="Z73">
            <v>3.3791166088665725E-2</v>
          </cell>
          <cell r="AA73">
            <v>0.11595919616645942</v>
          </cell>
          <cell r="AB73">
            <v>1</v>
          </cell>
        </row>
        <row r="74">
          <cell r="C74" t="str">
            <v>02Y</v>
          </cell>
          <cell r="D74">
            <v>42.640505932262016</v>
          </cell>
          <cell r="E74">
            <v>44.356469556115769</v>
          </cell>
          <cell r="F74">
            <v>7.4413136102476223</v>
          </cell>
          <cell r="G74">
            <v>30.285630676480114</v>
          </cell>
          <cell r="H74">
            <v>8.8472109024988406</v>
          </cell>
          <cell r="I74">
            <v>0</v>
          </cell>
          <cell r="J74">
            <v>86.790094019212845</v>
          </cell>
          <cell r="K74">
            <v>96.52245906613895</v>
          </cell>
          <cell r="L74">
            <v>3.371016324974383</v>
          </cell>
          <cell r="M74">
            <v>22.244711052748009</v>
          </cell>
          <cell r="N74">
            <v>342.49941114067855</v>
          </cell>
          <cell r="Q74" t="str">
            <v>02Y</v>
          </cell>
          <cell r="R74">
            <v>0.12449804158859652</v>
          </cell>
          <cell r="S74">
            <v>0.12950816297286055</v>
          </cell>
          <cell r="T74">
            <v>2.1726500449926817E-2</v>
          </cell>
          <cell r="U74">
            <v>8.8425351084882781E-2</v>
          </cell>
          <cell r="V74">
            <v>2.5831317119739305E-2</v>
          </cell>
          <cell r="W74">
            <v>0</v>
          </cell>
          <cell r="X74">
            <v>0.2534021700363292</v>
          </cell>
          <cell r="Y74">
            <v>0.28181788326197504</v>
          </cell>
          <cell r="Z74">
            <v>9.8424003525943819E-3</v>
          </cell>
          <cell r="AA74">
            <v>6.4948173133095394E-2</v>
          </cell>
          <cell r="AB74">
            <v>1</v>
          </cell>
        </row>
        <row r="75">
          <cell r="C75" t="str">
            <v>03A</v>
          </cell>
          <cell r="D75">
            <v>27.623708879379116</v>
          </cell>
          <cell r="E75">
            <v>28.78760862081808</v>
          </cell>
          <cell r="F75">
            <v>3.6612344655998004</v>
          </cell>
          <cell r="G75">
            <v>11.749845714903046</v>
          </cell>
          <cell r="H75">
            <v>34.405608474771292</v>
          </cell>
          <cell r="I75">
            <v>5.9823510903452606</v>
          </cell>
          <cell r="J75">
            <v>42.092109343697921</v>
          </cell>
          <cell r="K75">
            <v>37.976741318627177</v>
          </cell>
          <cell r="L75">
            <v>4.4070812306848453</v>
          </cell>
          <cell r="M75">
            <v>20.120804522962409</v>
          </cell>
          <cell r="N75">
            <v>216.80709366178891</v>
          </cell>
          <cell r="Q75" t="str">
            <v>03A</v>
          </cell>
          <cell r="R75">
            <v>0.12741146247950302</v>
          </cell>
          <cell r="S75">
            <v>0.13277982807022767</v>
          </cell>
          <cell r="T75">
            <v>1.688706030675911E-2</v>
          </cell>
          <cell r="U75">
            <v>5.4194932077417969E-2</v>
          </cell>
          <cell r="V75">
            <v>0.15869226367861733</v>
          </cell>
          <cell r="W75">
            <v>2.7592967505378343E-2</v>
          </cell>
          <cell r="X75">
            <v>0.19414544345749157</v>
          </cell>
          <cell r="Y75">
            <v>0.17516373969695612</v>
          </cell>
          <cell r="Z75">
            <v>2.0327200352400508E-2</v>
          </cell>
          <cell r="AA75">
            <v>9.2805102375248499E-2</v>
          </cell>
          <cell r="AB75">
            <v>1</v>
          </cell>
        </row>
        <row r="76">
          <cell r="C76" t="str">
            <v>03C</v>
          </cell>
          <cell r="D76">
            <v>28.176961672647394</v>
          </cell>
          <cell r="E76">
            <v>27.510627312639524</v>
          </cell>
          <cell r="F76">
            <v>1.6018178678083603</v>
          </cell>
          <cell r="G76">
            <v>21.033583956587627</v>
          </cell>
          <cell r="H76">
            <v>36.91523330924349</v>
          </cell>
          <cell r="I76">
            <v>4.7882107170398402</v>
          </cell>
          <cell r="J76">
            <v>68.775961969639724</v>
          </cell>
          <cell r="K76">
            <v>112.60681825732604</v>
          </cell>
          <cell r="L76">
            <v>10.057793686472756</v>
          </cell>
          <cell r="M76">
            <v>65.879519115542678</v>
          </cell>
          <cell r="N76">
            <v>377.34652786494735</v>
          </cell>
          <cell r="Q76" t="str">
            <v>03C</v>
          </cell>
          <cell r="R76">
            <v>7.4671315599681237E-2</v>
          </cell>
          <cell r="S76">
            <v>7.2905473566423282E-2</v>
          </cell>
          <cell r="T76">
            <v>4.2449519195831911E-3</v>
          </cell>
          <cell r="U76">
            <v>5.5740764531734516E-2</v>
          </cell>
          <cell r="V76">
            <v>9.7828469545254398E-2</v>
          </cell>
          <cell r="W76">
            <v>1.2689160661241185E-2</v>
          </cell>
          <cell r="X76">
            <v>0.1822620771384299</v>
          </cell>
          <cell r="Y76">
            <v>0.298417528563104</v>
          </cell>
          <cell r="Z76">
            <v>2.6653998231759134E-2</v>
          </cell>
          <cell r="AA76">
            <v>0.17458626024278939</v>
          </cell>
          <cell r="AB76">
            <v>1</v>
          </cell>
        </row>
        <row r="77">
          <cell r="C77" t="str">
            <v>03D</v>
          </cell>
          <cell r="D77">
            <v>13.455540985101573</v>
          </cell>
          <cell r="E77">
            <v>21.414262000401401</v>
          </cell>
          <cell r="F77">
            <v>0.70853628031440385</v>
          </cell>
          <cell r="G77">
            <v>6.9221429009827116</v>
          </cell>
          <cell r="H77">
            <v>16.495718120971503</v>
          </cell>
          <cell r="I77">
            <v>0</v>
          </cell>
          <cell r="J77">
            <v>52.001260590180124</v>
          </cell>
          <cell r="K77">
            <v>37.113474298011432</v>
          </cell>
          <cell r="L77">
            <v>2.5768251833752043</v>
          </cell>
          <cell r="M77">
            <v>7.0675735047560835</v>
          </cell>
          <cell r="N77">
            <v>157.75533386409441</v>
          </cell>
          <cell r="Q77" t="str">
            <v>03D</v>
          </cell>
          <cell r="R77">
            <v>8.5293730839512957E-2</v>
          </cell>
          <cell r="S77">
            <v>0.13574350531215446</v>
          </cell>
          <cell r="T77">
            <v>4.4913618003230562E-3</v>
          </cell>
          <cell r="U77">
            <v>4.387897848795471E-2</v>
          </cell>
          <cell r="V77">
            <v>0.1045652005350418</v>
          </cell>
          <cell r="W77">
            <v>0</v>
          </cell>
          <cell r="X77">
            <v>0.32963234469763791</v>
          </cell>
          <cell r="Y77">
            <v>0.23525971128167711</v>
          </cell>
          <cell r="Z77">
            <v>1.6334314157612755E-2</v>
          </cell>
          <cell r="AA77">
            <v>4.4800852888085357E-2</v>
          </cell>
          <cell r="AB77">
            <v>1</v>
          </cell>
        </row>
        <row r="78">
          <cell r="C78" t="str">
            <v>03E</v>
          </cell>
          <cell r="D78">
            <v>10.874063565432879</v>
          </cell>
          <cell r="E78">
            <v>4.1519077016375237</v>
          </cell>
          <cell r="F78">
            <v>3.7437389290278609</v>
          </cell>
          <cell r="G78">
            <v>3.7275475669990992</v>
          </cell>
          <cell r="H78">
            <v>16.896884575715937</v>
          </cell>
          <cell r="I78">
            <v>0.97826933150837636</v>
          </cell>
          <cell r="J78">
            <v>90.332403977374938</v>
          </cell>
          <cell r="K78">
            <v>60.856510519299064</v>
          </cell>
          <cell r="L78">
            <v>5.6342281531734884</v>
          </cell>
          <cell r="M78">
            <v>11.862330739813093</v>
          </cell>
          <cell r="N78">
            <v>209.05788505998231</v>
          </cell>
          <cell r="Q78" t="str">
            <v>03E</v>
          </cell>
          <cell r="R78">
            <v>5.2014606204941388E-2</v>
          </cell>
          <cell r="S78">
            <v>1.9860086599681564E-2</v>
          </cell>
          <cell r="T78">
            <v>1.7907666711321209E-2</v>
          </cell>
          <cell r="U78">
            <v>1.7830217530085516E-2</v>
          </cell>
          <cell r="V78">
            <v>8.0823952518547335E-2</v>
          </cell>
          <cell r="W78">
            <v>4.6794184836783078E-3</v>
          </cell>
          <cell r="X78">
            <v>0.43209278593561307</v>
          </cell>
          <cell r="Y78">
            <v>0.29109885284565223</v>
          </cell>
          <cell r="Z78">
            <v>2.6950565158338474E-2</v>
          </cell>
          <cell r="AA78">
            <v>5.6741848012140682E-2</v>
          </cell>
          <cell r="AB78">
            <v>1</v>
          </cell>
        </row>
        <row r="79">
          <cell r="C79" t="str">
            <v>03F</v>
          </cell>
          <cell r="D79">
            <v>63.319208465007328</v>
          </cell>
          <cell r="E79">
            <v>41.696041834305078</v>
          </cell>
          <cell r="F79">
            <v>3.766853934875924</v>
          </cell>
          <cell r="G79">
            <v>30.502106563228171</v>
          </cell>
          <cell r="H79">
            <v>7.2752849555604646</v>
          </cell>
          <cell r="I79">
            <v>0</v>
          </cell>
          <cell r="J79">
            <v>28.199485858584492</v>
          </cell>
          <cell r="K79">
            <v>40.999269062143256</v>
          </cell>
          <cell r="L79">
            <v>15.28755381949383</v>
          </cell>
          <cell r="M79">
            <v>17.699392455536355</v>
          </cell>
          <cell r="N79">
            <v>248.74519694873493</v>
          </cell>
          <cell r="Q79" t="str">
            <v>03F</v>
          </cell>
          <cell r="R79">
            <v>0.25455449689771131</v>
          </cell>
          <cell r="S79">
            <v>0.16762551536984416</v>
          </cell>
          <cell r="T79">
            <v>1.5143423797052261E-2</v>
          </cell>
          <cell r="U79">
            <v>0.12262390163663942</v>
          </cell>
          <cell r="V79">
            <v>2.9247941446925153E-2</v>
          </cell>
          <cell r="W79">
            <v>0</v>
          </cell>
          <cell r="X79">
            <v>0.11336695624477226</v>
          </cell>
          <cell r="Y79">
            <v>0.16482436471162493</v>
          </cell>
          <cell r="Z79">
            <v>6.1458689482332053E-2</v>
          </cell>
          <cell r="AA79">
            <v>7.1154710413098371E-2</v>
          </cell>
          <cell r="AB79">
            <v>1</v>
          </cell>
        </row>
        <row r="80">
          <cell r="C80" t="str">
            <v>03G</v>
          </cell>
          <cell r="D80">
            <v>45.451248833023669</v>
          </cell>
          <cell r="E80">
            <v>23.866536798268612</v>
          </cell>
          <cell r="F80">
            <v>4.7533553475517598</v>
          </cell>
          <cell r="G80">
            <v>28.21906402128883</v>
          </cell>
          <cell r="H80">
            <v>24.799134815844372</v>
          </cell>
          <cell r="I80">
            <v>4.4185183970519448</v>
          </cell>
          <cell r="J80">
            <v>36.935399029408224</v>
          </cell>
          <cell r="K80">
            <v>48.591655274008296</v>
          </cell>
          <cell r="L80">
            <v>13.905676495729898</v>
          </cell>
          <cell r="M80">
            <v>18.690553080844932</v>
          </cell>
          <cell r="N80">
            <v>249.63114209302051</v>
          </cell>
          <cell r="Q80" t="str">
            <v>03G</v>
          </cell>
          <cell r="R80">
            <v>0.1820736325281366</v>
          </cell>
          <cell r="S80">
            <v>9.5607209093227563E-2</v>
          </cell>
          <cell r="T80">
            <v>1.9041515844928147E-2</v>
          </cell>
          <cell r="U80">
            <v>0.11304304336665458</v>
          </cell>
          <cell r="V80">
            <v>9.9343113234659733E-2</v>
          </cell>
          <cell r="W80">
            <v>1.7700189006888668E-2</v>
          </cell>
          <cell r="X80">
            <v>0.14795990083498844</v>
          </cell>
          <cell r="Y80">
            <v>0.19465381949781529</v>
          </cell>
          <cell r="Z80">
            <v>5.5704894746458358E-2</v>
          </cell>
          <cell r="AA80">
            <v>7.4872681846242711E-2</v>
          </cell>
          <cell r="AB80">
            <v>1</v>
          </cell>
        </row>
        <row r="81">
          <cell r="C81" t="str">
            <v>03H</v>
          </cell>
          <cell r="D81">
            <v>31.163170935371483</v>
          </cell>
          <cell r="E81">
            <v>25.135577294622518</v>
          </cell>
          <cell r="F81">
            <v>1.1559293467034322</v>
          </cell>
          <cell r="G81">
            <v>12.596934216493596</v>
          </cell>
          <cell r="H81">
            <v>10.57786541582551</v>
          </cell>
          <cell r="I81">
            <v>1.3005879989319755</v>
          </cell>
          <cell r="J81">
            <v>36.274146746915328</v>
          </cell>
          <cell r="K81">
            <v>28.281949926813368</v>
          </cell>
          <cell r="L81">
            <v>1.9219080264157886</v>
          </cell>
          <cell r="M81">
            <v>10.641833756192272</v>
          </cell>
          <cell r="N81">
            <v>159.0499036642853</v>
          </cell>
          <cell r="Q81" t="str">
            <v>03H</v>
          </cell>
          <cell r="R81">
            <v>0.1959332902278845</v>
          </cell>
          <cell r="S81">
            <v>0.15803579075204885</v>
          </cell>
          <cell r="T81">
            <v>7.2677148496946651E-3</v>
          </cell>
          <cell r="U81">
            <v>7.920114332846491E-2</v>
          </cell>
          <cell r="V81">
            <v>6.6506581721374358E-2</v>
          </cell>
          <cell r="W81">
            <v>8.1772322332064572E-3</v>
          </cell>
          <cell r="X81">
            <v>0.22806770649469243</v>
          </cell>
          <cell r="Y81">
            <v>0.17781808901003496</v>
          </cell>
          <cell r="Z81">
            <v>1.2083679286423571E-2</v>
          </cell>
          <cell r="AA81">
            <v>6.6908772096175115E-2</v>
          </cell>
          <cell r="AB81">
            <v>1</v>
          </cell>
        </row>
        <row r="82">
          <cell r="C82" t="str">
            <v>03J</v>
          </cell>
          <cell r="D82">
            <v>27.518299819611194</v>
          </cell>
          <cell r="E82">
            <v>21.63541545924452</v>
          </cell>
          <cell r="F82">
            <v>0.63505584705856966</v>
          </cell>
          <cell r="G82">
            <v>10.741440920376521</v>
          </cell>
          <cell r="H82">
            <v>18.561013663075542</v>
          </cell>
          <cell r="I82">
            <v>5.0911671681952937</v>
          </cell>
          <cell r="J82">
            <v>22.151047048002606</v>
          </cell>
          <cell r="K82">
            <v>17.323554293785218</v>
          </cell>
          <cell r="L82">
            <v>2.7847642448927985</v>
          </cell>
          <cell r="M82">
            <v>13.560598461004393</v>
          </cell>
          <cell r="N82">
            <v>140.00235692524663</v>
          </cell>
          <cell r="Q82" t="str">
            <v>03J</v>
          </cell>
          <cell r="R82">
            <v>0.19655597537050334</v>
          </cell>
          <cell r="S82">
            <v>0.15453608020896828</v>
          </cell>
          <cell r="T82">
            <v>4.5360368282774963E-3</v>
          </cell>
          <cell r="U82">
            <v>7.6723286352327946E-2</v>
          </cell>
          <cell r="V82">
            <v>0.13257643707374211</v>
          </cell>
          <cell r="W82">
            <v>3.6364867563720302E-2</v>
          </cell>
          <cell r="X82">
            <v>0.15821910098149289</v>
          </cell>
          <cell r="Y82">
            <v>0.1237375903823892</v>
          </cell>
          <cell r="Z82">
            <v>1.9890838311955747E-2</v>
          </cell>
          <cell r="AA82">
            <v>9.6859786926622865E-2</v>
          </cell>
          <cell r="AB82">
            <v>1</v>
          </cell>
        </row>
        <row r="83">
          <cell r="C83" t="str">
            <v>03K</v>
          </cell>
          <cell r="D83">
            <v>35.127238697445392</v>
          </cell>
          <cell r="E83">
            <v>25.557497437265553</v>
          </cell>
          <cell r="F83">
            <v>2.4806523634317275</v>
          </cell>
          <cell r="G83">
            <v>13.333903807553693</v>
          </cell>
          <cell r="H83">
            <v>13.27523055714579</v>
          </cell>
          <cell r="I83">
            <v>2.3821538214496165</v>
          </cell>
          <cell r="J83">
            <v>20.254857103666225</v>
          </cell>
          <cell r="K83">
            <v>33.019780805074568</v>
          </cell>
          <cell r="L83">
            <v>8.2467354662369416</v>
          </cell>
          <cell r="M83">
            <v>16.323094436874385</v>
          </cell>
          <cell r="N83">
            <v>170.00114449614389</v>
          </cell>
          <cell r="Q83" t="str">
            <v>03K</v>
          </cell>
          <cell r="R83">
            <v>0.20662942476979723</v>
          </cell>
          <cell r="S83">
            <v>0.15033720809947412</v>
          </cell>
          <cell r="T83">
            <v>1.4591974488077612E-2</v>
          </cell>
          <cell r="U83">
            <v>7.8434200234788087E-2</v>
          </cell>
          <cell r="V83">
            <v>7.8089065791241835E-2</v>
          </cell>
          <cell r="W83">
            <v>1.4012575200654902E-2</v>
          </cell>
          <cell r="X83">
            <v>0.11914541613057</v>
          </cell>
          <cell r="Y83">
            <v>0.19423269709706895</v>
          </cell>
          <cell r="Z83">
            <v>4.8509882040376505E-2</v>
          </cell>
          <cell r="AA83">
            <v>9.6017556147950753E-2</v>
          </cell>
          <cell r="AB83">
            <v>1</v>
          </cell>
        </row>
        <row r="84">
          <cell r="C84" t="str">
            <v>03L</v>
          </cell>
          <cell r="D84">
            <v>40.331690177573293</v>
          </cell>
          <cell r="E84">
            <v>40.939530467594459</v>
          </cell>
          <cell r="F84">
            <v>3.9674732035434905</v>
          </cell>
          <cell r="G84">
            <v>34.951340809300859</v>
          </cell>
          <cell r="H84">
            <v>5.4788442574793379</v>
          </cell>
          <cell r="I84">
            <v>1.5741111424639822</v>
          </cell>
          <cell r="J84">
            <v>19.936629667603754</v>
          </cell>
          <cell r="K84">
            <v>18.571842471694943</v>
          </cell>
          <cell r="L84">
            <v>9.1026386151857732</v>
          </cell>
          <cell r="M84">
            <v>10.08965025631572</v>
          </cell>
          <cell r="N84">
            <v>184.94375106875563</v>
          </cell>
          <cell r="Q84" t="str">
            <v>03L</v>
          </cell>
          <cell r="R84">
            <v>0.21807544155725153</v>
          </cell>
          <cell r="S84">
            <v>0.22136206403845768</v>
          </cell>
          <cell r="T84">
            <v>2.1452323642276092E-2</v>
          </cell>
          <cell r="U84">
            <v>0.18898362668283489</v>
          </cell>
          <cell r="V84">
            <v>2.9624381606937856E-2</v>
          </cell>
          <cell r="W84">
            <v>8.5112967232874107E-3</v>
          </cell>
          <cell r="X84">
            <v>0.10779834167087922</v>
          </cell>
          <cell r="Y84">
            <v>0.10041886986919921</v>
          </cell>
          <cell r="Z84">
            <v>4.9218416748786124E-2</v>
          </cell>
          <cell r="AA84">
            <v>5.4555237460089903E-2</v>
          </cell>
          <cell r="AB84">
            <v>1</v>
          </cell>
        </row>
        <row r="85">
          <cell r="C85" t="str">
            <v>03M</v>
          </cell>
          <cell r="D85">
            <v>11.819889995886772</v>
          </cell>
          <cell r="E85">
            <v>19.584389390663958</v>
          </cell>
          <cell r="F85">
            <v>2.3585846769248278</v>
          </cell>
          <cell r="G85">
            <v>5.5164734543270777</v>
          </cell>
          <cell r="H85">
            <v>12.231997322042123</v>
          </cell>
          <cell r="I85">
            <v>0.83265230838142124</v>
          </cell>
          <cell r="J85">
            <v>49.511738584853994</v>
          </cell>
          <cell r="K85">
            <v>35.554444472430532</v>
          </cell>
          <cell r="L85">
            <v>0.8095662709619218</v>
          </cell>
          <cell r="M85">
            <v>11.851071481958837</v>
          </cell>
          <cell r="N85">
            <v>150.07080795843146</v>
          </cell>
          <cell r="Q85" t="str">
            <v>03M</v>
          </cell>
          <cell r="R85">
            <v>7.8762086755478772E-2</v>
          </cell>
          <cell r="S85">
            <v>0.13050099254539027</v>
          </cell>
          <cell r="T85">
            <v>1.5716478834298931E-2</v>
          </cell>
          <cell r="U85">
            <v>3.6759137432345282E-2</v>
          </cell>
          <cell r="V85">
            <v>8.1508172631617332E-2</v>
          </cell>
          <cell r="W85">
            <v>5.5483962518017493E-3</v>
          </cell>
          <cell r="X85">
            <v>0.32992251630022801</v>
          </cell>
          <cell r="Y85">
            <v>0.23691779204839664</v>
          </cell>
          <cell r="Z85">
            <v>5.3945619536223581E-3</v>
          </cell>
          <cell r="AA85">
            <v>7.8969865246820675E-2</v>
          </cell>
          <cell r="AB85">
            <v>1</v>
          </cell>
        </row>
        <row r="86">
          <cell r="C86" t="str">
            <v>03N</v>
          </cell>
          <cell r="D86">
            <v>93.934169760036283</v>
          </cell>
          <cell r="E86">
            <v>57.42367032230274</v>
          </cell>
          <cell r="F86">
            <v>12.638250247069054</v>
          </cell>
          <cell r="G86">
            <v>35.161005538187744</v>
          </cell>
          <cell r="H86">
            <v>66.077383185580302</v>
          </cell>
          <cell r="I86">
            <v>5.4744274698592861</v>
          </cell>
          <cell r="J86">
            <v>73.339579713141745</v>
          </cell>
          <cell r="K86">
            <v>61.056630682032079</v>
          </cell>
          <cell r="L86">
            <v>18.791416833719286</v>
          </cell>
          <cell r="M86">
            <v>57.471891650482426</v>
          </cell>
          <cell r="N86">
            <v>481.36842540241088</v>
          </cell>
          <cell r="Q86" t="str">
            <v>03N</v>
          </cell>
          <cell r="R86">
            <v>0.19513986543988604</v>
          </cell>
          <cell r="S86">
            <v>0.11929255699373742</v>
          </cell>
          <cell r="T86">
            <v>2.6254838456643313E-2</v>
          </cell>
          <cell r="U86">
            <v>7.3043855148567552E-2</v>
          </cell>
          <cell r="V86">
            <v>0.13726987417245204</v>
          </cell>
          <cell r="W86">
            <v>1.1372635139670439E-2</v>
          </cell>
          <cell r="X86">
            <v>0.15235644018784958</v>
          </cell>
          <cell r="Y86">
            <v>0.12683970833980313</v>
          </cell>
          <cell r="Z86">
            <v>3.9037493616267363E-2</v>
          </cell>
          <cell r="AA86">
            <v>0.11939273250512326</v>
          </cell>
          <cell r="AB86">
            <v>1</v>
          </cell>
        </row>
        <row r="87">
          <cell r="C87" t="str">
            <v>03Q</v>
          </cell>
          <cell r="D87">
            <v>25.068723440682067</v>
          </cell>
          <cell r="E87">
            <v>34.065507660410375</v>
          </cell>
          <cell r="F87">
            <v>0</v>
          </cell>
          <cell r="G87">
            <v>9.2583810728687972</v>
          </cell>
          <cell r="H87">
            <v>48.98846245060593</v>
          </cell>
          <cell r="I87">
            <v>0.90512770392913422</v>
          </cell>
          <cell r="J87">
            <v>70.967907054064639</v>
          </cell>
          <cell r="K87">
            <v>109.95074201519959</v>
          </cell>
          <cell r="L87">
            <v>29.53754856858686</v>
          </cell>
          <cell r="M87">
            <v>25.725041961830264</v>
          </cell>
          <cell r="N87">
            <v>354.46744192817766</v>
          </cell>
          <cell r="Q87" t="str">
            <v>03Q</v>
          </cell>
          <cell r="R87">
            <v>7.0722217262936954E-2</v>
          </cell>
          <cell r="S87">
            <v>9.6103347249908336E-2</v>
          </cell>
          <cell r="T87">
            <v>0</v>
          </cell>
          <cell r="U87">
            <v>2.611912965124942E-2</v>
          </cell>
          <cell r="V87">
            <v>0.1382029959765162</v>
          </cell>
          <cell r="W87">
            <v>2.5534861509580661E-3</v>
          </cell>
          <cell r="X87">
            <v>0.20020994500376196</v>
          </cell>
          <cell r="Y87">
            <v>0.31018572937787009</v>
          </cell>
          <cell r="Z87">
            <v>8.3329369851044804E-2</v>
          </cell>
          <cell r="AA87">
            <v>7.2573779475754177E-2</v>
          </cell>
          <cell r="AB87">
            <v>1</v>
          </cell>
        </row>
        <row r="88">
          <cell r="C88" t="str">
            <v>03R</v>
          </cell>
          <cell r="D88">
            <v>55.024529182984203</v>
          </cell>
          <cell r="E88">
            <v>49.984129659623022</v>
          </cell>
          <cell r="F88">
            <v>1.6901938774832819</v>
          </cell>
          <cell r="G88">
            <v>31.132244495806617</v>
          </cell>
          <cell r="H88">
            <v>26.407845818643118</v>
          </cell>
          <cell r="I88">
            <v>8.8677856868117413</v>
          </cell>
          <cell r="J88">
            <v>38.781769015644706</v>
          </cell>
          <cell r="K88">
            <v>49.409077759813741</v>
          </cell>
          <cell r="L88">
            <v>20.279265761451505</v>
          </cell>
          <cell r="M88">
            <v>28.529527603068818</v>
          </cell>
          <cell r="N88">
            <v>310.10636886133079</v>
          </cell>
          <cell r="Q88" t="str">
            <v>03R</v>
          </cell>
          <cell r="R88">
            <v>0.17743759789593141</v>
          </cell>
          <cell r="S88">
            <v>0.16118382167756851</v>
          </cell>
          <cell r="T88">
            <v>5.4503681549316393E-3</v>
          </cell>
          <cell r="U88">
            <v>0.10039214805590761</v>
          </cell>
          <cell r="V88">
            <v>8.5157379758465476E-2</v>
          </cell>
          <cell r="W88">
            <v>2.859594828501287E-2</v>
          </cell>
          <cell r="X88">
            <v>0.12505956958590109</v>
          </cell>
          <cell r="Y88">
            <v>0.1593294518304712</v>
          </cell>
          <cell r="Z88">
            <v>6.539454779956394E-2</v>
          </cell>
          <cell r="AA88">
            <v>9.1999166956246131E-2</v>
          </cell>
          <cell r="AB88">
            <v>1</v>
          </cell>
        </row>
        <row r="89">
          <cell r="C89" t="str">
            <v>03T</v>
          </cell>
          <cell r="D89">
            <v>34.45186390058867</v>
          </cell>
          <cell r="E89">
            <v>33.360505942427238</v>
          </cell>
          <cell r="F89">
            <v>0.78797607605124331</v>
          </cell>
          <cell r="G89">
            <v>16.760181670458465</v>
          </cell>
          <cell r="H89">
            <v>15.14212629023497</v>
          </cell>
          <cell r="I89">
            <v>2.1959851936947556</v>
          </cell>
          <cell r="J89">
            <v>41.934838149610847</v>
          </cell>
          <cell r="K89">
            <v>58.26684684931665</v>
          </cell>
          <cell r="L89">
            <v>22.84475541645611</v>
          </cell>
          <cell r="M89">
            <v>18.342620005082757</v>
          </cell>
          <cell r="N89">
            <v>244.08769949392169</v>
          </cell>
          <cell r="Q89" t="str">
            <v>03T</v>
          </cell>
          <cell r="R89">
            <v>0.14114543244915378</v>
          </cell>
          <cell r="S89">
            <v>0.13667426097912808</v>
          </cell>
          <cell r="T89">
            <v>3.2282498367799382E-3</v>
          </cell>
          <cell r="U89">
            <v>6.8664589429160608E-2</v>
          </cell>
          <cell r="V89">
            <v>6.2035597539858996E-2</v>
          </cell>
          <cell r="W89">
            <v>8.9967056850787375E-3</v>
          </cell>
          <cell r="X89">
            <v>0.17180234086582932</v>
          </cell>
          <cell r="Y89">
            <v>0.23871275353130861</v>
          </cell>
          <cell r="Z89">
            <v>9.3592407416765361E-2</v>
          </cell>
          <cell r="AA89">
            <v>7.5147662266936671E-2</v>
          </cell>
          <cell r="AB89">
            <v>1</v>
          </cell>
        </row>
        <row r="90">
          <cell r="C90" t="str">
            <v>03V</v>
          </cell>
          <cell r="D90">
            <v>11.855768964055635</v>
          </cell>
          <cell r="E90">
            <v>11.623524316905934</v>
          </cell>
          <cell r="F90">
            <v>3.5754404811690881</v>
          </cell>
          <cell r="G90">
            <v>21.199889753041365</v>
          </cell>
          <cell r="H90">
            <v>4.7819282692333021</v>
          </cell>
          <cell r="I90">
            <v>0</v>
          </cell>
          <cell r="J90">
            <v>14.436081973117226</v>
          </cell>
          <cell r="K90">
            <v>15.542345008009153</v>
          </cell>
          <cell r="L90">
            <v>1.1881611743331648</v>
          </cell>
          <cell r="M90">
            <v>2.1596430009225114</v>
          </cell>
          <cell r="N90">
            <v>86.362782940787383</v>
          </cell>
          <cell r="Q90" t="str">
            <v>03V</v>
          </cell>
          <cell r="R90">
            <v>0.13727868139895705</v>
          </cell>
          <cell r="S90">
            <v>0.13458950627928851</v>
          </cell>
          <cell r="T90">
            <v>4.1400246256775963E-2</v>
          </cell>
          <cell r="U90">
            <v>0.24547483338484555</v>
          </cell>
          <cell r="V90">
            <v>5.5370242903264463E-2</v>
          </cell>
          <cell r="W90">
            <v>0</v>
          </cell>
          <cell r="X90">
            <v>0.1671562851675934</v>
          </cell>
          <cell r="Y90">
            <v>0.17996577320424467</v>
          </cell>
          <cell r="Z90">
            <v>1.3757791653701106E-2</v>
          </cell>
          <cell r="AA90">
            <v>2.5006639751329225E-2</v>
          </cell>
          <cell r="AB90">
            <v>1</v>
          </cell>
        </row>
        <row r="91">
          <cell r="C91" t="str">
            <v>03W</v>
          </cell>
          <cell r="D91">
            <v>33.922422693446244</v>
          </cell>
          <cell r="E91">
            <v>25.471147205936138</v>
          </cell>
          <cell r="F91">
            <v>4.1745353448859799</v>
          </cell>
          <cell r="G91">
            <v>22.790053453913153</v>
          </cell>
          <cell r="H91">
            <v>37.362235201687156</v>
          </cell>
          <cell r="I91">
            <v>0</v>
          </cell>
          <cell r="J91">
            <v>115.26656407830117</v>
          </cell>
          <cell r="K91">
            <v>111.12707562054425</v>
          </cell>
          <cell r="L91">
            <v>7.0524059688229883</v>
          </cell>
          <cell r="M91">
            <v>20.197599516523848</v>
          </cell>
          <cell r="N91">
            <v>377.36403908406095</v>
          </cell>
          <cell r="Q91" t="str">
            <v>03W</v>
          </cell>
          <cell r="R91">
            <v>8.9893098387919645E-2</v>
          </cell>
          <cell r="S91">
            <v>6.7497547640627806E-2</v>
          </cell>
          <cell r="T91">
            <v>1.1062356007791372E-2</v>
          </cell>
          <cell r="U91">
            <v>6.0392753663622095E-2</v>
          </cell>
          <cell r="V91">
            <v>9.9008467506264977E-2</v>
          </cell>
          <cell r="W91">
            <v>0</v>
          </cell>
          <cell r="X91">
            <v>0.30545190357320878</v>
          </cell>
          <cell r="Y91">
            <v>0.29448242045074619</v>
          </cell>
          <cell r="Z91">
            <v>1.8688601028175891E-2</v>
          </cell>
          <cell r="AA91">
            <v>5.3522851741643208E-2</v>
          </cell>
          <cell r="AB91">
            <v>1</v>
          </cell>
        </row>
        <row r="92">
          <cell r="C92" t="str">
            <v>03X</v>
          </cell>
          <cell r="D92">
            <v>12.479481655976278</v>
          </cell>
          <cell r="E92">
            <v>14.660383161563081</v>
          </cell>
          <cell r="F92">
            <v>4.2125422179313974</v>
          </cell>
          <cell r="G92">
            <v>15.288759305139822</v>
          </cell>
          <cell r="H92">
            <v>7.585271930670662</v>
          </cell>
          <cell r="I92">
            <v>0.32894861209904003</v>
          </cell>
          <cell r="J92">
            <v>4.6942974698422644</v>
          </cell>
          <cell r="K92">
            <v>15.021012996776387</v>
          </cell>
          <cell r="L92">
            <v>3.5050759052525309</v>
          </cell>
          <cell r="M92">
            <v>8.2998252417559257</v>
          </cell>
          <cell r="N92">
            <v>86.075598497007391</v>
          </cell>
          <cell r="Q92" t="str">
            <v>03X</v>
          </cell>
          <cell r="R92">
            <v>0.14498280434739183</v>
          </cell>
          <cell r="S92">
            <v>0.17031985159037588</v>
          </cell>
          <cell r="T92">
            <v>4.8940028201812105E-2</v>
          </cell>
          <cell r="U92">
            <v>0.17762013360466344</v>
          </cell>
          <cell r="V92">
            <v>8.8123371351688948E-2</v>
          </cell>
          <cell r="W92">
            <v>3.8216244538860412E-3</v>
          </cell>
          <cell r="X92">
            <v>5.4536913501745471E-2</v>
          </cell>
          <cell r="Y92">
            <v>0.17450953881312398</v>
          </cell>
          <cell r="Z92">
            <v>4.0720900771597804E-2</v>
          </cell>
          <cell r="AA92">
            <v>9.6424833363714421E-2</v>
          </cell>
          <cell r="AB92">
            <v>1</v>
          </cell>
        </row>
        <row r="93">
          <cell r="C93" t="str">
            <v>03Y</v>
          </cell>
          <cell r="D93">
            <v>14.234288248651145</v>
          </cell>
          <cell r="E93">
            <v>23.911927301891115</v>
          </cell>
          <cell r="F93">
            <v>2.028172777315675</v>
          </cell>
          <cell r="G93">
            <v>7.9934421429795934</v>
          </cell>
          <cell r="H93">
            <v>0.56217511969223399</v>
          </cell>
          <cell r="I93">
            <v>1.2896039673232647</v>
          </cell>
          <cell r="J93">
            <v>15.929533037653394</v>
          </cell>
          <cell r="K93">
            <v>14.143919242483001</v>
          </cell>
          <cell r="L93">
            <v>6.7129407979988276</v>
          </cell>
          <cell r="M93">
            <v>5.3928449282540329</v>
          </cell>
          <cell r="N93">
            <v>92.198847564242271</v>
          </cell>
          <cell r="Q93" t="str">
            <v>03Y</v>
          </cell>
          <cell r="R93">
            <v>0.15438683481084711</v>
          </cell>
          <cell r="S93">
            <v>0.25935169401363473</v>
          </cell>
          <cell r="T93">
            <v>2.1997810503027012E-2</v>
          </cell>
          <cell r="U93">
            <v>8.669785310938867E-2</v>
          </cell>
          <cell r="V93">
            <v>6.0974202448736883E-3</v>
          </cell>
          <cell r="W93">
            <v>1.3987202675442283E-2</v>
          </cell>
          <cell r="X93">
            <v>0.17277366755103984</v>
          </cell>
          <cell r="Y93">
            <v>0.15340668149488318</v>
          </cell>
          <cell r="Z93">
            <v>7.2809378591433993E-2</v>
          </cell>
          <cell r="AA93">
            <v>5.8491457005429584E-2</v>
          </cell>
          <cell r="AB93">
            <v>1</v>
          </cell>
        </row>
        <row r="94">
          <cell r="C94" t="str">
            <v>04C</v>
          </cell>
          <cell r="D94">
            <v>89.917846019326817</v>
          </cell>
          <cell r="E94">
            <v>34.240535441238656</v>
          </cell>
          <cell r="F94">
            <v>6.8420802535248573</v>
          </cell>
          <cell r="G94">
            <v>24.557136010159805</v>
          </cell>
          <cell r="H94">
            <v>44.423915369723701</v>
          </cell>
          <cell r="I94">
            <v>14.817382873530388</v>
          </cell>
          <cell r="J94">
            <v>45.445173559473524</v>
          </cell>
          <cell r="K94">
            <v>62.622872987815413</v>
          </cell>
          <cell r="L94">
            <v>24.213291378977129</v>
          </cell>
          <cell r="M94">
            <v>34.323781251239829</v>
          </cell>
          <cell r="N94">
            <v>381.40401514501013</v>
          </cell>
          <cell r="Q94" t="str">
            <v>04C</v>
          </cell>
          <cell r="R94">
            <v>0.23575484905459104</v>
          </cell>
          <cell r="S94">
            <v>8.9774973732828625E-2</v>
          </cell>
          <cell r="T94">
            <v>1.7939193038970742E-2</v>
          </cell>
          <cell r="U94">
            <v>6.4386149686502803E-2</v>
          </cell>
          <cell r="V94">
            <v>0.1164746924670777</v>
          </cell>
          <cell r="W94">
            <v>3.884957233052936E-2</v>
          </cell>
          <cell r="X94">
            <v>0.11915232078035473</v>
          </cell>
          <cell r="Y94">
            <v>0.16419038736130279</v>
          </cell>
          <cell r="Z94">
            <v>6.3484626321438212E-2</v>
          </cell>
          <cell r="AA94">
            <v>8.9993235226403942E-2</v>
          </cell>
          <cell r="AB94">
            <v>1</v>
          </cell>
        </row>
        <row r="95">
          <cell r="C95" t="str">
            <v>04D</v>
          </cell>
          <cell r="D95">
            <v>33.663856709653736</v>
          </cell>
          <cell r="E95">
            <v>31.813682568689792</v>
          </cell>
          <cell r="F95">
            <v>3.5937803319941475</v>
          </cell>
          <cell r="G95">
            <v>19.126182031263756</v>
          </cell>
          <cell r="H95">
            <v>16.070305977181434</v>
          </cell>
          <cell r="I95">
            <v>0</v>
          </cell>
          <cell r="J95">
            <v>46.99812886128737</v>
          </cell>
          <cell r="K95">
            <v>45.568942675308641</v>
          </cell>
          <cell r="L95">
            <v>8.6714726129197786</v>
          </cell>
          <cell r="M95">
            <v>20.372411238243608</v>
          </cell>
          <cell r="N95">
            <v>225.8787630065423</v>
          </cell>
          <cell r="Q95" t="str">
            <v>04D</v>
          </cell>
          <cell r="R95">
            <v>0.14903506758038473</v>
          </cell>
          <cell r="S95">
            <v>0.1408440622980052</v>
          </cell>
          <cell r="T95">
            <v>1.5910217871567049E-2</v>
          </cell>
          <cell r="U95">
            <v>8.4674547428390992E-2</v>
          </cell>
          <cell r="V95">
            <v>7.1145714467703083E-2</v>
          </cell>
          <cell r="W95">
            <v>0</v>
          </cell>
          <cell r="X95">
            <v>0.20806793979089627</v>
          </cell>
          <cell r="Y95">
            <v>0.20174071288848341</v>
          </cell>
          <cell r="Z95">
            <v>3.8389942009150371E-2</v>
          </cell>
          <cell r="AA95">
            <v>9.0191795665418739E-2</v>
          </cell>
          <cell r="AB95">
            <v>1</v>
          </cell>
        </row>
        <row r="96">
          <cell r="C96" t="str">
            <v>04E</v>
          </cell>
          <cell r="D96">
            <v>30.110707149912102</v>
          </cell>
          <cell r="E96">
            <v>27.527188248443949</v>
          </cell>
          <cell r="F96">
            <v>5.1840392128222534</v>
          </cell>
          <cell r="G96">
            <v>15.429163857178258</v>
          </cell>
          <cell r="H96">
            <v>7.107928345062132</v>
          </cell>
          <cell r="I96">
            <v>0.43090759093727599</v>
          </cell>
          <cell r="J96">
            <v>26.895823226278544</v>
          </cell>
          <cell r="K96">
            <v>32.853731828228888</v>
          </cell>
          <cell r="L96">
            <v>8.1175569974420867</v>
          </cell>
          <cell r="M96">
            <v>12.421253724433805</v>
          </cell>
          <cell r="N96">
            <v>166.07830018073929</v>
          </cell>
          <cell r="Q96" t="str">
            <v>04E</v>
          </cell>
          <cell r="R96">
            <v>0.18130428308299937</v>
          </cell>
          <cell r="S96">
            <v>0.16574825379647268</v>
          </cell>
          <cell r="T96">
            <v>3.1214428418285711E-2</v>
          </cell>
          <cell r="U96">
            <v>9.2902949032998561E-2</v>
          </cell>
          <cell r="V96">
            <v>4.2798657845887954E-2</v>
          </cell>
          <cell r="W96">
            <v>2.594605017442549E-3</v>
          </cell>
          <cell r="X96">
            <v>0.16194664322195268</v>
          </cell>
          <cell r="Y96">
            <v>0.19782073752245122</v>
          </cell>
          <cell r="Z96">
            <v>4.8877890661259971E-2</v>
          </cell>
          <cell r="AA96">
            <v>7.4791551400249359E-2</v>
          </cell>
          <cell r="AB96">
            <v>1</v>
          </cell>
        </row>
        <row r="97">
          <cell r="C97" t="str">
            <v>04F</v>
          </cell>
          <cell r="D97">
            <v>53.244168421184575</v>
          </cell>
          <cell r="E97">
            <v>14.773735328229543</v>
          </cell>
          <cell r="F97">
            <v>8.6727279917334279</v>
          </cell>
          <cell r="G97">
            <v>23.888313798995473</v>
          </cell>
          <cell r="H97">
            <v>48.72090760081236</v>
          </cell>
          <cell r="I97">
            <v>7.1549633348300548</v>
          </cell>
          <cell r="J97">
            <v>59.551765618983509</v>
          </cell>
          <cell r="K97">
            <v>80.426258459873665</v>
          </cell>
          <cell r="L97">
            <v>18.848975684818949</v>
          </cell>
          <cell r="M97">
            <v>22.464034407515094</v>
          </cell>
          <cell r="N97">
            <v>337.74585064697658</v>
          </cell>
          <cell r="Q97" t="str">
            <v>04F</v>
          </cell>
          <cell r="R97">
            <v>0.15764566261640675</v>
          </cell>
          <cell r="S97">
            <v>4.3742166779930487E-2</v>
          </cell>
          <cell r="T97">
            <v>2.5678266587495273E-2</v>
          </cell>
          <cell r="U97">
            <v>7.0728666993941397E-2</v>
          </cell>
          <cell r="V97">
            <v>0.14425316405067284</v>
          </cell>
          <cell r="W97">
            <v>2.11844596199308E-2</v>
          </cell>
          <cell r="X97">
            <v>0.17632123534577199</v>
          </cell>
          <cell r="Y97">
            <v>0.23812656263818299</v>
          </cell>
          <cell r="Z97">
            <v>5.5808163590203623E-2</v>
          </cell>
          <cell r="AA97">
            <v>6.651165177746407E-2</v>
          </cell>
          <cell r="AB97">
            <v>1</v>
          </cell>
        </row>
        <row r="98">
          <cell r="C98" t="str">
            <v>04G</v>
          </cell>
          <cell r="D98">
            <v>120.95813733258649</v>
          </cell>
          <cell r="E98">
            <v>61.825204597708471</v>
          </cell>
          <cell r="F98">
            <v>5.8372262600587153</v>
          </cell>
          <cell r="G98">
            <v>67.432754880094677</v>
          </cell>
          <cell r="H98">
            <v>50.310389465236284</v>
          </cell>
          <cell r="I98">
            <v>2.5039255051879534</v>
          </cell>
          <cell r="J98">
            <v>145.60948513929051</v>
          </cell>
          <cell r="K98">
            <v>177.72916051044723</v>
          </cell>
          <cell r="L98">
            <v>39.373334657831982</v>
          </cell>
          <cell r="M98">
            <v>57.15248155629277</v>
          </cell>
          <cell r="N98">
            <v>728.73209990473504</v>
          </cell>
          <cell r="Q98" t="str">
            <v>04G</v>
          </cell>
          <cell r="R98">
            <v>0.16598436839601136</v>
          </cell>
          <cell r="S98">
            <v>8.4839414382584077E-2</v>
          </cell>
          <cell r="T98">
            <v>8.0101127160746698E-3</v>
          </cell>
          <cell r="U98">
            <v>9.2534355065338775E-2</v>
          </cell>
          <cell r="V98">
            <v>6.9038250780792024E-2</v>
          </cell>
          <cell r="W98">
            <v>3.4360027580990107E-3</v>
          </cell>
          <cell r="X98">
            <v>0.19981209165662608</v>
          </cell>
          <cell r="Y98">
            <v>0.24388820052483104</v>
          </cell>
          <cell r="Z98">
            <v>5.4029916704614961E-2</v>
          </cell>
          <cell r="AA98">
            <v>7.8427287015028074E-2</v>
          </cell>
          <cell r="AB98">
            <v>1</v>
          </cell>
        </row>
        <row r="99">
          <cell r="C99" t="str">
            <v>04H</v>
          </cell>
          <cell r="D99">
            <v>24.138469199883392</v>
          </cell>
          <cell r="E99">
            <v>14.012116611811285</v>
          </cell>
          <cell r="F99">
            <v>3.2894232057166555</v>
          </cell>
          <cell r="G99">
            <v>9.2731642964093783</v>
          </cell>
          <cell r="H99">
            <v>1.655928664913918</v>
          </cell>
          <cell r="I99">
            <v>0</v>
          </cell>
          <cell r="J99">
            <v>39.710040865354713</v>
          </cell>
          <cell r="K99">
            <v>42.164911674038876</v>
          </cell>
          <cell r="L99">
            <v>5.4932395180068543</v>
          </cell>
          <cell r="M99">
            <v>16.492165229461648</v>
          </cell>
          <cell r="N99">
            <v>156.22945926559672</v>
          </cell>
          <cell r="Q99" t="str">
            <v>04H</v>
          </cell>
          <cell r="R99">
            <v>0.15450651441382107</v>
          </cell>
          <cell r="S99">
            <v>8.968933693862495E-2</v>
          </cell>
          <cell r="T99">
            <v>2.1055076431676669E-2</v>
          </cell>
          <cell r="U99">
            <v>5.9356054485502671E-2</v>
          </cell>
          <cell r="V99">
            <v>1.0599336851693054E-2</v>
          </cell>
          <cell r="W99">
            <v>0</v>
          </cell>
          <cell r="X99">
            <v>0.25417767591351614</v>
          </cell>
          <cell r="Y99">
            <v>0.26989091476247595</v>
          </cell>
          <cell r="Z99">
            <v>3.516135525162456E-2</v>
          </cell>
          <cell r="AA99">
            <v>0.10556373495106494</v>
          </cell>
          <cell r="AB99">
            <v>1</v>
          </cell>
        </row>
        <row r="100">
          <cell r="C100" t="str">
            <v>04J</v>
          </cell>
          <cell r="D100">
            <v>30.670009238198372</v>
          </cell>
          <cell r="E100">
            <v>38.516701336950547</v>
          </cell>
          <cell r="F100">
            <v>5.2411134068377461</v>
          </cell>
          <cell r="G100">
            <v>10.170869364176827</v>
          </cell>
          <cell r="H100">
            <v>44.558143586875183</v>
          </cell>
          <cell r="I100">
            <v>1.0357211805778301</v>
          </cell>
          <cell r="J100">
            <v>74.852272490768556</v>
          </cell>
          <cell r="K100">
            <v>59.634373712278823</v>
          </cell>
          <cell r="L100">
            <v>3.5786746221732733</v>
          </cell>
          <cell r="M100">
            <v>12.254711539198167</v>
          </cell>
          <cell r="N100">
            <v>280.51259047803535</v>
          </cell>
          <cell r="Q100" t="str">
            <v>04J</v>
          </cell>
          <cell r="R100">
            <v>0.10933558877315309</v>
          </cell>
          <cell r="S100">
            <v>0.13730828007153739</v>
          </cell>
          <cell r="T100">
            <v>1.8684057631445726E-2</v>
          </cell>
          <cell r="U100">
            <v>3.6258156351713651E-2</v>
          </cell>
          <cell r="V100">
            <v>0.15884543189644876</v>
          </cell>
          <cell r="W100">
            <v>3.6922448964333706E-3</v>
          </cell>
          <cell r="X100">
            <v>0.26684104397313896</v>
          </cell>
          <cell r="Y100">
            <v>0.21259072047587221</v>
          </cell>
          <cell r="Z100">
            <v>1.2757625659777614E-2</v>
          </cell>
          <cell r="AA100">
            <v>4.3686850270479159E-2</v>
          </cell>
          <cell r="AB100">
            <v>1</v>
          </cell>
        </row>
        <row r="101">
          <cell r="C101" t="str">
            <v>04K</v>
          </cell>
          <cell r="D101">
            <v>83.452589840399682</v>
          </cell>
          <cell r="E101">
            <v>26.535461441094508</v>
          </cell>
          <cell r="F101">
            <v>6.7841537794397828</v>
          </cell>
          <cell r="G101">
            <v>33.536729827807726</v>
          </cell>
          <cell r="H101">
            <v>16.496069648121527</v>
          </cell>
          <cell r="I101">
            <v>1.0126864887761942</v>
          </cell>
          <cell r="J101">
            <v>32.441636741224514</v>
          </cell>
          <cell r="K101">
            <v>38.740160104887408</v>
          </cell>
          <cell r="L101">
            <v>24.420275882497336</v>
          </cell>
          <cell r="M101">
            <v>25.214473715075087</v>
          </cell>
          <cell r="N101">
            <v>288.63423746932375</v>
          </cell>
          <cell r="Q101" t="str">
            <v>04K</v>
          </cell>
          <cell r="R101">
            <v>0.28912921270910935</v>
          </cell>
          <cell r="S101">
            <v>9.1934559370887931E-2</v>
          </cell>
          <cell r="T101">
            <v>2.3504327965114698E-2</v>
          </cell>
          <cell r="U101">
            <v>0.1161911009651862</v>
          </cell>
          <cell r="V101">
            <v>5.7152158360543562E-2</v>
          </cell>
          <cell r="W101">
            <v>3.5085459634144173E-3</v>
          </cell>
          <cell r="X101">
            <v>0.11239704972516448</v>
          </cell>
          <cell r="Y101">
            <v>0.13421886621820026</v>
          </cell>
          <cell r="Z101">
            <v>8.4606303453840057E-2</v>
          </cell>
          <cell r="AA101">
            <v>8.7357875268539123E-2</v>
          </cell>
          <cell r="AB101">
            <v>1</v>
          </cell>
        </row>
        <row r="102">
          <cell r="C102" t="str">
            <v>04L</v>
          </cell>
          <cell r="D102">
            <v>15.064926546546383</v>
          </cell>
          <cell r="E102">
            <v>22.544229226865472</v>
          </cell>
          <cell r="F102">
            <v>0.6803856287109642</v>
          </cell>
          <cell r="G102">
            <v>7.2669284040111162</v>
          </cell>
          <cell r="H102">
            <v>6.1149134437228563</v>
          </cell>
          <cell r="I102">
            <v>0</v>
          </cell>
          <cell r="J102">
            <v>36.158429731798314</v>
          </cell>
          <cell r="K102">
            <v>21.616489589693639</v>
          </cell>
          <cell r="L102">
            <v>2.7480551072028492</v>
          </cell>
          <cell r="M102">
            <v>9.3670666873753667</v>
          </cell>
          <cell r="N102">
            <v>121.56142436592698</v>
          </cell>
          <cell r="Q102" t="str">
            <v>04L</v>
          </cell>
          <cell r="R102">
            <v>0.12392851289071438</v>
          </cell>
          <cell r="S102">
            <v>0.18545545467616698</v>
          </cell>
          <cell r="T102">
            <v>5.5970521261979609E-3</v>
          </cell>
          <cell r="U102">
            <v>5.9779888578271691E-2</v>
          </cell>
          <cell r="V102">
            <v>5.030307497315599E-2</v>
          </cell>
          <cell r="W102">
            <v>0</v>
          </cell>
          <cell r="X102">
            <v>0.29744986882477931</v>
          </cell>
          <cell r="Y102">
            <v>0.17782359578663037</v>
          </cell>
          <cell r="Z102">
            <v>2.2606308880772825E-2</v>
          </cell>
          <cell r="AA102">
            <v>7.7056243263310314E-2</v>
          </cell>
          <cell r="AB102">
            <v>1</v>
          </cell>
        </row>
        <row r="103">
          <cell r="C103" t="str">
            <v>04M</v>
          </cell>
          <cell r="D103">
            <v>10.377933023470709</v>
          </cell>
          <cell r="E103">
            <v>5.9673518147426172</v>
          </cell>
          <cell r="F103">
            <v>0</v>
          </cell>
          <cell r="G103">
            <v>16.703248798075894</v>
          </cell>
          <cell r="H103">
            <v>6.013627597424275</v>
          </cell>
          <cell r="I103">
            <v>0</v>
          </cell>
          <cell r="J103">
            <v>34.617504789941641</v>
          </cell>
          <cell r="K103">
            <v>19.841307736448517</v>
          </cell>
          <cell r="L103">
            <v>3.0488581950764235</v>
          </cell>
          <cell r="M103">
            <v>4.9322916938863672</v>
          </cell>
          <cell r="N103">
            <v>101.50212364906643</v>
          </cell>
          <cell r="Q103" t="str">
            <v>04M</v>
          </cell>
          <cell r="R103">
            <v>0.10224350634624539</v>
          </cell>
          <cell r="S103">
            <v>5.8790413443704358E-2</v>
          </cell>
          <cell r="T103">
            <v>0</v>
          </cell>
          <cell r="U103">
            <v>0.16456058452358815</v>
          </cell>
          <cell r="V103">
            <v>5.9246322946067596E-2</v>
          </cell>
          <cell r="W103">
            <v>0</v>
          </cell>
          <cell r="X103">
            <v>0.34105202477958241</v>
          </cell>
          <cell r="Y103">
            <v>0.19547677450619536</v>
          </cell>
          <cell r="Z103">
            <v>3.0037383312466935E-2</v>
          </cell>
          <cell r="AA103">
            <v>4.8592990142149919E-2</v>
          </cell>
          <cell r="AB103">
            <v>1</v>
          </cell>
        </row>
        <row r="104">
          <cell r="C104" t="str">
            <v>04N</v>
          </cell>
          <cell r="D104">
            <v>12.819529096610388</v>
          </cell>
          <cell r="E104">
            <v>12.294623456198536</v>
          </cell>
          <cell r="F104">
            <v>1.1538423874751058</v>
          </cell>
          <cell r="G104">
            <v>5.6848861914095483</v>
          </cell>
          <cell r="H104">
            <v>10.036830741252652</v>
          </cell>
          <cell r="I104">
            <v>0.77429660260009681</v>
          </cell>
          <cell r="J104">
            <v>43.888318871911856</v>
          </cell>
          <cell r="K104">
            <v>38.046407368016133</v>
          </cell>
          <cell r="L104">
            <v>3.1682260520402341</v>
          </cell>
          <cell r="M104">
            <v>8.6339546803875322</v>
          </cell>
          <cell r="N104">
            <v>136.50091544790206</v>
          </cell>
          <cell r="Q104" t="str">
            <v>04N</v>
          </cell>
          <cell r="R104">
            <v>9.3915334227213917E-2</v>
          </cell>
          <cell r="S104">
            <v>9.0069897449815944E-2</v>
          </cell>
          <cell r="T104">
            <v>8.4530010929889307E-3</v>
          </cell>
          <cell r="U104">
            <v>4.1647238575328704E-2</v>
          </cell>
          <cell r="V104">
            <v>7.3529402409637193E-2</v>
          </cell>
          <cell r="W104">
            <v>5.6724645403247904E-3</v>
          </cell>
          <cell r="X104">
            <v>0.32152398925604708</v>
          </cell>
          <cell r="Y104">
            <v>0.27872638980606107</v>
          </cell>
          <cell r="Z104">
            <v>2.3210291606062104E-2</v>
          </cell>
          <cell r="AA104">
            <v>6.3251991036520419E-2</v>
          </cell>
          <cell r="AB104">
            <v>1</v>
          </cell>
        </row>
        <row r="105">
          <cell r="C105" t="str">
            <v>04Q</v>
          </cell>
          <cell r="D105">
            <v>26.161113474220034</v>
          </cell>
          <cell r="E105">
            <v>14.26411901191711</v>
          </cell>
          <cell r="F105">
            <v>6.3209065625142253</v>
          </cell>
          <cell r="G105">
            <v>15.470834006951225</v>
          </cell>
          <cell r="H105">
            <v>23.011679331872632</v>
          </cell>
          <cell r="I105">
            <v>1.4414165084470385</v>
          </cell>
          <cell r="J105">
            <v>35.125704073339136</v>
          </cell>
          <cell r="K105">
            <v>32.837462434453982</v>
          </cell>
          <cell r="L105">
            <v>5.4774868067505693</v>
          </cell>
          <cell r="M105">
            <v>14.288737270963512</v>
          </cell>
          <cell r="N105">
            <v>174.39945948142946</v>
          </cell>
          <cell r="Q105" t="str">
            <v>04Q</v>
          </cell>
          <cell r="R105">
            <v>0.15000684951667378</v>
          </cell>
          <cell r="S105">
            <v>8.1789926725294657E-2</v>
          </cell>
          <cell r="T105">
            <v>3.6243842620322417E-2</v>
          </cell>
          <cell r="U105">
            <v>8.8709185527026266E-2</v>
          </cell>
          <cell r="V105">
            <v>0.13194811153828706</v>
          </cell>
          <cell r="W105">
            <v>8.2650285312410882E-3</v>
          </cell>
          <cell r="X105">
            <v>0.20140947786067775</v>
          </cell>
          <cell r="Y105">
            <v>0.18828878559655518</v>
          </cell>
          <cell r="Z105">
            <v>3.1407705178890348E-2</v>
          </cell>
          <cell r="AA105">
            <v>8.1931086905031481E-2</v>
          </cell>
          <cell r="AB105">
            <v>1</v>
          </cell>
        </row>
        <row r="106">
          <cell r="C106" t="str">
            <v>04R</v>
          </cell>
          <cell r="D106">
            <v>72.801342727968787</v>
          </cell>
          <cell r="E106">
            <v>62.131794006880426</v>
          </cell>
          <cell r="F106">
            <v>4.8181751847100509</v>
          </cell>
          <cell r="G106">
            <v>36.41559110849429</v>
          </cell>
          <cell r="H106">
            <v>73.503541644926926</v>
          </cell>
          <cell r="I106">
            <v>7.6410167604257158</v>
          </cell>
          <cell r="J106">
            <v>123.44626569081927</v>
          </cell>
          <cell r="K106">
            <v>132.29380001526118</v>
          </cell>
          <cell r="L106">
            <v>31.743903219735682</v>
          </cell>
          <cell r="M106">
            <v>52.617026565157701</v>
          </cell>
          <cell r="N106">
            <v>597.41245692438008</v>
          </cell>
          <cell r="Q106" t="str">
            <v>04R</v>
          </cell>
          <cell r="R106">
            <v>0.12186110598156462</v>
          </cell>
          <cell r="S106">
            <v>0.10400150396386028</v>
          </cell>
          <cell r="T106">
            <v>8.0650731816258921E-3</v>
          </cell>
          <cell r="U106">
            <v>6.0955526933553279E-2</v>
          </cell>
          <cell r="V106">
            <v>0.12303650650898787</v>
          </cell>
          <cell r="W106">
            <v>1.279018653170285E-2</v>
          </cell>
          <cell r="X106">
            <v>0.20663490400978529</v>
          </cell>
          <cell r="Y106">
            <v>0.22144466269809773</v>
          </cell>
          <cell r="Z106">
            <v>5.3135656700499294E-2</v>
          </cell>
          <cell r="AA106">
            <v>8.8074873490322808E-2</v>
          </cell>
          <cell r="AB106">
            <v>1</v>
          </cell>
        </row>
        <row r="107">
          <cell r="C107" t="str">
            <v>04V</v>
          </cell>
          <cell r="D107">
            <v>53.361394397888958</v>
          </cell>
          <cell r="E107">
            <v>40.96934011372629</v>
          </cell>
          <cell r="F107">
            <v>7.1934066833435741</v>
          </cell>
          <cell r="G107">
            <v>28.304286138023759</v>
          </cell>
          <cell r="H107">
            <v>39.630306084958548</v>
          </cell>
          <cell r="I107">
            <v>1.1408551549507409</v>
          </cell>
          <cell r="J107">
            <v>87.195807875184883</v>
          </cell>
          <cell r="K107">
            <v>89.901011886102026</v>
          </cell>
          <cell r="L107">
            <v>16.826106296586968</v>
          </cell>
          <cell r="M107">
            <v>32.53130595196339</v>
          </cell>
          <cell r="N107">
            <v>397.05382058272909</v>
          </cell>
          <cell r="Q107" t="str">
            <v>04V</v>
          </cell>
          <cell r="R107">
            <v>0.13439335332316923</v>
          </cell>
          <cell r="S107">
            <v>0.10318334187944182</v>
          </cell>
          <cell r="T107">
            <v>1.811695621713524E-2</v>
          </cell>
          <cell r="U107">
            <v>7.1285766993712515E-2</v>
          </cell>
          <cell r="V107">
            <v>9.9810917388468451E-2</v>
          </cell>
          <cell r="W107">
            <v>2.8733010383236832E-3</v>
          </cell>
          <cell r="X107">
            <v>0.21960702392238282</v>
          </cell>
          <cell r="Y107">
            <v>0.22642021616656496</v>
          </cell>
          <cell r="Z107">
            <v>4.2377394258270647E-2</v>
          </cell>
          <cell r="AA107">
            <v>8.1931728812530719E-2</v>
          </cell>
          <cell r="AB107">
            <v>1</v>
          </cell>
        </row>
        <row r="108">
          <cell r="C108" t="str">
            <v>04X</v>
          </cell>
          <cell r="D108">
            <v>66.685265943235052</v>
          </cell>
          <cell r="E108">
            <v>21.590462673626849</v>
          </cell>
          <cell r="F108">
            <v>11.028040542876347</v>
          </cell>
          <cell r="G108">
            <v>25.878933822048165</v>
          </cell>
          <cell r="H108">
            <v>23.684221338026799</v>
          </cell>
          <cell r="I108">
            <v>5.2096619728090872</v>
          </cell>
          <cell r="J108">
            <v>30.667052482843758</v>
          </cell>
          <cell r="K108">
            <v>52.544320227728626</v>
          </cell>
          <cell r="L108">
            <v>17.518411775601447</v>
          </cell>
          <cell r="M108">
            <v>23.746204534349634</v>
          </cell>
          <cell r="N108">
            <v>278.55257531314578</v>
          </cell>
          <cell r="Q108" t="str">
            <v>04X</v>
          </cell>
          <cell r="R108">
            <v>0.23939920809659793</v>
          </cell>
          <cell r="S108">
            <v>7.75094706963491E-2</v>
          </cell>
          <cell r="T108">
            <v>3.9590517267624414E-2</v>
          </cell>
          <cell r="U108">
            <v>9.2905024457071883E-2</v>
          </cell>
          <cell r="V108">
            <v>8.5026036149194656E-2</v>
          </cell>
          <cell r="W108">
            <v>1.8702616434087684E-2</v>
          </cell>
          <cell r="X108">
            <v>0.11009430606903631</v>
          </cell>
          <cell r="Y108">
            <v>0.18863340311486573</v>
          </cell>
          <cell r="Z108">
            <v>6.2890862724594945E-2</v>
          </cell>
          <cell r="AA108">
            <v>8.5248554990577305E-2</v>
          </cell>
          <cell r="AB108">
            <v>1</v>
          </cell>
        </row>
        <row r="109">
          <cell r="C109" t="str">
            <v>04Y</v>
          </cell>
          <cell r="D109">
            <v>17.548424880779962</v>
          </cell>
          <cell r="E109">
            <v>15.209990983764587</v>
          </cell>
          <cell r="F109">
            <v>2.309389909469092</v>
          </cell>
          <cell r="G109">
            <v>12.138050862883368</v>
          </cell>
          <cell r="H109">
            <v>13.227301954288176</v>
          </cell>
          <cell r="I109">
            <v>0</v>
          </cell>
          <cell r="J109">
            <v>13.795607064716817</v>
          </cell>
          <cell r="K109">
            <v>30.438948829094294</v>
          </cell>
          <cell r="L109">
            <v>3.1227690607635972</v>
          </cell>
          <cell r="M109">
            <v>13.627696111306653</v>
          </cell>
          <cell r="N109">
            <v>121.41817965706655</v>
          </cell>
          <cell r="Q109" t="str">
            <v>04Y</v>
          </cell>
          <cell r="R109">
            <v>0.14452880886819194</v>
          </cell>
          <cell r="S109">
            <v>0.12526946975093581</v>
          </cell>
          <cell r="T109">
            <v>1.9020132866360968E-2</v>
          </cell>
          <cell r="U109">
            <v>9.9968974145108039E-2</v>
          </cell>
          <cell r="V109">
            <v>0.1089400449887106</v>
          </cell>
          <cell r="W109">
            <v>0</v>
          </cell>
          <cell r="X109">
            <v>0.11362060528070116</v>
          </cell>
          <cell r="Y109">
            <v>0.25069515055378072</v>
          </cell>
          <cell r="Z109">
            <v>2.5719122701258944E-2</v>
          </cell>
          <cell r="AA109">
            <v>0.11223769084495182</v>
          </cell>
          <cell r="AB109">
            <v>1</v>
          </cell>
        </row>
        <row r="110">
          <cell r="C110" t="str">
            <v>05A</v>
          </cell>
          <cell r="D110">
            <v>124.98872538063502</v>
          </cell>
          <cell r="E110">
            <v>38.195627445923961</v>
          </cell>
          <cell r="F110">
            <v>8.5257251084793175</v>
          </cell>
          <cell r="G110">
            <v>38.970578547052426</v>
          </cell>
          <cell r="H110">
            <v>26.468917214654905</v>
          </cell>
          <cell r="I110">
            <v>0.75836065665824848</v>
          </cell>
          <cell r="J110">
            <v>51.815660691895303</v>
          </cell>
          <cell r="K110">
            <v>80.674496343125128</v>
          </cell>
          <cell r="L110">
            <v>24.057400834449265</v>
          </cell>
          <cell r="M110">
            <v>38.297192833885482</v>
          </cell>
          <cell r="N110">
            <v>432.75268505675899</v>
          </cell>
          <cell r="Q110" t="str">
            <v>05A</v>
          </cell>
          <cell r="R110">
            <v>0.28882253004216885</v>
          </cell>
          <cell r="S110">
            <v>8.8262023009549426E-2</v>
          </cell>
          <cell r="T110">
            <v>1.9701148953844387E-2</v>
          </cell>
          <cell r="U110">
            <v>9.0052771231081144E-2</v>
          </cell>
          <cell r="V110">
            <v>6.1164073912524181E-2</v>
          </cell>
          <cell r="W110">
            <v>1.7524112104787596E-3</v>
          </cell>
          <cell r="X110">
            <v>0.11973504147085595</v>
          </cell>
          <cell r="Y110">
            <v>0.18642171182032993</v>
          </cell>
          <cell r="Z110">
            <v>5.5591569192214127E-2</v>
          </cell>
          <cell r="AA110">
            <v>8.8496719156953355E-2</v>
          </cell>
          <cell r="AB110">
            <v>1</v>
          </cell>
        </row>
        <row r="111">
          <cell r="C111" t="str">
            <v>05C</v>
          </cell>
          <cell r="D111">
            <v>77.118674566332061</v>
          </cell>
          <cell r="E111">
            <v>34.449739608101936</v>
          </cell>
          <cell r="F111">
            <v>3.4243199213652566</v>
          </cell>
          <cell r="G111">
            <v>44.675120231840722</v>
          </cell>
          <cell r="H111">
            <v>13.189425156556219</v>
          </cell>
          <cell r="I111">
            <v>0</v>
          </cell>
          <cell r="J111">
            <v>54.284325872396749</v>
          </cell>
          <cell r="K111">
            <v>26.408759250462495</v>
          </cell>
          <cell r="L111">
            <v>11.612657755246104</v>
          </cell>
          <cell r="M111">
            <v>14.914000682057187</v>
          </cell>
          <cell r="N111">
            <v>280.07702304435878</v>
          </cell>
          <cell r="Q111" t="str">
            <v>05C</v>
          </cell>
          <cell r="R111">
            <v>0.27534809434945312</v>
          </cell>
          <cell r="S111">
            <v>0.12300094893055816</v>
          </cell>
          <cell r="T111">
            <v>1.2226350752174734E-2</v>
          </cell>
          <cell r="U111">
            <v>0.1595101224164506</v>
          </cell>
          <cell r="V111">
            <v>4.7092135631801785E-2</v>
          </cell>
          <cell r="W111">
            <v>0</v>
          </cell>
          <cell r="X111">
            <v>0.19381927614890124</v>
          </cell>
          <cell r="Y111">
            <v>9.4291059521436918E-2</v>
          </cell>
          <cell r="Z111">
            <v>4.1462372132564707E-2</v>
          </cell>
          <cell r="AA111">
            <v>5.3249640116658545E-2</v>
          </cell>
          <cell r="AB111">
            <v>1</v>
          </cell>
        </row>
        <row r="112">
          <cell r="C112" t="str">
            <v>05D</v>
          </cell>
          <cell r="D112">
            <v>17.299371825171811</v>
          </cell>
          <cell r="E112">
            <v>17.792307469613771</v>
          </cell>
          <cell r="F112">
            <v>1.0608155065546871</v>
          </cell>
          <cell r="G112">
            <v>16.688325331828949</v>
          </cell>
          <cell r="H112">
            <v>17.399720328216347</v>
          </cell>
          <cell r="I112">
            <v>0.26002471218723816</v>
          </cell>
          <cell r="J112">
            <v>56.595835300708863</v>
          </cell>
          <cell r="K112">
            <v>38.050002464148477</v>
          </cell>
          <cell r="L112">
            <v>8.4899253656988698</v>
          </cell>
          <cell r="M112">
            <v>6.5943677854557414</v>
          </cell>
          <cell r="N112">
            <v>180.23069608958474</v>
          </cell>
          <cell r="Q112" t="str">
            <v>05D</v>
          </cell>
          <cell r="R112">
            <v>9.5984603069906888E-2</v>
          </cell>
          <cell r="S112">
            <v>9.8719629095645273E-2</v>
          </cell>
          <cell r="T112">
            <v>5.8858758778105287E-3</v>
          </cell>
          <cell r="U112">
            <v>9.2594245563663122E-2</v>
          </cell>
          <cell r="V112">
            <v>9.6541381161662457E-2</v>
          </cell>
          <cell r="W112">
            <v>1.4427326633527028E-3</v>
          </cell>
          <cell r="X112">
            <v>0.31401884655973122</v>
          </cell>
          <cell r="Y112">
            <v>0.21111832384665205</v>
          </cell>
          <cell r="Z112">
            <v>4.710587902006938E-2</v>
          </cell>
          <cell r="AA112">
            <v>3.6588483141506437E-2</v>
          </cell>
          <cell r="AB112">
            <v>1</v>
          </cell>
        </row>
        <row r="113">
          <cell r="C113" t="str">
            <v>05F</v>
          </cell>
          <cell r="D113">
            <v>29.287823525867417</v>
          </cell>
          <cell r="E113">
            <v>18.382214074656218</v>
          </cell>
          <cell r="F113">
            <v>1.4658431797010567</v>
          </cell>
          <cell r="G113">
            <v>5.6342119588520472</v>
          </cell>
          <cell r="H113">
            <v>20.401923565822997</v>
          </cell>
          <cell r="I113">
            <v>1.7184778342475158</v>
          </cell>
          <cell r="J113">
            <v>83.463957902467627</v>
          </cell>
          <cell r="K113">
            <v>55.050963266008509</v>
          </cell>
          <cell r="L113">
            <v>4.7197587382909374</v>
          </cell>
          <cell r="M113">
            <v>9.591338187797529</v>
          </cell>
          <cell r="N113">
            <v>229.71651223371188</v>
          </cell>
          <cell r="Q113" t="str">
            <v>05F</v>
          </cell>
          <cell r="R113">
            <v>0.12749550844682075</v>
          </cell>
          <cell r="S113">
            <v>8.0021300584410274E-2</v>
          </cell>
          <cell r="T113">
            <v>6.3810962714326725E-3</v>
          </cell>
          <cell r="U113">
            <v>2.4526804381915051E-2</v>
          </cell>
          <cell r="V113">
            <v>8.8813483051084427E-2</v>
          </cell>
          <cell r="W113">
            <v>7.4808633368904243E-3</v>
          </cell>
          <cell r="X113">
            <v>0.36333460355497654</v>
          </cell>
          <cell r="Y113">
            <v>0.23964739291357542</v>
          </cell>
          <cell r="Z113">
            <v>2.0546014269488343E-2</v>
          </cell>
          <cell r="AA113">
            <v>4.1752933189405962E-2</v>
          </cell>
          <cell r="AB113">
            <v>1</v>
          </cell>
        </row>
        <row r="114">
          <cell r="C114" t="str">
            <v>05G</v>
          </cell>
          <cell r="D114">
            <v>27.236432032343387</v>
          </cell>
          <cell r="E114">
            <v>25.777412400307941</v>
          </cell>
          <cell r="F114">
            <v>0.73324317259370397</v>
          </cell>
          <cell r="G114">
            <v>16.999579355287814</v>
          </cell>
          <cell r="H114">
            <v>17.905546780236438</v>
          </cell>
          <cell r="I114">
            <v>0.33308185482274522</v>
          </cell>
          <cell r="J114">
            <v>35.661790613565046</v>
          </cell>
          <cell r="K114">
            <v>53.538162235439678</v>
          </cell>
          <cell r="L114">
            <v>1.3449924884124078</v>
          </cell>
          <cell r="M114">
            <v>14.484728190835771</v>
          </cell>
          <cell r="N114">
            <v>194.01496912384493</v>
          </cell>
          <cell r="Q114" t="str">
            <v>05G</v>
          </cell>
          <cell r="R114">
            <v>0.14038314752382661</v>
          </cell>
          <cell r="S114">
            <v>0.13286300802828019</v>
          </cell>
          <cell r="T114">
            <v>3.7793123690659934E-3</v>
          </cell>
          <cell r="U114">
            <v>8.7619936915468252E-2</v>
          </cell>
          <cell r="V114">
            <v>9.2289511789200404E-2</v>
          </cell>
          <cell r="W114">
            <v>1.7167843096175233E-3</v>
          </cell>
          <cell r="X114">
            <v>0.18380948013759274</v>
          </cell>
          <cell r="Y114">
            <v>0.2759486161156196</v>
          </cell>
          <cell r="Z114">
            <v>6.9324160629784352E-3</v>
          </cell>
          <cell r="AA114">
            <v>7.4657786748350233E-2</v>
          </cell>
          <cell r="AB114">
            <v>1</v>
          </cell>
        </row>
        <row r="115">
          <cell r="C115" t="str">
            <v>05H</v>
          </cell>
          <cell r="D115">
            <v>33.489202615605009</v>
          </cell>
          <cell r="E115">
            <v>30.334239865851533</v>
          </cell>
          <cell r="F115">
            <v>5.1582609884445372</v>
          </cell>
          <cell r="G115">
            <v>13.012608748438323</v>
          </cell>
          <cell r="H115">
            <v>2.7153609713810289</v>
          </cell>
          <cell r="I115">
            <v>0</v>
          </cell>
          <cell r="J115">
            <v>24.667092246433771</v>
          </cell>
          <cell r="K115">
            <v>19.512237543028832</v>
          </cell>
          <cell r="L115">
            <v>8.2115785624283149</v>
          </cell>
          <cell r="M115">
            <v>23.707935484368853</v>
          </cell>
          <cell r="N115">
            <v>160.80851702598019</v>
          </cell>
          <cell r="Q115" t="str">
            <v>05H</v>
          </cell>
          <cell r="R115">
            <v>0.20825515485721754</v>
          </cell>
          <cell r="S115">
            <v>0.18863577891804537</v>
          </cell>
          <cell r="T115">
            <v>3.2077038479318663E-2</v>
          </cell>
          <cell r="U115">
            <v>8.0919897708751382E-2</v>
          </cell>
          <cell r="V115">
            <v>1.688567882845618E-2</v>
          </cell>
          <cell r="W115">
            <v>0</v>
          </cell>
          <cell r="X115">
            <v>0.15339419019981734</v>
          </cell>
          <cell r="Y115">
            <v>0.12133833396322184</v>
          </cell>
          <cell r="Z115">
            <v>5.1064326158182613E-2</v>
          </cell>
          <cell r="AA115">
            <v>0.14742960088698912</v>
          </cell>
          <cell r="AB115">
            <v>1</v>
          </cell>
        </row>
        <row r="116">
          <cell r="C116" t="str">
            <v>05J</v>
          </cell>
          <cell r="D116">
            <v>24.331085201586781</v>
          </cell>
          <cell r="E116">
            <v>15.950489062804383</v>
          </cell>
          <cell r="F116">
            <v>3.4433048854672479</v>
          </cell>
          <cell r="G116">
            <v>11.004724987734255</v>
          </cell>
          <cell r="H116">
            <v>10.44453492385944</v>
          </cell>
          <cell r="I116">
            <v>1.5741900859725271</v>
          </cell>
          <cell r="J116">
            <v>44.044897222726632</v>
          </cell>
          <cell r="K116">
            <v>54.812554762932493</v>
          </cell>
          <cell r="L116">
            <v>6.2328582016170282</v>
          </cell>
          <cell r="M116">
            <v>3.9866890362502474</v>
          </cell>
          <cell r="N116">
            <v>175.82532837095104</v>
          </cell>
          <cell r="Q116" t="str">
            <v>05J</v>
          </cell>
          <cell r="R116">
            <v>0.13838213997390514</v>
          </cell>
          <cell r="S116">
            <v>9.071781187948369E-2</v>
          </cell>
          <cell r="T116">
            <v>1.9583668163000188E-2</v>
          </cell>
          <cell r="U116">
            <v>6.258896309021425E-2</v>
          </cell>
          <cell r="V116">
            <v>5.9402902986899993E-2</v>
          </cell>
          <cell r="W116">
            <v>8.9531474251044636E-3</v>
          </cell>
          <cell r="X116">
            <v>0.25050371087493162</v>
          </cell>
          <cell r="Y116">
            <v>0.31174436169566305</v>
          </cell>
          <cell r="Z116">
            <v>3.5449148648635707E-2</v>
          </cell>
          <cell r="AA116">
            <v>2.267414526216183E-2</v>
          </cell>
          <cell r="AB116">
            <v>1</v>
          </cell>
        </row>
        <row r="117">
          <cell r="C117" t="str">
            <v>05L</v>
          </cell>
          <cell r="D117">
            <v>215.57814160187522</v>
          </cell>
          <cell r="E117">
            <v>57.997582326458335</v>
          </cell>
          <cell r="F117">
            <v>13.473219684948273</v>
          </cell>
          <cell r="G117">
            <v>52.067133923526669</v>
          </cell>
          <cell r="H117">
            <v>51.479571229232988</v>
          </cell>
          <cell r="I117">
            <v>1.1142525895397712</v>
          </cell>
          <cell r="J117">
            <v>22.906264482154654</v>
          </cell>
          <cell r="K117">
            <v>48.109342969851269</v>
          </cell>
          <cell r="L117">
            <v>51.139858722300254</v>
          </cell>
          <cell r="M117">
            <v>43.055757186761674</v>
          </cell>
          <cell r="N117">
            <v>556.92112471664916</v>
          </cell>
          <cell r="Q117" t="str">
            <v>05L</v>
          </cell>
          <cell r="R117">
            <v>0.3870891801986453</v>
          </cell>
          <cell r="S117">
            <v>0.10413967032758256</v>
          </cell>
          <cell r="T117">
            <v>2.4192330093068728E-2</v>
          </cell>
          <cell r="U117">
            <v>9.3491037801838511E-2</v>
          </cell>
          <cell r="V117">
            <v>9.2436018216089058E-2</v>
          </cell>
          <cell r="W117">
            <v>2.0007368011164626E-3</v>
          </cell>
          <cell r="X117">
            <v>4.1130177085325903E-2</v>
          </cell>
          <cell r="Y117">
            <v>8.6384482172997809E-2</v>
          </cell>
          <cell r="Z117">
            <v>9.1826035057153269E-2</v>
          </cell>
          <cell r="AA117">
            <v>7.7310332246182292E-2</v>
          </cell>
          <cell r="AB117">
            <v>1</v>
          </cell>
        </row>
        <row r="118">
          <cell r="C118" t="str">
            <v>05N</v>
          </cell>
          <cell r="D118">
            <v>44.94283538290729</v>
          </cell>
          <cell r="E118">
            <v>33.688010771961139</v>
          </cell>
          <cell r="F118">
            <v>1.398635918693889</v>
          </cell>
          <cell r="G118">
            <v>8.991894204756246</v>
          </cell>
          <cell r="H118">
            <v>40.79158562580654</v>
          </cell>
          <cell r="I118">
            <v>2.7574564845391283</v>
          </cell>
          <cell r="J118">
            <v>116.84915305706885</v>
          </cell>
          <cell r="K118">
            <v>96.582890999017067</v>
          </cell>
          <cell r="L118">
            <v>3.0063282606358088</v>
          </cell>
          <cell r="M118">
            <v>26.576673778916117</v>
          </cell>
          <cell r="N118">
            <v>375.58546448430212</v>
          </cell>
          <cell r="Q118" t="str">
            <v>05N</v>
          </cell>
          <cell r="R118">
            <v>0.11966074204872673</v>
          </cell>
          <cell r="S118">
            <v>8.9694660623292455E-2</v>
          </cell>
          <cell r="T118">
            <v>3.7238819149039409E-3</v>
          </cell>
          <cell r="U118">
            <v>2.3941006921294392E-2</v>
          </cell>
          <cell r="V118">
            <v>0.10860799866633672</v>
          </cell>
          <cell r="W118">
            <v>7.3417550605299805E-3</v>
          </cell>
          <cell r="X118">
            <v>0.31111202138109539</v>
          </cell>
          <cell r="Y118">
            <v>0.25715289895904325</v>
          </cell>
          <cell r="Z118">
            <v>8.0043786166316359E-3</v>
          </cell>
          <cell r="AA118">
            <v>7.076065580814539E-2</v>
          </cell>
          <cell r="AB118">
            <v>1</v>
          </cell>
        </row>
        <row r="119">
          <cell r="C119" t="str">
            <v>05P</v>
          </cell>
          <cell r="D119">
            <v>37.012910687627908</v>
          </cell>
          <cell r="E119">
            <v>20.904218839562017</v>
          </cell>
          <cell r="F119">
            <v>14.954135894869705</v>
          </cell>
          <cell r="G119">
            <v>22.732201607286257</v>
          </cell>
          <cell r="H119">
            <v>22.692905822599787</v>
          </cell>
          <cell r="I119">
            <v>2.2208042808575628</v>
          </cell>
          <cell r="J119">
            <v>60.035943868221757</v>
          </cell>
          <cell r="K119">
            <v>66.936607763614248</v>
          </cell>
          <cell r="L119">
            <v>5.9518122029004328</v>
          </cell>
          <cell r="M119">
            <v>10.489909790926545</v>
          </cell>
          <cell r="N119">
            <v>263.93145075846621</v>
          </cell>
          <cell r="Q119" t="str">
            <v>05P</v>
          </cell>
          <cell r="R119">
            <v>0.14023683263689496</v>
          </cell>
          <cell r="S119">
            <v>7.9203212726217567E-2</v>
          </cell>
          <cell r="T119">
            <v>5.6659166052001921E-2</v>
          </cell>
          <cell r="U119">
            <v>8.612918824929798E-2</v>
          </cell>
          <cell r="V119">
            <v>8.598030192077008E-2</v>
          </cell>
          <cell r="W119">
            <v>8.4143222585848845E-3</v>
          </cell>
          <cell r="X119">
            <v>0.22746794175417523</v>
          </cell>
          <cell r="Y119">
            <v>0.25361360903089381</v>
          </cell>
          <cell r="Z119">
            <v>2.2550598595948174E-2</v>
          </cell>
          <cell r="AA119">
            <v>3.9744826775215444E-2</v>
          </cell>
          <cell r="AB119">
            <v>1</v>
          </cell>
        </row>
        <row r="120">
          <cell r="C120" t="str">
            <v>05Q</v>
          </cell>
          <cell r="D120">
            <v>19.874245961382787</v>
          </cell>
          <cell r="E120">
            <v>22.646181224337486</v>
          </cell>
          <cell r="F120">
            <v>8.5500067591469389</v>
          </cell>
          <cell r="G120">
            <v>16.120395991755657</v>
          </cell>
          <cell r="H120">
            <v>14.64503104173675</v>
          </cell>
          <cell r="I120">
            <v>0</v>
          </cell>
          <cell r="J120">
            <v>50.827084380594975</v>
          </cell>
          <cell r="K120">
            <v>48.432237676723801</v>
          </cell>
          <cell r="L120">
            <v>6.6480144655792541</v>
          </cell>
          <cell r="M120">
            <v>18.805156894727446</v>
          </cell>
          <cell r="N120">
            <v>206.54835439598511</v>
          </cell>
          <cell r="Q120" t="str">
            <v>05Q</v>
          </cell>
          <cell r="R120">
            <v>9.6220790620683352E-2</v>
          </cell>
          <cell r="S120">
            <v>0.10964106342344059</v>
          </cell>
          <cell r="T120">
            <v>4.1394698031605975E-2</v>
          </cell>
          <cell r="U120">
            <v>7.8046596105289551E-2</v>
          </cell>
          <cell r="V120">
            <v>7.0903644255910961E-2</v>
          </cell>
          <cell r="W120">
            <v>0</v>
          </cell>
          <cell r="X120">
            <v>0.24607837970546886</v>
          </cell>
          <cell r="Y120">
            <v>0.23448377411844065</v>
          </cell>
          <cell r="Z120">
            <v>3.2186237866770814E-2</v>
          </cell>
          <cell r="AA120">
            <v>9.1044815872389162E-2</v>
          </cell>
          <cell r="AB120">
            <v>1</v>
          </cell>
        </row>
        <row r="121">
          <cell r="C121" t="str">
            <v>05R</v>
          </cell>
          <cell r="D121">
            <v>24.326491618076759</v>
          </cell>
          <cell r="E121">
            <v>19.928126163239565</v>
          </cell>
          <cell r="F121">
            <v>3.1112774180576857</v>
          </cell>
          <cell r="G121">
            <v>17.072887912899251</v>
          </cell>
          <cell r="H121">
            <v>30.145859357790584</v>
          </cell>
          <cell r="I121">
            <v>3.5775607075857012</v>
          </cell>
          <cell r="J121">
            <v>74.311476170460892</v>
          </cell>
          <cell r="K121">
            <v>94.022022987155665</v>
          </cell>
          <cell r="L121">
            <v>10.148163276254328</v>
          </cell>
          <cell r="M121">
            <v>15.511275119601351</v>
          </cell>
          <cell r="N121">
            <v>292.15514073112178</v>
          </cell>
          <cell r="Q121" t="str">
            <v>05R</v>
          </cell>
          <cell r="R121">
            <v>8.3265663432104661E-2</v>
          </cell>
          <cell r="S121">
            <v>6.8210766763744726E-2</v>
          </cell>
          <cell r="T121">
            <v>1.0649401582569029E-2</v>
          </cell>
          <cell r="U121">
            <v>5.843774602142595E-2</v>
          </cell>
          <cell r="V121">
            <v>0.10318442209283125</v>
          </cell>
          <cell r="W121">
            <v>1.2245414195460713E-2</v>
          </cell>
          <cell r="X121">
            <v>0.25435621630512995</v>
          </cell>
          <cell r="Y121">
            <v>0.3218222440031841</v>
          </cell>
          <cell r="Z121">
            <v>3.4735528701834328E-2</v>
          </cell>
          <cell r="AA121">
            <v>5.3092596901715292E-2</v>
          </cell>
          <cell r="AB121">
            <v>1</v>
          </cell>
        </row>
        <row r="122">
          <cell r="C122" t="str">
            <v>05T</v>
          </cell>
          <cell r="D122">
            <v>61.158985937643571</v>
          </cell>
          <cell r="E122">
            <v>25.048891382095334</v>
          </cell>
          <cell r="F122">
            <v>3.2722074179895371</v>
          </cell>
          <cell r="G122">
            <v>21.369802757308772</v>
          </cell>
          <cell r="H122">
            <v>22.766608604437636</v>
          </cell>
          <cell r="I122">
            <v>0</v>
          </cell>
          <cell r="J122">
            <v>116.90811553167714</v>
          </cell>
          <cell r="K122">
            <v>138.81687192842932</v>
          </cell>
          <cell r="L122">
            <v>11.469912990724351</v>
          </cell>
          <cell r="M122">
            <v>25.898466702579881</v>
          </cell>
          <cell r="N122">
            <v>426.70986325288555</v>
          </cell>
          <cell r="Q122" t="str">
            <v>05T</v>
          </cell>
          <cell r="R122">
            <v>0.14332686259327987</v>
          </cell>
          <cell r="S122">
            <v>5.8702396028868793E-2</v>
          </cell>
          <cell r="T122">
            <v>7.6684597657174242E-3</v>
          </cell>
          <cell r="U122">
            <v>5.0080404972134805E-2</v>
          </cell>
          <cell r="V122">
            <v>5.3353837267514068E-2</v>
          </cell>
          <cell r="W122">
            <v>0</v>
          </cell>
          <cell r="X122">
            <v>0.27397565793409528</v>
          </cell>
          <cell r="Y122">
            <v>0.32531910762550342</v>
          </cell>
          <cell r="Z122">
            <v>2.6879887198498657E-2</v>
          </cell>
          <cell r="AA122">
            <v>6.0693386614387682E-2</v>
          </cell>
          <cell r="AB122">
            <v>1</v>
          </cell>
        </row>
        <row r="123">
          <cell r="C123" t="str">
            <v>05V</v>
          </cell>
          <cell r="D123">
            <v>27.825711296206656</v>
          </cell>
          <cell r="E123">
            <v>16.929105833736259</v>
          </cell>
          <cell r="F123">
            <v>4.926854245873221</v>
          </cell>
          <cell r="G123">
            <v>11.276295315853069</v>
          </cell>
          <cell r="H123">
            <v>4.1607469981611729</v>
          </cell>
          <cell r="I123">
            <v>0.7151111712043533</v>
          </cell>
          <cell r="J123">
            <v>34.12237669857052</v>
          </cell>
          <cell r="K123">
            <v>56.908882674321596</v>
          </cell>
          <cell r="L123">
            <v>3.0262418359024599</v>
          </cell>
          <cell r="M123">
            <v>10.876758140491379</v>
          </cell>
          <cell r="N123">
            <v>170.76808421032069</v>
          </cell>
          <cell r="Q123" t="str">
            <v>05V</v>
          </cell>
          <cell r="R123">
            <v>0.16294444845991285</v>
          </cell>
          <cell r="S123">
            <v>9.913506913204051E-2</v>
          </cell>
          <cell r="T123">
            <v>2.8851141995627407E-2</v>
          </cell>
          <cell r="U123">
            <v>6.6032803307467011E-2</v>
          </cell>
          <cell r="V123">
            <v>2.4364898261883237E-2</v>
          </cell>
          <cell r="W123">
            <v>4.1876160554896839E-3</v>
          </cell>
          <cell r="X123">
            <v>0.19981706099451732</v>
          </cell>
          <cell r="Y123">
            <v>0.33325245134349407</v>
          </cell>
          <cell r="Z123">
            <v>1.7721354958666002E-2</v>
          </cell>
          <cell r="AA123">
            <v>6.3693155490901862E-2</v>
          </cell>
          <cell r="AB123">
            <v>1</v>
          </cell>
        </row>
        <row r="124">
          <cell r="C124" t="str">
            <v>05W</v>
          </cell>
          <cell r="D124">
            <v>62.697453703345651</v>
          </cell>
          <cell r="E124">
            <v>40.409783794131542</v>
          </cell>
          <cell r="F124">
            <v>2.0435792328994169</v>
          </cell>
          <cell r="G124">
            <v>25.311688765255617</v>
          </cell>
          <cell r="H124">
            <v>19.37650160848834</v>
          </cell>
          <cell r="I124">
            <v>1.4185073586148715</v>
          </cell>
          <cell r="J124">
            <v>42.741507556799817</v>
          </cell>
          <cell r="K124">
            <v>43.812565340779081</v>
          </cell>
          <cell r="L124">
            <v>12.488617864402997</v>
          </cell>
          <cell r="M124">
            <v>22.707340317618272</v>
          </cell>
          <cell r="N124">
            <v>273.00754554233566</v>
          </cell>
          <cell r="Q124" t="str">
            <v>05W</v>
          </cell>
          <cell r="R124">
            <v>0.22965465507114735</v>
          </cell>
          <cell r="S124">
            <v>0.14801709496291243</v>
          </cell>
          <cell r="T124">
            <v>7.4854313232984113E-3</v>
          </cell>
          <cell r="U124">
            <v>9.2714246102514775E-2</v>
          </cell>
          <cell r="V124">
            <v>7.0974234686431395E-2</v>
          </cell>
          <cell r="W124">
            <v>5.1958540405796279E-3</v>
          </cell>
          <cell r="X124">
            <v>0.15655797158240753</v>
          </cell>
          <cell r="Y124">
            <v>0.16048115173426591</v>
          </cell>
          <cell r="Z124">
            <v>4.5744588632501255E-2</v>
          </cell>
          <cell r="AA124">
            <v>8.317477186394108E-2</v>
          </cell>
          <cell r="AB124">
            <v>1</v>
          </cell>
        </row>
        <row r="125">
          <cell r="C125" t="str">
            <v>05X</v>
          </cell>
          <cell r="D125">
            <v>16.931370074706972</v>
          </cell>
          <cell r="E125">
            <v>16.991901273879357</v>
          </cell>
          <cell r="F125">
            <v>1.4486086616968257</v>
          </cell>
          <cell r="G125">
            <v>11.898727695366389</v>
          </cell>
          <cell r="H125">
            <v>13.949397955970788</v>
          </cell>
          <cell r="I125">
            <v>0.92976094428686651</v>
          </cell>
          <cell r="J125">
            <v>36.16485052744023</v>
          </cell>
          <cell r="K125">
            <v>28.456836429925428</v>
          </cell>
          <cell r="L125">
            <v>11.70320425600049</v>
          </cell>
          <cell r="M125">
            <v>18.265043681451886</v>
          </cell>
          <cell r="N125">
            <v>156.73970150072523</v>
          </cell>
          <cell r="Q125" t="str">
            <v>05X</v>
          </cell>
          <cell r="R125">
            <v>0.1080222171702211</v>
          </cell>
          <cell r="S125">
            <v>0.10840840649298247</v>
          </cell>
          <cell r="T125">
            <v>9.2421297720164594E-3</v>
          </cell>
          <cell r="U125">
            <v>7.5913936172140373E-2</v>
          </cell>
          <cell r="V125">
            <v>8.899722165099469E-2</v>
          </cell>
          <cell r="W125">
            <v>5.9318790031162878E-3</v>
          </cell>
          <cell r="X125">
            <v>0.23073190889847967</v>
          </cell>
          <cell r="Y125">
            <v>0.18155474431469271</v>
          </cell>
          <cell r="Z125">
            <v>7.4666495750257245E-2</v>
          </cell>
          <cell r="AA125">
            <v>0.11653106077509899</v>
          </cell>
          <cell r="AB125">
            <v>1</v>
          </cell>
        </row>
        <row r="126">
          <cell r="C126" t="str">
            <v>05Y</v>
          </cell>
          <cell r="D126">
            <v>67.137293332136025</v>
          </cell>
          <cell r="E126">
            <v>37.178310429725364</v>
          </cell>
          <cell r="F126">
            <v>6.6748834253079341</v>
          </cell>
          <cell r="G126">
            <v>38.997484582138732</v>
          </cell>
          <cell r="H126">
            <v>17.518715912562865</v>
          </cell>
          <cell r="I126">
            <v>0.71040387929085891</v>
          </cell>
          <cell r="J126">
            <v>38.202251870028824</v>
          </cell>
          <cell r="K126">
            <v>42.430354778239625</v>
          </cell>
          <cell r="L126">
            <v>17.556165677690046</v>
          </cell>
          <cell r="M126">
            <v>14.599839893713392</v>
          </cell>
          <cell r="N126">
            <v>281.00570378083364</v>
          </cell>
          <cell r="Q126" t="str">
            <v>05Y</v>
          </cell>
          <cell r="R126">
            <v>0.23891790247965497</v>
          </cell>
          <cell r="S126">
            <v>0.1323044690179031</v>
          </cell>
          <cell r="T126">
            <v>2.3753551388814204E-2</v>
          </cell>
          <cell r="U126">
            <v>0.13877826697978438</v>
          </cell>
          <cell r="V126">
            <v>6.2342919296137618E-2</v>
          </cell>
          <cell r="W126">
            <v>2.5280763690296057E-3</v>
          </cell>
          <cell r="X126">
            <v>0.13594831477094899</v>
          </cell>
          <cell r="Y126">
            <v>0.15099463892495424</v>
          </cell>
          <cell r="Z126">
            <v>6.2476189776499075E-2</v>
          </cell>
          <cell r="AA126">
            <v>5.1955670996273899E-2</v>
          </cell>
          <cell r="AB126">
            <v>1</v>
          </cell>
        </row>
        <row r="127">
          <cell r="C127" t="str">
            <v>06A</v>
          </cell>
          <cell r="D127">
            <v>66.902922494647243</v>
          </cell>
          <cell r="E127">
            <v>23.442966762330109</v>
          </cell>
          <cell r="F127">
            <v>2.4097606000460918</v>
          </cell>
          <cell r="G127">
            <v>26.210133263629135</v>
          </cell>
          <cell r="H127">
            <v>17.533637410507605</v>
          </cell>
          <cell r="I127">
            <v>0</v>
          </cell>
          <cell r="J127">
            <v>38.15476113727059</v>
          </cell>
          <cell r="K127">
            <v>30.44358665880895</v>
          </cell>
          <cell r="L127">
            <v>21.695860169924938</v>
          </cell>
          <cell r="M127">
            <v>18.884798476513044</v>
          </cell>
          <cell r="N127">
            <v>245.67842697367772</v>
          </cell>
          <cell r="Q127" t="str">
            <v>06A</v>
          </cell>
          <cell r="R127">
            <v>0.27231907709102721</v>
          </cell>
          <cell r="S127">
            <v>9.5421348349978716E-2</v>
          </cell>
          <cell r="T127">
            <v>9.8085966673186024E-3</v>
          </cell>
          <cell r="U127">
            <v>0.10668471622230519</v>
          </cell>
          <cell r="V127">
            <v>7.1368241918881137E-2</v>
          </cell>
          <cell r="W127">
            <v>0</v>
          </cell>
          <cell r="X127">
            <v>0.15530366913883953</v>
          </cell>
          <cell r="Y127">
            <v>0.12391640175256703</v>
          </cell>
          <cell r="Z127">
            <v>8.8309993014769092E-2</v>
          </cell>
          <cell r="AA127">
            <v>7.686795584431344E-2</v>
          </cell>
          <cell r="AB127">
            <v>1</v>
          </cell>
        </row>
        <row r="128">
          <cell r="C128" t="str">
            <v>06D</v>
          </cell>
          <cell r="D128">
            <v>8.8559922316648709</v>
          </cell>
          <cell r="E128">
            <v>9.6266683809705142</v>
          </cell>
          <cell r="F128">
            <v>0</v>
          </cell>
          <cell r="G128">
            <v>10.965738591519047</v>
          </cell>
          <cell r="H128">
            <v>12.265228356741373</v>
          </cell>
          <cell r="I128">
            <v>0</v>
          </cell>
          <cell r="J128">
            <v>34.555660342441506</v>
          </cell>
          <cell r="K128">
            <v>38.634076066993842</v>
          </cell>
          <cell r="L128">
            <v>4.6820321682153985</v>
          </cell>
          <cell r="M128">
            <v>10.839747848714588</v>
          </cell>
          <cell r="N128">
            <v>130.42514398726115</v>
          </cell>
          <cell r="Q128" t="str">
            <v>06D</v>
          </cell>
          <cell r="R128">
            <v>6.7900958058592226E-2</v>
          </cell>
          <cell r="S128">
            <v>7.3809911851895421E-2</v>
          </cell>
          <cell r="T128">
            <v>0</v>
          </cell>
          <cell r="U128">
            <v>8.4076875487981748E-2</v>
          </cell>
          <cell r="V128">
            <v>9.4040366617799853E-2</v>
          </cell>
          <cell r="W128">
            <v>0</v>
          </cell>
          <cell r="X128">
            <v>0.26494630779028788</v>
          </cell>
          <cell r="Y128">
            <v>0.29621647242166205</v>
          </cell>
          <cell r="Z128">
            <v>3.5898232695627315E-2</v>
          </cell>
          <cell r="AA128">
            <v>8.3110875076153445E-2</v>
          </cell>
          <cell r="AB128">
            <v>1</v>
          </cell>
        </row>
        <row r="129">
          <cell r="C129" t="str">
            <v>06F</v>
          </cell>
          <cell r="D129">
            <v>65.967758254200135</v>
          </cell>
          <cell r="E129">
            <v>30.533424410957128</v>
          </cell>
          <cell r="F129">
            <v>8.3726492423973138</v>
          </cell>
          <cell r="G129">
            <v>55.71323650165273</v>
          </cell>
          <cell r="H129">
            <v>46.644961092565616</v>
          </cell>
          <cell r="I129">
            <v>3.8613066755115568</v>
          </cell>
          <cell r="J129">
            <v>82.577402728482596</v>
          </cell>
          <cell r="K129">
            <v>131.26692893518927</v>
          </cell>
          <cell r="L129">
            <v>20.919711530655192</v>
          </cell>
          <cell r="M129">
            <v>39.71113256400146</v>
          </cell>
          <cell r="N129">
            <v>485.568511935613</v>
          </cell>
          <cell r="Q129" t="str">
            <v>06F</v>
          </cell>
          <cell r="R129">
            <v>0.13585674654073851</v>
          </cell>
          <cell r="S129">
            <v>6.2881804854359874E-2</v>
          </cell>
          <cell r="T129">
            <v>1.7242982270455662E-2</v>
          </cell>
          <cell r="U129">
            <v>0.11473815771035906</v>
          </cell>
          <cell r="V129">
            <v>9.6062573964332348E-2</v>
          </cell>
          <cell r="W129">
            <v>7.9521356525350043E-3</v>
          </cell>
          <cell r="X129">
            <v>0.17006333956727504</v>
          </cell>
          <cell r="Y129">
            <v>0.2703365760105042</v>
          </cell>
          <cell r="Z129">
            <v>4.3082924482197832E-2</v>
          </cell>
          <cell r="AA129">
            <v>8.1782758947242462E-2</v>
          </cell>
          <cell r="AB129">
            <v>1</v>
          </cell>
        </row>
        <row r="130">
          <cell r="C130" t="str">
            <v>06H</v>
          </cell>
          <cell r="D130">
            <v>138.56990988262331</v>
          </cell>
          <cell r="E130">
            <v>61.566957133092572</v>
          </cell>
          <cell r="F130">
            <v>23.542654629910921</v>
          </cell>
          <cell r="G130">
            <v>71.708937281860599</v>
          </cell>
          <cell r="H130">
            <v>131.56558985177637</v>
          </cell>
          <cell r="I130">
            <v>2.7104749476059515</v>
          </cell>
          <cell r="J130">
            <v>210.7041158972537</v>
          </cell>
          <cell r="K130">
            <v>277.93269549208475</v>
          </cell>
          <cell r="L130">
            <v>40.963334629656622</v>
          </cell>
          <cell r="M130">
            <v>122.586299265397</v>
          </cell>
          <cell r="N130">
            <v>1081.8509690112617</v>
          </cell>
          <cell r="Q130" t="str">
            <v>06H</v>
          </cell>
          <cell r="R130">
            <v>0.12808595070101642</v>
          </cell>
          <cell r="S130">
            <v>5.6908907877912786E-2</v>
          </cell>
          <cell r="T130">
            <v>2.1761458189964288E-2</v>
          </cell>
          <cell r="U130">
            <v>6.6283563388955233E-2</v>
          </cell>
          <cell r="V130">
            <v>0.12161156538226182</v>
          </cell>
          <cell r="W130">
            <v>2.5054051114666389E-3</v>
          </cell>
          <cell r="X130">
            <v>0.19476260772759021</v>
          </cell>
          <cell r="Y130">
            <v>0.25690478952576651</v>
          </cell>
          <cell r="Z130">
            <v>3.7864119738316944E-2</v>
          </cell>
          <cell r="AA130">
            <v>0.11331163235674925</v>
          </cell>
          <cell r="AB130">
            <v>1</v>
          </cell>
        </row>
        <row r="131">
          <cell r="C131" t="str">
            <v>06K</v>
          </cell>
          <cell r="D131">
            <v>85.932038884841276</v>
          </cell>
          <cell r="E131">
            <v>38.551293607352427</v>
          </cell>
          <cell r="F131">
            <v>11.7793441092692</v>
          </cell>
          <cell r="G131">
            <v>70.733618658074136</v>
          </cell>
          <cell r="H131">
            <v>55.941024105834941</v>
          </cell>
          <cell r="I131">
            <v>1.8092089960624693</v>
          </cell>
          <cell r="J131">
            <v>106.53511504498657</v>
          </cell>
          <cell r="K131">
            <v>146.39912101069169</v>
          </cell>
          <cell r="L131">
            <v>23.317809954711148</v>
          </cell>
          <cell r="M131">
            <v>44.374463214840645</v>
          </cell>
          <cell r="N131">
            <v>585.37303758666451</v>
          </cell>
          <cell r="Q131" t="str">
            <v>06K</v>
          </cell>
          <cell r="R131">
            <v>0.14679876483398679</v>
          </cell>
          <cell r="S131">
            <v>6.585765167164008E-2</v>
          </cell>
          <cell r="T131">
            <v>2.0122799228731589E-2</v>
          </cell>
          <cell r="U131">
            <v>0.12083511558661773</v>
          </cell>
          <cell r="V131">
            <v>9.556474335829461E-2</v>
          </cell>
          <cell r="W131">
            <v>3.0906941042610214E-3</v>
          </cell>
          <cell r="X131">
            <v>0.18199525465710237</v>
          </cell>
          <cell r="Y131">
            <v>0.25009542908613602</v>
          </cell>
          <cell r="Z131">
            <v>3.9834103140185963E-2</v>
          </cell>
          <cell r="AA131">
            <v>7.5805444333043787E-2</v>
          </cell>
          <cell r="AB131">
            <v>1</v>
          </cell>
        </row>
        <row r="132">
          <cell r="C132" t="str">
            <v>06L</v>
          </cell>
          <cell r="D132">
            <v>46.664910020282385</v>
          </cell>
          <cell r="E132">
            <v>34.28447601869243</v>
          </cell>
          <cell r="F132">
            <v>1.9183853149962329</v>
          </cell>
          <cell r="G132">
            <v>45.465760070359202</v>
          </cell>
          <cell r="H132">
            <v>20.047544096149295</v>
          </cell>
          <cell r="I132">
            <v>2.2505700297483004</v>
          </cell>
          <cell r="J132">
            <v>114.68206074519331</v>
          </cell>
          <cell r="K132">
            <v>122.44635302483444</v>
          </cell>
          <cell r="L132">
            <v>18.22358134810791</v>
          </cell>
          <cell r="M132">
            <v>29.574763538449044</v>
          </cell>
          <cell r="N132">
            <v>435.55840420681244</v>
          </cell>
          <cell r="Q132" t="str">
            <v>06L</v>
          </cell>
          <cell r="R132">
            <v>0.10713812331382519</v>
          </cell>
          <cell r="S132">
            <v>7.8713843396334582E-2</v>
          </cell>
          <cell r="T132">
            <v>4.4044272742016534E-3</v>
          </cell>
          <cell r="U132">
            <v>0.1043849909248246</v>
          </cell>
          <cell r="V132">
            <v>4.6027223680042445E-2</v>
          </cell>
          <cell r="W132">
            <v>5.167091274123784E-3</v>
          </cell>
          <cell r="X132">
            <v>0.26329892762381374</v>
          </cell>
          <cell r="Y132">
            <v>0.28112499229080262</v>
          </cell>
          <cell r="Z132">
            <v>4.1839581493771302E-2</v>
          </cell>
          <cell r="AA132">
            <v>6.7900798728260367E-2</v>
          </cell>
          <cell r="AB132">
            <v>1</v>
          </cell>
        </row>
        <row r="133">
          <cell r="C133" t="str">
            <v>06M</v>
          </cell>
          <cell r="D133">
            <v>26.781510478843799</v>
          </cell>
          <cell r="E133">
            <v>38.18829611555023</v>
          </cell>
          <cell r="F133">
            <v>2.4636954074443729</v>
          </cell>
          <cell r="G133">
            <v>16.089403696038072</v>
          </cell>
          <cell r="H133">
            <v>10.030311034766903</v>
          </cell>
          <cell r="I133">
            <v>0</v>
          </cell>
          <cell r="J133">
            <v>19.426031434426605</v>
          </cell>
          <cell r="K133">
            <v>20.125533026100033</v>
          </cell>
          <cell r="L133">
            <v>11.029115826224567</v>
          </cell>
          <cell r="M133">
            <v>28.675319798067246</v>
          </cell>
          <cell r="N133">
            <v>172.80921681746185</v>
          </cell>
          <cell r="Q133" t="str">
            <v>06M</v>
          </cell>
          <cell r="R133">
            <v>0.15497732685828369</v>
          </cell>
          <cell r="S133">
            <v>0.22098529707410502</v>
          </cell>
          <cell r="T133">
            <v>1.4256736144153534E-2</v>
          </cell>
          <cell r="U133">
            <v>9.3105009051879961E-2</v>
          </cell>
          <cell r="V133">
            <v>5.8042685566718981E-2</v>
          </cell>
          <cell r="W133">
            <v>0</v>
          </cell>
          <cell r="X133">
            <v>0.11241316749294858</v>
          </cell>
          <cell r="Y133">
            <v>0.11646099320824194</v>
          </cell>
          <cell r="Z133">
            <v>6.3822497603670106E-2</v>
          </cell>
          <cell r="AA133">
            <v>0.1659362869999981</v>
          </cell>
          <cell r="AB133">
            <v>1</v>
          </cell>
        </row>
        <row r="134">
          <cell r="C134" t="str">
            <v>06N</v>
          </cell>
          <cell r="D134">
            <v>98.401457979352131</v>
          </cell>
          <cell r="E134">
            <v>26.77269461489956</v>
          </cell>
          <cell r="F134">
            <v>15.688692910958608</v>
          </cell>
          <cell r="G134">
            <v>51.19906655412246</v>
          </cell>
          <cell r="H134">
            <v>118.10462674655246</v>
          </cell>
          <cell r="I134">
            <v>1.7298243864502674</v>
          </cell>
          <cell r="J134">
            <v>141.8089833383828</v>
          </cell>
          <cell r="K134">
            <v>196.60264822301914</v>
          </cell>
          <cell r="L134">
            <v>37.796741211096105</v>
          </cell>
          <cell r="M134">
            <v>60.081585594095507</v>
          </cell>
          <cell r="N134">
            <v>748.18632155892897</v>
          </cell>
          <cell r="Q134" t="str">
            <v>06N</v>
          </cell>
          <cell r="R134">
            <v>0.13151999060116712</v>
          </cell>
          <cell r="S134">
            <v>3.5783459070884496E-2</v>
          </cell>
          <cell r="T134">
            <v>2.0968965161337727E-2</v>
          </cell>
          <cell r="U134">
            <v>6.8430904279890528E-2</v>
          </cell>
          <cell r="V134">
            <v>0.15785456555857424</v>
          </cell>
          <cell r="W134">
            <v>2.3120235382624839E-3</v>
          </cell>
          <cell r="X134">
            <v>0.18953698998787907</v>
          </cell>
          <cell r="Y134">
            <v>0.26277231026273745</v>
          </cell>
          <cell r="Z134">
            <v>5.0517819053872051E-2</v>
          </cell>
          <cell r="AA134">
            <v>8.0302972485394919E-2</v>
          </cell>
          <cell r="AB134">
            <v>1</v>
          </cell>
        </row>
        <row r="135">
          <cell r="C135" t="str">
            <v>06P</v>
          </cell>
          <cell r="D135">
            <v>67.57352425532504</v>
          </cell>
          <cell r="E135">
            <v>19.665221616893845</v>
          </cell>
          <cell r="F135">
            <v>12.733085696934253</v>
          </cell>
          <cell r="G135">
            <v>24.186007346479961</v>
          </cell>
          <cell r="H135">
            <v>11.094446710922091</v>
          </cell>
          <cell r="I135">
            <v>2.8944228204696025</v>
          </cell>
          <cell r="J135">
            <v>10.797864539173556</v>
          </cell>
          <cell r="K135">
            <v>34.187140742800786</v>
          </cell>
          <cell r="L135">
            <v>15.31357437545562</v>
          </cell>
          <cell r="M135">
            <v>15.06256852286611</v>
          </cell>
          <cell r="N135">
            <v>213.50785662732085</v>
          </cell>
          <cell r="Q135" t="str">
            <v>06P</v>
          </cell>
          <cell r="R135">
            <v>0.31649197983976302</v>
          </cell>
          <cell r="S135">
            <v>9.2105376952097834E-2</v>
          </cell>
          <cell r="T135">
            <v>5.9637551039444535E-2</v>
          </cell>
          <cell r="U135">
            <v>0.11327923819073681</v>
          </cell>
          <cell r="V135">
            <v>5.1962709411145974E-2</v>
          </cell>
          <cell r="W135">
            <v>1.3556516683701404E-2</v>
          </cell>
          <cell r="X135">
            <v>5.0573616867042454E-2</v>
          </cell>
          <cell r="Y135">
            <v>0.16012123058532046</v>
          </cell>
          <cell r="Z135">
            <v>7.1723704304640881E-2</v>
          </cell>
          <cell r="AA135">
            <v>7.0548076126106724E-2</v>
          </cell>
          <cell r="AB135">
            <v>1</v>
          </cell>
        </row>
        <row r="136">
          <cell r="C136" t="str">
            <v>06Q</v>
          </cell>
          <cell r="D136">
            <v>46.694979243690639</v>
          </cell>
          <cell r="E136">
            <v>24.073947427756025</v>
          </cell>
          <cell r="F136">
            <v>10.77146207665696</v>
          </cell>
          <cell r="G136">
            <v>41.379310012745897</v>
          </cell>
          <cell r="H136">
            <v>31.285876585877816</v>
          </cell>
          <cell r="I136">
            <v>0</v>
          </cell>
          <cell r="J136">
            <v>79.132069160677901</v>
          </cell>
          <cell r="K136">
            <v>84.308444879421273</v>
          </cell>
          <cell r="L136">
            <v>8.7871854901009847</v>
          </cell>
          <cell r="M136">
            <v>25.296692383533117</v>
          </cell>
          <cell r="N136">
            <v>351.72996726046063</v>
          </cell>
          <cell r="Q136" t="str">
            <v>06Q</v>
          </cell>
          <cell r="R136">
            <v>0.13275803482821355</v>
          </cell>
          <cell r="S136">
            <v>6.8444402435374391E-2</v>
          </cell>
          <cell r="T136">
            <v>3.062423756654363E-2</v>
          </cell>
          <cell r="U136">
            <v>0.11764510807833437</v>
          </cell>
          <cell r="V136">
            <v>8.8948567077056062E-2</v>
          </cell>
          <cell r="W136">
            <v>0</v>
          </cell>
          <cell r="X136">
            <v>0.22497960516989321</v>
          </cell>
          <cell r="Y136">
            <v>0.23969650790940361</v>
          </cell>
          <cell r="Z136">
            <v>2.4982760378770796E-2</v>
          </cell>
          <cell r="AA136">
            <v>7.1920776556410354E-2</v>
          </cell>
          <cell r="AB136">
            <v>1</v>
          </cell>
        </row>
        <row r="137">
          <cell r="C137" t="str">
            <v>06T</v>
          </cell>
          <cell r="D137">
            <v>69.891534472949388</v>
          </cell>
          <cell r="E137">
            <v>26.171067644919262</v>
          </cell>
          <cell r="F137">
            <v>6.3662154163040157</v>
          </cell>
          <cell r="G137">
            <v>34.926929753236465</v>
          </cell>
          <cell r="H137">
            <v>24.138528363365527</v>
          </cell>
          <cell r="I137">
            <v>1.9970015450033101</v>
          </cell>
          <cell r="J137">
            <v>73.819308113255317</v>
          </cell>
          <cell r="K137">
            <v>84.46885505989593</v>
          </cell>
          <cell r="L137">
            <v>14.228156805714388</v>
          </cell>
          <cell r="M137">
            <v>31.609517929327712</v>
          </cell>
          <cell r="N137">
            <v>367.61711510397129</v>
          </cell>
          <cell r="Q137" t="str">
            <v>06T</v>
          </cell>
          <cell r="R137">
            <v>0.19012045849166276</v>
          </cell>
          <cell r="S137">
            <v>7.1191102289993841E-2</v>
          </cell>
          <cell r="T137">
            <v>1.731751639067047E-2</v>
          </cell>
          <cell r="U137">
            <v>9.5008987117910046E-2</v>
          </cell>
          <cell r="V137">
            <v>6.5662145127651492E-2</v>
          </cell>
          <cell r="W137">
            <v>5.4322866454096083E-3</v>
          </cell>
          <cell r="X137">
            <v>0.20080487300591915</v>
          </cell>
          <cell r="Y137">
            <v>0.22977400014688118</v>
          </cell>
          <cell r="Z137">
            <v>3.8703738811753395E-2</v>
          </cell>
          <cell r="AA137">
            <v>8.598489197214812E-2</v>
          </cell>
          <cell r="AB137">
            <v>1</v>
          </cell>
        </row>
        <row r="138">
          <cell r="C138" t="str">
            <v>06V</v>
          </cell>
          <cell r="D138">
            <v>18.122169119398528</v>
          </cell>
          <cell r="E138">
            <v>12.215973992929971</v>
          </cell>
          <cell r="F138">
            <v>0.99750362302930184</v>
          </cell>
          <cell r="G138">
            <v>14.855449165111505</v>
          </cell>
          <cell r="H138">
            <v>12.916076781745712</v>
          </cell>
          <cell r="I138">
            <v>0</v>
          </cell>
          <cell r="J138">
            <v>59.006819493940512</v>
          </cell>
          <cell r="K138">
            <v>49.745722336675385</v>
          </cell>
          <cell r="L138">
            <v>3.6599781094403951</v>
          </cell>
          <cell r="M138">
            <v>15.146868254195665</v>
          </cell>
          <cell r="N138">
            <v>186.66656087646697</v>
          </cell>
          <cell r="Q138" t="str">
            <v>06V</v>
          </cell>
          <cell r="R138">
            <v>9.7083103874140042E-2</v>
          </cell>
          <cell r="S138">
            <v>6.5442754907850439E-2</v>
          </cell>
          <cell r="T138">
            <v>5.3437724375788665E-3</v>
          </cell>
          <cell r="U138">
            <v>7.9582808486746648E-2</v>
          </cell>
          <cell r="V138">
            <v>6.9193307687783298E-2</v>
          </cell>
          <cell r="W138">
            <v>0</v>
          </cell>
          <cell r="X138">
            <v>0.31610814072366344</v>
          </cell>
          <cell r="Y138">
            <v>0.26649509212095213</v>
          </cell>
          <cell r="Z138">
            <v>1.9607036698246729E-2</v>
          </cell>
          <cell r="AA138">
            <v>8.1143983063038411E-2</v>
          </cell>
          <cell r="AB138">
            <v>1</v>
          </cell>
        </row>
        <row r="139">
          <cell r="C139" t="str">
            <v>06W</v>
          </cell>
          <cell r="D139">
            <v>40.471493583957837</v>
          </cell>
          <cell r="E139">
            <v>23.011360265182731</v>
          </cell>
          <cell r="F139">
            <v>2.3820307679574744</v>
          </cell>
          <cell r="G139">
            <v>17.225389057242996</v>
          </cell>
          <cell r="H139">
            <v>18.557135332076623</v>
          </cell>
          <cell r="I139">
            <v>0</v>
          </cell>
          <cell r="J139">
            <v>30.678351644477868</v>
          </cell>
          <cell r="K139">
            <v>48.851114734652008</v>
          </cell>
          <cell r="L139">
            <v>7.5711415051858078</v>
          </cell>
          <cell r="M139">
            <v>15.625906134646355</v>
          </cell>
          <cell r="N139">
            <v>204.3739230253797</v>
          </cell>
          <cell r="Q139" t="str">
            <v>06W</v>
          </cell>
          <cell r="R139">
            <v>0.19802670020153199</v>
          </cell>
          <cell r="S139">
            <v>0.11259440502262669</v>
          </cell>
          <cell r="T139">
            <v>1.1655257836694105E-2</v>
          </cell>
          <cell r="U139">
            <v>8.4283693351151753E-2</v>
          </cell>
          <cell r="V139">
            <v>9.0799917413006498E-2</v>
          </cell>
          <cell r="W139">
            <v>0</v>
          </cell>
          <cell r="X139">
            <v>0.15010893361707475</v>
          </cell>
          <cell r="Y139">
            <v>0.23902812066970769</v>
          </cell>
          <cell r="Z139">
            <v>3.7045535913334711E-2</v>
          </cell>
          <cell r="AA139">
            <v>7.645743597487184E-2</v>
          </cell>
          <cell r="AB139">
            <v>1</v>
          </cell>
        </row>
        <row r="140">
          <cell r="C140" t="str">
            <v>06Y</v>
          </cell>
          <cell r="D140">
            <v>18.62663810731528</v>
          </cell>
          <cell r="E140">
            <v>22.698194327687265</v>
          </cell>
          <cell r="F140">
            <v>1.8801560727655191</v>
          </cell>
          <cell r="G140">
            <v>25.143723359956979</v>
          </cell>
          <cell r="H140">
            <v>6.477483833389857</v>
          </cell>
          <cell r="I140">
            <v>0.57105624796319876</v>
          </cell>
          <cell r="J140">
            <v>36.443040824677645</v>
          </cell>
          <cell r="K140">
            <v>69.353165112344129</v>
          </cell>
          <cell r="L140">
            <v>9.5893689894673777</v>
          </cell>
          <cell r="M140">
            <v>9.1434630118447693</v>
          </cell>
          <cell r="N140">
            <v>199.926289887412</v>
          </cell>
          <cell r="Q140" t="str">
            <v>06Y</v>
          </cell>
          <cell r="R140">
            <v>9.3167527481277351E-2</v>
          </cell>
          <cell r="S140">
            <v>0.11353281422102965</v>
          </cell>
          <cell r="T140">
            <v>9.4042463040969974E-3</v>
          </cell>
          <cell r="U140">
            <v>0.12576496754937336</v>
          </cell>
          <cell r="V140">
            <v>3.2399359969304868E-2</v>
          </cell>
          <cell r="W140">
            <v>2.8563339432987412E-3</v>
          </cell>
          <cell r="X140">
            <v>0.18228238439877245</v>
          </cell>
          <cell r="Y140">
            <v>0.34689367342034005</v>
          </cell>
          <cell r="Z140">
            <v>4.7964522299031344E-2</v>
          </cell>
          <cell r="AA140">
            <v>4.5734170413475328E-2</v>
          </cell>
          <cell r="AB140">
            <v>1</v>
          </cell>
        </row>
        <row r="141">
          <cell r="C141" t="str">
            <v>07G</v>
          </cell>
          <cell r="D141">
            <v>54.589087234798114</v>
          </cell>
          <cell r="E141">
            <v>11.100619047200503</v>
          </cell>
          <cell r="F141">
            <v>11.368932789054794</v>
          </cell>
          <cell r="G141">
            <v>22.850165645594998</v>
          </cell>
          <cell r="H141">
            <v>15.489581428540042</v>
          </cell>
          <cell r="I141">
            <v>0.78982572478611357</v>
          </cell>
          <cell r="J141">
            <v>13.92965648590866</v>
          </cell>
          <cell r="K141">
            <v>30.555999443376795</v>
          </cell>
          <cell r="L141">
            <v>9.2806211414466802</v>
          </cell>
          <cell r="M141">
            <v>11.715759681144142</v>
          </cell>
          <cell r="N141">
            <v>181.67024862185085</v>
          </cell>
          <cell r="Q141" t="str">
            <v>07G</v>
          </cell>
          <cell r="R141">
            <v>0.300484463740819</v>
          </cell>
          <cell r="S141">
            <v>6.1103120248966004E-2</v>
          </cell>
          <cell r="T141">
            <v>6.2580047505298386E-2</v>
          </cell>
          <cell r="U141">
            <v>0.12577824833144768</v>
          </cell>
          <cell r="V141">
            <v>8.5262069854827038E-2</v>
          </cell>
          <cell r="W141">
            <v>4.3475788180933625E-3</v>
          </cell>
          <cell r="X141">
            <v>7.6675496354405473E-2</v>
          </cell>
          <cell r="Y141">
            <v>0.16819484574482821</v>
          </cell>
          <cell r="Z141">
            <v>5.1084980682579578E-2</v>
          </cell>
          <cell r="AA141">
            <v>6.448914871873522E-2</v>
          </cell>
          <cell r="AB141">
            <v>1</v>
          </cell>
        </row>
        <row r="142">
          <cell r="C142" t="str">
            <v>07H</v>
          </cell>
          <cell r="D142">
            <v>43.723255221803505</v>
          </cell>
          <cell r="E142">
            <v>18.726376562139244</v>
          </cell>
          <cell r="F142">
            <v>4.2288229288845658</v>
          </cell>
          <cell r="G142">
            <v>27.678830580089549</v>
          </cell>
          <cell r="H142">
            <v>23.769164585909305</v>
          </cell>
          <cell r="I142">
            <v>2.5837546925678123</v>
          </cell>
          <cell r="J142">
            <v>55.048302493318801</v>
          </cell>
          <cell r="K142">
            <v>72.098216286620683</v>
          </cell>
          <cell r="L142">
            <v>21.431347008848981</v>
          </cell>
          <cell r="M142">
            <v>26.978940387764773</v>
          </cell>
          <cell r="N142">
            <v>296.26701074794721</v>
          </cell>
          <cell r="Q142" t="str">
            <v>07H</v>
          </cell>
          <cell r="R142">
            <v>0.1475805730493619</v>
          </cell>
          <cell r="S142">
            <v>6.3207768272488959E-2</v>
          </cell>
          <cell r="T142">
            <v>1.4273688178135664E-2</v>
          </cell>
          <cell r="U142">
            <v>9.3425287244139552E-2</v>
          </cell>
          <cell r="V142">
            <v>8.0228860195748264E-2</v>
          </cell>
          <cell r="W142">
            <v>8.7210340633097801E-3</v>
          </cell>
          <cell r="X142">
            <v>0.18580638578134445</v>
          </cell>
          <cell r="Y142">
            <v>0.24335553291810516</v>
          </cell>
          <cell r="Z142">
            <v>7.2337945945260718E-2</v>
          </cell>
          <cell r="AA142">
            <v>9.1062924352105598E-2</v>
          </cell>
          <cell r="AB142">
            <v>1</v>
          </cell>
        </row>
        <row r="143">
          <cell r="C143" t="str">
            <v>07J</v>
          </cell>
          <cell r="D143">
            <v>41.049803000693366</v>
          </cell>
          <cell r="E143">
            <v>27.019257381520674</v>
          </cell>
          <cell r="F143">
            <v>2.989430366537893</v>
          </cell>
          <cell r="G143">
            <v>17.176567242210005</v>
          </cell>
          <cell r="H143">
            <v>24.834386374472928</v>
          </cell>
          <cell r="I143">
            <v>0.75746529669769569</v>
          </cell>
          <cell r="J143">
            <v>46.032628038195291</v>
          </cell>
          <cell r="K143">
            <v>51.267259658109843</v>
          </cell>
          <cell r="L143">
            <v>4.6581821818013793</v>
          </cell>
          <cell r="M143">
            <v>25.126740354234784</v>
          </cell>
          <cell r="N143">
            <v>240.91171989447389</v>
          </cell>
          <cell r="Q143" t="str">
            <v>07J</v>
          </cell>
          <cell r="R143">
            <v>0.17039354921659408</v>
          </cell>
          <cell r="S143">
            <v>0.11215418408600407</v>
          </cell>
          <cell r="T143">
            <v>1.2408820823857584E-2</v>
          </cell>
          <cell r="U143">
            <v>7.1298180303282152E-2</v>
          </cell>
          <cell r="V143">
            <v>0.10308500717752996</v>
          </cell>
          <cell r="W143">
            <v>3.1441612596908395E-3</v>
          </cell>
          <cell r="X143">
            <v>0.19107674818958115</v>
          </cell>
          <cell r="Y143">
            <v>0.21280517062667745</v>
          </cell>
          <cell r="Z143">
            <v>1.9335639560590055E-2</v>
          </cell>
          <cell r="AA143">
            <v>0.10429853875619252</v>
          </cell>
          <cell r="AB143">
            <v>1</v>
          </cell>
        </row>
        <row r="144">
          <cell r="C144" t="str">
            <v>07K</v>
          </cell>
          <cell r="D144">
            <v>41.31131091166678</v>
          </cell>
          <cell r="E144">
            <v>28.736568431315785</v>
          </cell>
          <cell r="F144">
            <v>4.125332927745144</v>
          </cell>
          <cell r="G144">
            <v>22.843596649141197</v>
          </cell>
          <cell r="H144">
            <v>21.135727116711124</v>
          </cell>
          <cell r="I144">
            <v>0.98287467215355451</v>
          </cell>
          <cell r="J144">
            <v>78.688036524290069</v>
          </cell>
          <cell r="K144">
            <v>65.296666714807074</v>
          </cell>
          <cell r="L144">
            <v>11.940108207173441</v>
          </cell>
          <cell r="M144">
            <v>22.782616834379063</v>
          </cell>
          <cell r="N144">
            <v>297.84283898938321</v>
          </cell>
          <cell r="Q144" t="str">
            <v>07K</v>
          </cell>
          <cell r="R144">
            <v>0.13870170943790711</v>
          </cell>
          <cell r="S144">
            <v>9.6482321108751309E-2</v>
          </cell>
          <cell r="T144">
            <v>1.3850703752834542E-2</v>
          </cell>
          <cell r="U144">
            <v>7.6696813415599599E-2</v>
          </cell>
          <cell r="V144">
            <v>7.0962683502572038E-2</v>
          </cell>
          <cell r="W144">
            <v>3.2999775166277865E-3</v>
          </cell>
          <cell r="X144">
            <v>0.26419314559076895</v>
          </cell>
          <cell r="Y144">
            <v>0.21923195110671978</v>
          </cell>
          <cell r="Z144">
            <v>4.0088619379561631E-2</v>
          </cell>
          <cell r="AA144">
            <v>7.6492075188657346E-2</v>
          </cell>
          <cell r="AB144">
            <v>1</v>
          </cell>
        </row>
        <row r="145">
          <cell r="C145" t="str">
            <v>07L</v>
          </cell>
          <cell r="D145">
            <v>86.428958698832631</v>
          </cell>
          <cell r="E145">
            <v>9.427249549001731</v>
          </cell>
          <cell r="F145">
            <v>10.603267806064439</v>
          </cell>
          <cell r="G145">
            <v>24.289560697709355</v>
          </cell>
          <cell r="H145">
            <v>20.628315801473132</v>
          </cell>
          <cell r="I145">
            <v>0</v>
          </cell>
          <cell r="J145">
            <v>3.1711697203903362</v>
          </cell>
          <cell r="K145">
            <v>20.048768564276632</v>
          </cell>
          <cell r="L145">
            <v>24.674552413323308</v>
          </cell>
          <cell r="M145">
            <v>20.142890334876018</v>
          </cell>
          <cell r="N145">
            <v>219.41473358594763</v>
          </cell>
          <cell r="Q145" t="str">
            <v>07L</v>
          </cell>
          <cell r="R145">
            <v>0.39390681421572482</v>
          </cell>
          <cell r="S145">
            <v>4.2965435342148313E-2</v>
          </cell>
          <cell r="T145">
            <v>4.8325231550191229E-2</v>
          </cell>
          <cell r="U145">
            <v>0.11070159373866667</v>
          </cell>
          <cell r="V145">
            <v>9.4015180586734623E-2</v>
          </cell>
          <cell r="W145">
            <v>0</v>
          </cell>
          <cell r="X145">
            <v>1.4452856782054463E-2</v>
          </cell>
          <cell r="Y145">
            <v>9.1373848221652204E-2</v>
          </cell>
          <cell r="Z145">
            <v>0.11245622392836241</v>
          </cell>
          <cell r="AA145">
            <v>9.180281563446506E-2</v>
          </cell>
          <cell r="AB145">
            <v>1</v>
          </cell>
        </row>
        <row r="146">
          <cell r="C146" t="str">
            <v>07M</v>
          </cell>
          <cell r="D146">
            <v>89.505115414683203</v>
          </cell>
          <cell r="E146">
            <v>18.940734155535242</v>
          </cell>
          <cell r="F146">
            <v>11.417774076401658</v>
          </cell>
          <cell r="G146">
            <v>31.249656998045435</v>
          </cell>
          <cell r="H146">
            <v>89.936336301000296</v>
          </cell>
          <cell r="I146">
            <v>2.1737086681372215</v>
          </cell>
          <cell r="J146">
            <v>51.858722291943643</v>
          </cell>
          <cell r="K146">
            <v>175.08136210337449</v>
          </cell>
          <cell r="L146">
            <v>36.556931614702961</v>
          </cell>
          <cell r="M146">
            <v>65.206693315838933</v>
          </cell>
          <cell r="N146">
            <v>571.92703493966314</v>
          </cell>
          <cell r="Q146" t="str">
            <v>07M</v>
          </cell>
          <cell r="R146">
            <v>0.15649743751687795</v>
          </cell>
          <cell r="S146">
            <v>3.31173960984961E-2</v>
          </cell>
          <cell r="T146">
            <v>1.9963690084358759E-2</v>
          </cell>
          <cell r="U146">
            <v>5.4639237330933649E-2</v>
          </cell>
          <cell r="V146">
            <v>0.15725141636378206</v>
          </cell>
          <cell r="W146">
            <v>3.8006747982573378E-3</v>
          </cell>
          <cell r="X146">
            <v>9.0673668359486814E-2</v>
          </cell>
          <cell r="Y146">
            <v>0.30612534712901818</v>
          </cell>
          <cell r="Z146">
            <v>6.3918873180316832E-2</v>
          </cell>
          <cell r="AA146">
            <v>0.11401225913847222</v>
          </cell>
          <cell r="AB146">
            <v>1</v>
          </cell>
        </row>
        <row r="147">
          <cell r="C147" t="str">
            <v>07N</v>
          </cell>
          <cell r="D147">
            <v>56.935426040301927</v>
          </cell>
          <cell r="E147">
            <v>22.196795731986771</v>
          </cell>
          <cell r="F147">
            <v>7.8533043176131718</v>
          </cell>
          <cell r="G147">
            <v>18.840149577198272</v>
          </cell>
          <cell r="H147">
            <v>29.441601925378706</v>
          </cell>
          <cell r="I147">
            <v>0</v>
          </cell>
          <cell r="J147">
            <v>43.392568427679024</v>
          </cell>
          <cell r="K147">
            <v>41.306003080174939</v>
          </cell>
          <cell r="L147">
            <v>21.81405285610909</v>
          </cell>
          <cell r="M147">
            <v>33.495102984280706</v>
          </cell>
          <cell r="N147">
            <v>275.27500494072262</v>
          </cell>
          <cell r="Q147" t="str">
            <v>07N</v>
          </cell>
          <cell r="R147">
            <v>0.20683107807976364</v>
          </cell>
          <cell r="S147">
            <v>8.0634984410468361E-2</v>
          </cell>
          <cell r="T147">
            <v>2.852894079251508E-2</v>
          </cell>
          <cell r="U147">
            <v>6.8441192404138859E-2</v>
          </cell>
          <cell r="V147">
            <v>0.10695341530088656</v>
          </cell>
          <cell r="W147">
            <v>0</v>
          </cell>
          <cell r="X147">
            <v>0.15763352156518215</v>
          </cell>
          <cell r="Y147">
            <v>0.15005359127709297</v>
          </cell>
          <cell r="Z147">
            <v>7.9244582561378937E-2</v>
          </cell>
          <cell r="AA147">
            <v>0.12167869360857336</v>
          </cell>
          <cell r="AB147">
            <v>1</v>
          </cell>
        </row>
        <row r="148">
          <cell r="C148" t="str">
            <v>07P</v>
          </cell>
          <cell r="D148">
            <v>142.94698878749765</v>
          </cell>
          <cell r="E148">
            <v>21.529603091328823</v>
          </cell>
          <cell r="F148">
            <v>11.89780702541122</v>
          </cell>
          <cell r="G148">
            <v>19.977464551148145</v>
          </cell>
          <cell r="H148">
            <v>53.681938330677916</v>
          </cell>
          <cell r="I148">
            <v>2.0189627321984349</v>
          </cell>
          <cell r="J148">
            <v>17.344302105452194</v>
          </cell>
          <cell r="K148">
            <v>71.047161346749249</v>
          </cell>
          <cell r="L148">
            <v>44.736684357199174</v>
          </cell>
          <cell r="M148">
            <v>62.828133878693038</v>
          </cell>
          <cell r="N148">
            <v>448.00904620635578</v>
          </cell>
          <cell r="Q148" t="str">
            <v>07P</v>
          </cell>
          <cell r="R148">
            <v>0.319071657141618</v>
          </cell>
          <cell r="S148">
            <v>4.8056179386637102E-2</v>
          </cell>
          <cell r="T148">
            <v>2.6557068715820118E-2</v>
          </cell>
          <cell r="U148">
            <v>4.4591654388037513E-2</v>
          </cell>
          <cell r="V148">
            <v>0.11982333567869895</v>
          </cell>
          <cell r="W148">
            <v>4.5065222439023877E-3</v>
          </cell>
          <cell r="X148">
            <v>3.871417832367452E-2</v>
          </cell>
          <cell r="Y148">
            <v>0.15858421152064078</v>
          </cell>
          <cell r="Z148">
            <v>9.985665409218808E-2</v>
          </cell>
          <cell r="AA148">
            <v>0.14023853850878271</v>
          </cell>
          <cell r="AB148">
            <v>1</v>
          </cell>
        </row>
        <row r="149">
          <cell r="C149" t="str">
            <v>07Q</v>
          </cell>
          <cell r="D149">
            <v>67.777042851628551</v>
          </cell>
          <cell r="E149">
            <v>16.336025680733123</v>
          </cell>
          <cell r="F149">
            <v>9.9519898220305407</v>
          </cell>
          <cell r="G149">
            <v>28.915018208370867</v>
          </cell>
          <cell r="H149">
            <v>75.434290039343395</v>
          </cell>
          <cell r="I149">
            <v>0</v>
          </cell>
          <cell r="J149">
            <v>109.90536525353856</v>
          </cell>
          <cell r="K149">
            <v>159.1127790814636</v>
          </cell>
          <cell r="L149">
            <v>22.872520710311306</v>
          </cell>
          <cell r="M149">
            <v>47.805549893228502</v>
          </cell>
          <cell r="N149">
            <v>538.11058154064847</v>
          </cell>
          <cell r="Q149" t="str">
            <v>07Q</v>
          </cell>
          <cell r="R149">
            <v>0.12595374478156163</v>
          </cell>
          <cell r="S149">
            <v>3.0358120135757099E-2</v>
          </cell>
          <cell r="T149">
            <v>1.8494320987959934E-2</v>
          </cell>
          <cell r="U149">
            <v>5.3734342345740788E-2</v>
          </cell>
          <cell r="V149">
            <v>0.14018362140987772</v>
          </cell>
          <cell r="W149">
            <v>0</v>
          </cell>
          <cell r="X149">
            <v>0.20424308501585633</v>
          </cell>
          <cell r="Y149">
            <v>0.29568788375413935</v>
          </cell>
          <cell r="Z149">
            <v>4.2505242407286752E-2</v>
          </cell>
          <cell r="AA149">
            <v>8.8839639161820319E-2</v>
          </cell>
          <cell r="AB149">
            <v>1</v>
          </cell>
        </row>
        <row r="150">
          <cell r="C150" t="str">
            <v>07R</v>
          </cell>
          <cell r="D150">
            <v>108.54884583876635</v>
          </cell>
          <cell r="E150">
            <v>5.7499898653474126</v>
          </cell>
          <cell r="F150">
            <v>12.943491847668508</v>
          </cell>
          <cell r="G150">
            <v>6.9310983557394454</v>
          </cell>
          <cell r="H150">
            <v>71.121995626314302</v>
          </cell>
          <cell r="I150">
            <v>0</v>
          </cell>
          <cell r="J150">
            <v>21.35883390811772</v>
          </cell>
          <cell r="K150">
            <v>128.67198531152988</v>
          </cell>
          <cell r="L150">
            <v>22.290499579816576</v>
          </cell>
          <cell r="M150">
            <v>59.919141147150235</v>
          </cell>
          <cell r="N150">
            <v>437.53588148045043</v>
          </cell>
          <cell r="Q150" t="str">
            <v>07R</v>
          </cell>
          <cell r="R150">
            <v>0.24809130046998543</v>
          </cell>
          <cell r="S150">
            <v>1.3141756159270171E-2</v>
          </cell>
          <cell r="T150">
            <v>2.9582698003813516E-2</v>
          </cell>
          <cell r="U150">
            <v>1.5841211313429467E-2</v>
          </cell>
          <cell r="V150">
            <v>0.16255122982294679</v>
          </cell>
          <cell r="W150">
            <v>0</v>
          </cell>
          <cell r="X150">
            <v>4.8816188139468183E-2</v>
          </cell>
          <cell r="Y150">
            <v>0.2940832758130697</v>
          </cell>
          <cell r="Z150">
            <v>5.0945535036793409E-2</v>
          </cell>
          <cell r="AA150">
            <v>0.13694680524122338</v>
          </cell>
          <cell r="AB150">
            <v>1</v>
          </cell>
        </row>
        <row r="151">
          <cell r="C151" t="str">
            <v>07T</v>
          </cell>
          <cell r="D151">
            <v>76.691149712845231</v>
          </cell>
          <cell r="E151">
            <v>7.3168090948848707</v>
          </cell>
          <cell r="F151">
            <v>14.894060705301767</v>
          </cell>
          <cell r="G151">
            <v>15.644213539493963</v>
          </cell>
          <cell r="H151">
            <v>70.45367752572335</v>
          </cell>
          <cell r="I151">
            <v>0</v>
          </cell>
          <cell r="J151">
            <v>5.3845890547430582</v>
          </cell>
          <cell r="K151">
            <v>81.011376700843172</v>
          </cell>
          <cell r="L151">
            <v>22.965978648679588</v>
          </cell>
          <cell r="M151">
            <v>39.777093656500021</v>
          </cell>
          <cell r="N151">
            <v>334.13894863901498</v>
          </cell>
          <cell r="Q151" t="str">
            <v>07T</v>
          </cell>
          <cell r="R151">
            <v>0.22951873771440531</v>
          </cell>
          <cell r="S151">
            <v>2.1897504390574779E-2</v>
          </cell>
          <cell r="T151">
            <v>4.4574452532298102E-2</v>
          </cell>
          <cell r="U151">
            <v>4.6819485136990406E-2</v>
          </cell>
          <cell r="V151">
            <v>0.21085143714220983</v>
          </cell>
          <cell r="W151">
            <v>0</v>
          </cell>
          <cell r="X151">
            <v>1.6114820127001318E-2</v>
          </cell>
          <cell r="Y151">
            <v>0.24244817023220877</v>
          </cell>
          <cell r="Z151">
            <v>6.8731821723335654E-2</v>
          </cell>
          <cell r="AA151">
            <v>0.1190435710009759</v>
          </cell>
          <cell r="AB151">
            <v>1</v>
          </cell>
        </row>
        <row r="152">
          <cell r="C152" t="str">
            <v>07V</v>
          </cell>
          <cell r="D152">
            <v>93.225880466882828</v>
          </cell>
          <cell r="E152">
            <v>15.599834851861457</v>
          </cell>
          <cell r="F152">
            <v>10.869380798166416</v>
          </cell>
          <cell r="G152">
            <v>32.602210864268741</v>
          </cell>
          <cell r="H152">
            <v>60.010620386096065</v>
          </cell>
          <cell r="I152">
            <v>0</v>
          </cell>
          <cell r="J152">
            <v>49.281068683033645</v>
          </cell>
          <cell r="K152">
            <v>101.17690076781335</v>
          </cell>
          <cell r="L152">
            <v>30.286396706152054</v>
          </cell>
          <cell r="M152">
            <v>51.626688004864739</v>
          </cell>
          <cell r="N152">
            <v>444.67898152913921</v>
          </cell>
          <cell r="Q152" t="str">
            <v>07V</v>
          </cell>
          <cell r="R152">
            <v>0.20964759824334955</v>
          </cell>
          <cell r="S152">
            <v>3.5081115815767921E-2</v>
          </cell>
          <cell r="T152">
            <v>2.4443207908746548E-2</v>
          </cell>
          <cell r="U152">
            <v>7.3316284822273217E-2</v>
          </cell>
          <cell r="V152">
            <v>0.13495268020029783</v>
          </cell>
          <cell r="W152">
            <v>0</v>
          </cell>
          <cell r="X152">
            <v>0.1108239218178661</v>
          </cell>
          <cell r="Y152">
            <v>0.22752795830351916</v>
          </cell>
          <cell r="Z152">
            <v>6.8108451184278496E-2</v>
          </cell>
          <cell r="AA152">
            <v>0.11609878170390141</v>
          </cell>
          <cell r="AB152">
            <v>1</v>
          </cell>
        </row>
        <row r="153">
          <cell r="C153" t="str">
            <v>07W</v>
          </cell>
          <cell r="D153">
            <v>128.30084592115728</v>
          </cell>
          <cell r="E153">
            <v>16.717452015364408</v>
          </cell>
          <cell r="F153">
            <v>20.285015904037525</v>
          </cell>
          <cell r="G153">
            <v>26.333435848623509</v>
          </cell>
          <cell r="H153">
            <v>65.459436064931737</v>
          </cell>
          <cell r="I153">
            <v>1.0892234499185443</v>
          </cell>
          <cell r="J153">
            <v>31.590803962212597</v>
          </cell>
          <cell r="K153">
            <v>94.038833346269215</v>
          </cell>
          <cell r="L153">
            <v>35.254825125959158</v>
          </cell>
          <cell r="M153">
            <v>49.432399242766003</v>
          </cell>
          <cell r="N153">
            <v>468.50227088123995</v>
          </cell>
          <cell r="Q153" t="str">
            <v>07W</v>
          </cell>
          <cell r="R153">
            <v>0.27385319964367921</v>
          </cell>
          <cell r="S153">
            <v>3.568275556897374E-2</v>
          </cell>
          <cell r="T153">
            <v>4.3297582882324062E-2</v>
          </cell>
          <cell r="U153">
            <v>5.6207701617093632E-2</v>
          </cell>
          <cell r="V153">
            <v>0.13972063772882964</v>
          </cell>
          <cell r="W153">
            <v>2.3249053795827814E-3</v>
          </cell>
          <cell r="X153">
            <v>6.7429350775165209E-2</v>
          </cell>
          <cell r="Y153">
            <v>0.20072225726757897</v>
          </cell>
          <cell r="Z153">
            <v>7.5250062416230765E-2</v>
          </cell>
          <cell r="AA153">
            <v>0.10551154672054207</v>
          </cell>
          <cell r="AB153">
            <v>1</v>
          </cell>
        </row>
        <row r="154">
          <cell r="C154" t="str">
            <v>07X</v>
          </cell>
          <cell r="D154">
            <v>85.472187249196253</v>
          </cell>
          <cell r="E154">
            <v>13.791258025998312</v>
          </cell>
          <cell r="F154">
            <v>13.20045425205037</v>
          </cell>
          <cell r="G154">
            <v>20.851497148668468</v>
          </cell>
          <cell r="H154">
            <v>62.301852839354595</v>
          </cell>
          <cell r="I154">
            <v>0.8798267478487829</v>
          </cell>
          <cell r="J154">
            <v>37.271368246991941</v>
          </cell>
          <cell r="K154">
            <v>66.709052574136081</v>
          </cell>
          <cell r="L154">
            <v>20.187389879642947</v>
          </cell>
          <cell r="M154">
            <v>34.774966644143362</v>
          </cell>
          <cell r="N154">
            <v>355.43985360803111</v>
          </cell>
          <cell r="Q154" t="str">
            <v>07X</v>
          </cell>
          <cell r="R154">
            <v>0.24046877799880181</v>
          </cell>
          <cell r="S154">
            <v>3.8800539348654232E-2</v>
          </cell>
          <cell r="T154">
            <v>3.713836284269758E-2</v>
          </cell>
          <cell r="U154">
            <v>5.8663925660015888E-2</v>
          </cell>
          <cell r="V154">
            <v>0.17528099960354837</v>
          </cell>
          <cell r="W154">
            <v>2.4753182259044889E-3</v>
          </cell>
          <cell r="X154">
            <v>0.10485984581822876</v>
          </cell>
          <cell r="Y154">
            <v>0.1876802837300876</v>
          </cell>
          <cell r="Z154">
            <v>5.6795515963454737E-2</v>
          </cell>
          <cell r="AA154">
            <v>9.7836430808606503E-2</v>
          </cell>
          <cell r="AB154">
            <v>1</v>
          </cell>
        </row>
        <row r="155">
          <cell r="C155" t="str">
            <v>07Y</v>
          </cell>
          <cell r="D155">
            <v>106.38886823890824</v>
          </cell>
          <cell r="E155">
            <v>10.365477345008493</v>
          </cell>
          <cell r="F155">
            <v>13.89050631007863</v>
          </cell>
          <cell r="G155">
            <v>23.252617058638915</v>
          </cell>
          <cell r="H155">
            <v>52.842000936251289</v>
          </cell>
          <cell r="I155">
            <v>3.0687272067783913</v>
          </cell>
          <cell r="J155">
            <v>22.961097763979335</v>
          </cell>
          <cell r="K155">
            <v>86.487444133763162</v>
          </cell>
          <cell r="L155">
            <v>37.186201839066513</v>
          </cell>
          <cell r="M155">
            <v>42.123934438018182</v>
          </cell>
          <cell r="N155">
            <v>398.56687527049121</v>
          </cell>
          <cell r="Q155" t="str">
            <v>07Y</v>
          </cell>
          <cell r="R155">
            <v>0.26692852527372335</v>
          </cell>
          <cell r="S155">
            <v>2.600687108775375E-2</v>
          </cell>
          <cell r="T155">
            <v>3.4851130818765876E-2</v>
          </cell>
          <cell r="U155">
            <v>5.8340565915966563E-2</v>
          </cell>
          <cell r="V155">
            <v>0.13258001157369026</v>
          </cell>
          <cell r="W155">
            <v>7.6994035309526669E-3</v>
          </cell>
          <cell r="X155">
            <v>5.7609147143491461E-2</v>
          </cell>
          <cell r="Y155">
            <v>0.21699606640684235</v>
          </cell>
          <cell r="Z155">
            <v>9.3299780153154335E-2</v>
          </cell>
          <cell r="AA155">
            <v>0.10568849809565929</v>
          </cell>
          <cell r="AB155">
            <v>1</v>
          </cell>
        </row>
        <row r="156">
          <cell r="C156" t="str">
            <v>08A</v>
          </cell>
          <cell r="D156">
            <v>125.71742290415133</v>
          </cell>
          <cell r="E156">
            <v>13.659356517169142</v>
          </cell>
          <cell r="F156">
            <v>8.7989140308336289</v>
          </cell>
          <cell r="G156">
            <v>19.331737966292344</v>
          </cell>
          <cell r="H156">
            <v>53.474409741076201</v>
          </cell>
          <cell r="I156">
            <v>2.1618289520662062</v>
          </cell>
          <cell r="J156">
            <v>22.262246594328786</v>
          </cell>
          <cell r="K156">
            <v>66.68571322430526</v>
          </cell>
          <cell r="L156">
            <v>30.612242733598976</v>
          </cell>
          <cell r="M156">
            <v>28.483472032663627</v>
          </cell>
          <cell r="N156">
            <v>371.18734469648558</v>
          </cell>
          <cell r="Q156" t="str">
            <v>08A</v>
          </cell>
          <cell r="R156">
            <v>0.33868994916017037</v>
          </cell>
          <cell r="S156">
            <v>3.6799090034543597E-2</v>
          </cell>
          <cell r="T156">
            <v>2.3704779154117905E-2</v>
          </cell>
          <cell r="U156">
            <v>5.2080811058091495E-2</v>
          </cell>
          <cell r="V156">
            <v>0.14406312743448038</v>
          </cell>
          <cell r="W156">
            <v>5.8240912114983388E-3</v>
          </cell>
          <cell r="X156">
            <v>5.9975769412430525E-2</v>
          </cell>
          <cell r="Y156">
            <v>0.17965513689275475</v>
          </cell>
          <cell r="Z156">
            <v>8.2471138014228784E-2</v>
          </cell>
          <cell r="AA156">
            <v>7.6736107627683653E-2</v>
          </cell>
          <cell r="AB156">
            <v>1</v>
          </cell>
        </row>
        <row r="157">
          <cell r="C157" t="str">
            <v>08C</v>
          </cell>
          <cell r="D157">
            <v>56.514657231038463</v>
          </cell>
          <cell r="E157">
            <v>5.4540172507846636</v>
          </cell>
          <cell r="F157">
            <v>18.694941019873305</v>
          </cell>
          <cell r="G157">
            <v>24.578483169776828</v>
          </cell>
          <cell r="H157">
            <v>47.107487055950088</v>
          </cell>
          <cell r="I157">
            <v>0</v>
          </cell>
          <cell r="J157">
            <v>12.881208697030369</v>
          </cell>
          <cell r="K157">
            <v>93.425513064881841</v>
          </cell>
          <cell r="L157">
            <v>15.544226169862148</v>
          </cell>
          <cell r="M157">
            <v>27.613355138601904</v>
          </cell>
          <cell r="N157">
            <v>301.81388879779962</v>
          </cell>
          <cell r="Q157" t="str">
            <v>08C</v>
          </cell>
          <cell r="R157">
            <v>0.18725002171421107</v>
          </cell>
          <cell r="S157">
            <v>1.8070796120448207E-2</v>
          </cell>
          <cell r="T157">
            <v>6.1941950697961386E-2</v>
          </cell>
          <cell r="U157">
            <v>8.1435891726782644E-2</v>
          </cell>
          <cell r="V157">
            <v>0.15608124345632673</v>
          </cell>
          <cell r="W157">
            <v>0</v>
          </cell>
          <cell r="X157">
            <v>4.267931057891157E-2</v>
          </cell>
          <cell r="Y157">
            <v>0.30954676551506322</v>
          </cell>
          <cell r="Z157">
            <v>5.1502686744399659E-2</v>
          </cell>
          <cell r="AA157">
            <v>9.1491333445895481E-2</v>
          </cell>
          <cell r="AB157">
            <v>1</v>
          </cell>
        </row>
        <row r="158">
          <cell r="C158" t="str">
            <v>08D</v>
          </cell>
          <cell r="D158">
            <v>74.949008393602739</v>
          </cell>
          <cell r="E158">
            <v>8.3331236703146772</v>
          </cell>
          <cell r="F158">
            <v>9.8694203751574179</v>
          </cell>
          <cell r="G158">
            <v>18.324653698389522</v>
          </cell>
          <cell r="H158">
            <v>55.955878608659724</v>
          </cell>
          <cell r="I158">
            <v>0.45137233067630728</v>
          </cell>
          <cell r="J158">
            <v>28.44308580187975</v>
          </cell>
          <cell r="K158">
            <v>68.233688826045423</v>
          </cell>
          <cell r="L158">
            <v>34.564502515839784</v>
          </cell>
          <cell r="M158">
            <v>39.910356422047983</v>
          </cell>
          <cell r="N158">
            <v>339.03509064261328</v>
          </cell>
          <cell r="Q158" t="str">
            <v>08D</v>
          </cell>
          <cell r="R158">
            <v>0.22106563734020282</v>
          </cell>
          <cell r="S158">
            <v>2.4578941532334964E-2</v>
          </cell>
          <cell r="T158">
            <v>2.9110321166020716E-2</v>
          </cell>
          <cell r="U158">
            <v>5.4049430882380463E-2</v>
          </cell>
          <cell r="V158">
            <v>0.1650445046930096</v>
          </cell>
          <cell r="W158">
            <v>1.3313439910328101E-3</v>
          </cell>
          <cell r="X158">
            <v>8.3894223892778202E-2</v>
          </cell>
          <cell r="Y158">
            <v>0.20125848535829741</v>
          </cell>
          <cell r="Z158">
            <v>0.10194963137982442</v>
          </cell>
          <cell r="AA158">
            <v>0.11771747976411871</v>
          </cell>
          <cell r="AB158">
            <v>1</v>
          </cell>
        </row>
        <row r="159">
          <cell r="C159" t="str">
            <v>08E</v>
          </cell>
          <cell r="D159">
            <v>89.253873134732117</v>
          </cell>
          <cell r="E159">
            <v>17.20004396783149</v>
          </cell>
          <cell r="F159">
            <v>10.267913098822058</v>
          </cell>
          <cell r="G159">
            <v>10.351518118190828</v>
          </cell>
          <cell r="H159">
            <v>48.372564197971478</v>
          </cell>
          <cell r="I159">
            <v>3.5480322200998273</v>
          </cell>
          <cell r="J159">
            <v>34.556499195598249</v>
          </cell>
          <cell r="K159">
            <v>49.115290958625884</v>
          </cell>
          <cell r="L159">
            <v>17.261573963408356</v>
          </cell>
          <cell r="M159">
            <v>16.708339102387363</v>
          </cell>
          <cell r="N159">
            <v>296.63564795766763</v>
          </cell>
          <cell r="Q159" t="str">
            <v>08E</v>
          </cell>
          <cell r="R159">
            <v>0.30088721213800096</v>
          </cell>
          <cell r="S159">
            <v>5.7983738927716737E-2</v>
          </cell>
          <cell r="T159">
            <v>3.4614562239961712E-2</v>
          </cell>
          <cell r="U159">
            <v>3.4896406380894841E-2</v>
          </cell>
          <cell r="V159">
            <v>0.16307063743355163</v>
          </cell>
          <cell r="W159">
            <v>1.1960909771054087E-2</v>
          </cell>
          <cell r="X159">
            <v>0.116494761952986</v>
          </cell>
          <cell r="Y159">
            <v>0.16557447257868024</v>
          </cell>
          <cell r="Z159">
            <v>5.8191165095139628E-2</v>
          </cell>
          <cell r="AA159">
            <v>5.6326133482014214E-2</v>
          </cell>
          <cell r="AB159">
            <v>1</v>
          </cell>
        </row>
        <row r="160">
          <cell r="C160" t="str">
            <v>08F</v>
          </cell>
          <cell r="D160">
            <v>63.033268699155322</v>
          </cell>
          <cell r="E160">
            <v>24.299158706223203</v>
          </cell>
          <cell r="F160">
            <v>6.6628166827920916</v>
          </cell>
          <cell r="G160">
            <v>21.669327504373371</v>
          </cell>
          <cell r="H160">
            <v>36.755428614374601</v>
          </cell>
          <cell r="I160">
            <v>2.4398399311942369</v>
          </cell>
          <cell r="J160">
            <v>39.951802791711621</v>
          </cell>
          <cell r="K160">
            <v>60.716763702058351</v>
          </cell>
          <cell r="L160">
            <v>25.107021504678762</v>
          </cell>
          <cell r="M160">
            <v>20.794799494925691</v>
          </cell>
          <cell r="N160">
            <v>301.43022763148724</v>
          </cell>
          <cell r="Q160" t="str">
            <v>08F</v>
          </cell>
          <cell r="R160">
            <v>0.20911396044930333</v>
          </cell>
          <cell r="S160">
            <v>8.0612879793628647E-2</v>
          </cell>
          <cell r="T160">
            <v>2.2104009724392013E-2</v>
          </cell>
          <cell r="U160">
            <v>7.1888369241007749E-2</v>
          </cell>
          <cell r="V160">
            <v>0.12193677091771253</v>
          </cell>
          <cell r="W160">
            <v>8.0942112221640133E-3</v>
          </cell>
          <cell r="X160">
            <v>0.13254079760227164</v>
          </cell>
          <cell r="Y160">
            <v>0.20142891500678384</v>
          </cell>
          <cell r="Z160">
            <v>8.3292978617172025E-2</v>
          </cell>
          <cell r="AA160">
            <v>6.8987107425564229E-2</v>
          </cell>
          <cell r="AB160">
            <v>1</v>
          </cell>
        </row>
        <row r="161">
          <cell r="C161" t="str">
            <v>08G</v>
          </cell>
          <cell r="D161">
            <v>82.10775753134422</v>
          </cell>
          <cell r="E161">
            <v>14.42949688306218</v>
          </cell>
          <cell r="F161">
            <v>16.909613040992365</v>
          </cell>
          <cell r="G161">
            <v>25.578833250437132</v>
          </cell>
          <cell r="H161">
            <v>38.114415748446952</v>
          </cell>
          <cell r="I161">
            <v>2.7981374719896732</v>
          </cell>
          <cell r="J161">
            <v>44.021628952048559</v>
          </cell>
          <cell r="K161">
            <v>64.940157320487614</v>
          </cell>
          <cell r="L161">
            <v>30.559742642645883</v>
          </cell>
          <cell r="M161">
            <v>28.923807570947588</v>
          </cell>
          <cell r="N161">
            <v>348.38359041240216</v>
          </cell>
          <cell r="Q161" t="str">
            <v>08G</v>
          </cell>
          <cell r="R161">
            <v>0.23568204643091378</v>
          </cell>
          <cell r="S161">
            <v>4.1418417170513498E-2</v>
          </cell>
          <cell r="T161">
            <v>4.8537340754125247E-2</v>
          </cell>
          <cell r="U161">
            <v>7.3421464025208424E-2</v>
          </cell>
          <cell r="V161">
            <v>0.10940359074699435</v>
          </cell>
          <cell r="W161">
            <v>8.0317717280465276E-3</v>
          </cell>
          <cell r="X161">
            <v>0.12635965115330938</v>
          </cell>
          <cell r="Y161">
            <v>0.18640417949540658</v>
          </cell>
          <cell r="Z161">
            <v>8.7718662657074398E-2</v>
          </cell>
          <cell r="AA161">
            <v>8.3022875838407811E-2</v>
          </cell>
          <cell r="AB161">
            <v>1</v>
          </cell>
        </row>
        <row r="162">
          <cell r="C162" t="str">
            <v>08H</v>
          </cell>
          <cell r="D162">
            <v>56.597791441109756</v>
          </cell>
          <cell r="E162">
            <v>9.8383102053886073</v>
          </cell>
          <cell r="F162">
            <v>16.074155181962858</v>
          </cell>
          <cell r="G162">
            <v>13.914742769039732</v>
          </cell>
          <cell r="H162">
            <v>58.785477603336226</v>
          </cell>
          <cell r="I162">
            <v>0.50196794033321224</v>
          </cell>
          <cell r="J162">
            <v>27.103128702957701</v>
          </cell>
          <cell r="K162">
            <v>94.202002572032569</v>
          </cell>
          <cell r="L162">
            <v>12.865040233840819</v>
          </cell>
          <cell r="M162">
            <v>34.563391757655324</v>
          </cell>
          <cell r="N162">
            <v>324.44600840765679</v>
          </cell>
          <cell r="Q162" t="str">
            <v>08H</v>
          </cell>
          <cell r="R162">
            <v>0.174444406694615</v>
          </cell>
          <cell r="S162">
            <v>3.0323412680198742E-2</v>
          </cell>
          <cell r="T162">
            <v>4.9543390164831863E-2</v>
          </cell>
          <cell r="U162">
            <v>4.2887699057638798E-2</v>
          </cell>
          <cell r="V162">
            <v>0.18118724249944854</v>
          </cell>
          <cell r="W162">
            <v>1.5471540019765149E-3</v>
          </cell>
          <cell r="X162">
            <v>8.3536637839918881E-2</v>
          </cell>
          <cell r="Y162">
            <v>0.29034723846462168</v>
          </cell>
          <cell r="Z162">
            <v>3.965233012722498E-2</v>
          </cell>
          <cell r="AA162">
            <v>0.10653048846952509</v>
          </cell>
          <cell r="AB162">
            <v>1</v>
          </cell>
        </row>
        <row r="163">
          <cell r="C163" t="str">
            <v>08J</v>
          </cell>
          <cell r="D163">
            <v>42.511226242459593</v>
          </cell>
          <cell r="E163">
            <v>9.7170795243548085</v>
          </cell>
          <cell r="F163">
            <v>4.8802340573946603</v>
          </cell>
          <cell r="G163">
            <v>9.1477858356678361</v>
          </cell>
          <cell r="H163">
            <v>38.307013320943469</v>
          </cell>
          <cell r="I163">
            <v>0.6321863525480258</v>
          </cell>
          <cell r="J163">
            <v>45.580887185994442</v>
          </cell>
          <cell r="K163">
            <v>69.382934521343984</v>
          </cell>
          <cell r="L163">
            <v>14.379714279909919</v>
          </cell>
          <cell r="M163">
            <v>23.208629229880881</v>
          </cell>
          <cell r="N163">
            <v>257.74769055049768</v>
          </cell>
          <cell r="Q163" t="str">
            <v>08J</v>
          </cell>
          <cell r="R163">
            <v>0.16493349039001703</v>
          </cell>
          <cell r="S163">
            <v>3.769996737352356E-2</v>
          </cell>
          <cell r="T163">
            <v>1.8934152414601477E-2</v>
          </cell>
          <cell r="U163">
            <v>3.5491242680506623E-2</v>
          </cell>
          <cell r="V163">
            <v>0.14862213988853723</v>
          </cell>
          <cell r="W163">
            <v>2.4527333346723757E-3</v>
          </cell>
          <cell r="X163">
            <v>0.17684304789945063</v>
          </cell>
          <cell r="Y163">
            <v>0.26918935480335776</v>
          </cell>
          <cell r="Z163">
            <v>5.5789886028455644E-2</v>
          </cell>
          <cell r="AA163">
            <v>9.0043985186877423E-2</v>
          </cell>
          <cell r="AB163">
            <v>1</v>
          </cell>
        </row>
        <row r="164">
          <cell r="C164" t="str">
            <v>08K</v>
          </cell>
          <cell r="D164">
            <v>89.608962813923128</v>
          </cell>
          <cell r="E164">
            <v>11.329584406294538</v>
          </cell>
          <cell r="F164">
            <v>31.71445380234438</v>
          </cell>
          <cell r="G164">
            <v>19.16274516569387</v>
          </cell>
          <cell r="H164">
            <v>67.64025057776351</v>
          </cell>
          <cell r="I164">
            <v>1.5909236988901452</v>
          </cell>
          <cell r="J164">
            <v>33.771279752637263</v>
          </cell>
          <cell r="K164">
            <v>124.16236270324522</v>
          </cell>
          <cell r="L164">
            <v>39.997556515343064</v>
          </cell>
          <cell r="M164">
            <v>57.664540413123618</v>
          </cell>
          <cell r="N164">
            <v>476.64265984925879</v>
          </cell>
          <cell r="Q164" t="str">
            <v>08K</v>
          </cell>
          <cell r="R164">
            <v>0.18800029951633476</v>
          </cell>
          <cell r="S164">
            <v>2.3769556023117172E-2</v>
          </cell>
          <cell r="T164">
            <v>6.6537170240645843E-2</v>
          </cell>
          <cell r="U164">
            <v>4.0203588096277845E-2</v>
          </cell>
          <cell r="V164">
            <v>0.14190977072668057</v>
          </cell>
          <cell r="W164">
            <v>3.337770268807422E-3</v>
          </cell>
          <cell r="X164">
            <v>7.0852407049166857E-2</v>
          </cell>
          <cell r="Y164">
            <v>0.26049360068297778</v>
          </cell>
          <cell r="Z164">
            <v>8.391518402484692E-2</v>
          </cell>
          <cell r="AA164">
            <v>0.12098065337114472</v>
          </cell>
          <cell r="AB164">
            <v>1</v>
          </cell>
        </row>
        <row r="165">
          <cell r="C165" t="str">
            <v>08L</v>
          </cell>
          <cell r="D165">
            <v>61.420554072149564</v>
          </cell>
          <cell r="E165">
            <v>7.4304831484527956</v>
          </cell>
          <cell r="F165">
            <v>25.83547171747977</v>
          </cell>
          <cell r="G165">
            <v>25.397415417407519</v>
          </cell>
          <cell r="H165">
            <v>50.417631718881296</v>
          </cell>
          <cell r="I165">
            <v>1.0003841133443103</v>
          </cell>
          <cell r="J165">
            <v>21.678491095422121</v>
          </cell>
          <cell r="K165">
            <v>87.282472651142797</v>
          </cell>
          <cell r="L165">
            <v>32.222724852859926</v>
          </cell>
          <cell r="M165">
            <v>33.965476979352793</v>
          </cell>
          <cell r="N165">
            <v>346.65110576649289</v>
          </cell>
          <cell r="Q165" t="str">
            <v>08L</v>
          </cell>
          <cell r="R165">
            <v>0.1771826284423364</v>
          </cell>
          <cell r="S165">
            <v>2.1435048164704346E-2</v>
          </cell>
          <cell r="T165">
            <v>7.452874457259849E-2</v>
          </cell>
          <cell r="U165">
            <v>7.3265063906980385E-2</v>
          </cell>
          <cell r="V165">
            <v>0.14544200459825748</v>
          </cell>
          <cell r="W165">
            <v>2.8858529417707308E-3</v>
          </cell>
          <cell r="X165">
            <v>6.2536916036912735E-2</v>
          </cell>
          <cell r="Y165">
            <v>0.25178766546308667</v>
          </cell>
          <cell r="Z165">
            <v>9.2954340305971578E-2</v>
          </cell>
          <cell r="AA165">
            <v>9.7981735567381184E-2</v>
          </cell>
          <cell r="AB165">
            <v>1</v>
          </cell>
        </row>
        <row r="166">
          <cell r="C166" t="str">
            <v>08M</v>
          </cell>
          <cell r="D166">
            <v>168.12917587260461</v>
          </cell>
          <cell r="E166">
            <v>9.4818805030133859</v>
          </cell>
          <cell r="F166">
            <v>23.600716899393802</v>
          </cell>
          <cell r="G166">
            <v>23.708315746254257</v>
          </cell>
          <cell r="H166">
            <v>62.845876603313876</v>
          </cell>
          <cell r="I166">
            <v>1.101759154892052</v>
          </cell>
          <cell r="J166">
            <v>9.7313866237830826</v>
          </cell>
          <cell r="K166">
            <v>44.594663036605553</v>
          </cell>
          <cell r="L166">
            <v>50.657641110146763</v>
          </cell>
          <cell r="M166">
            <v>39.867190408743056</v>
          </cell>
          <cell r="N166">
            <v>433.7186059587504</v>
          </cell>
          <cell r="Q166" t="str">
            <v>08M</v>
          </cell>
          <cell r="R166">
            <v>0.38764575363546849</v>
          </cell>
          <cell r="S166">
            <v>2.1861825554044083E-2</v>
          </cell>
          <cell r="T166">
            <v>5.4414813141860904E-2</v>
          </cell>
          <cell r="U166">
            <v>5.4662897603496123E-2</v>
          </cell>
          <cell r="V166">
            <v>0.1449001166652531</v>
          </cell>
          <cell r="W166">
            <v>2.5402626028841308E-3</v>
          </cell>
          <cell r="X166">
            <v>2.2437097440796912E-2</v>
          </cell>
          <cell r="Y166">
            <v>0.10281934513283668</v>
          </cell>
          <cell r="Z166">
            <v>0.11679840434367865</v>
          </cell>
          <cell r="AA166">
            <v>9.1919483879680963E-2</v>
          </cell>
          <cell r="AB166">
            <v>1</v>
          </cell>
        </row>
        <row r="167">
          <cell r="C167" t="str">
            <v>08N</v>
          </cell>
          <cell r="D167">
            <v>94.632378923865005</v>
          </cell>
          <cell r="E167">
            <v>11.762185624674354</v>
          </cell>
          <cell r="F167">
            <v>18.211065667432027</v>
          </cell>
          <cell r="G167">
            <v>19.211700714726572</v>
          </cell>
          <cell r="H167">
            <v>51.236538927300515</v>
          </cell>
          <cell r="I167">
            <v>0.5800733702228279</v>
          </cell>
          <cell r="J167">
            <v>28.182732551921607</v>
          </cell>
          <cell r="K167">
            <v>64.207081781942634</v>
          </cell>
          <cell r="L167">
            <v>26.653154447716112</v>
          </cell>
          <cell r="M167">
            <v>33.011372452053486</v>
          </cell>
          <cell r="N167">
            <v>347.68828446185512</v>
          </cell>
          <cell r="Q167" t="str">
            <v>08N</v>
          </cell>
          <cell r="R167">
            <v>0.27217592065356783</v>
          </cell>
          <cell r="S167">
            <v>3.3829686389576299E-2</v>
          </cell>
          <cell r="T167">
            <v>5.2377564851282657E-2</v>
          </cell>
          <cell r="U167">
            <v>5.5255530811059834E-2</v>
          </cell>
          <cell r="V167">
            <v>0.14736343218064824</v>
          </cell>
          <cell r="W167">
            <v>1.6683719186013234E-3</v>
          </cell>
          <cell r="X167">
            <v>8.1057469611155494E-2</v>
          </cell>
          <cell r="Y167">
            <v>0.1846685224994597</v>
          </cell>
          <cell r="Z167">
            <v>7.6658189645271838E-2</v>
          </cell>
          <cell r="AA167">
            <v>9.4945311439376859E-2</v>
          </cell>
          <cell r="AB167">
            <v>1</v>
          </cell>
        </row>
        <row r="168">
          <cell r="C168" t="str">
            <v>08P</v>
          </cell>
          <cell r="D168">
            <v>33.229290557244262</v>
          </cell>
          <cell r="E168">
            <v>6.2031099378942445</v>
          </cell>
          <cell r="F168">
            <v>3.7582604360220948</v>
          </cell>
          <cell r="G168">
            <v>13.294893905661457</v>
          </cell>
          <cell r="H168">
            <v>87.258745558874267</v>
          </cell>
          <cell r="I168">
            <v>2.7326467088513247</v>
          </cell>
          <cell r="J168">
            <v>58.535547509169831</v>
          </cell>
          <cell r="K168">
            <v>126.65225015003421</v>
          </cell>
          <cell r="L168">
            <v>9.5243288628645981</v>
          </cell>
          <cell r="M168">
            <v>19.613121161100956</v>
          </cell>
          <cell r="N168">
            <v>360.80219478771733</v>
          </cell>
          <cell r="Q168" t="str">
            <v>08P</v>
          </cell>
          <cell r="R168">
            <v>9.2098360368331869E-2</v>
          </cell>
          <cell r="S168">
            <v>1.7192550454256314E-2</v>
          </cell>
          <cell r="T168">
            <v>1.0416401258959403E-2</v>
          </cell>
          <cell r="U168">
            <v>3.6848151418490349E-2</v>
          </cell>
          <cell r="V168">
            <v>0.24184649322938317</v>
          </cell>
          <cell r="W168">
            <v>7.5738084422105941E-3</v>
          </cell>
          <cell r="X168">
            <v>0.16223722680958186</v>
          </cell>
          <cell r="Y168">
            <v>0.35102960009584117</v>
          </cell>
          <cell r="Z168">
            <v>2.6397646689672608E-2</v>
          </cell>
          <cell r="AA168">
            <v>5.4359761233272408E-2</v>
          </cell>
          <cell r="AB168">
            <v>1</v>
          </cell>
        </row>
        <row r="169">
          <cell r="C169" t="str">
            <v>08Q</v>
          </cell>
          <cell r="D169">
            <v>102.98954301089627</v>
          </cell>
          <cell r="E169">
            <v>13.654770114361455</v>
          </cell>
          <cell r="F169">
            <v>16.176273132775023</v>
          </cell>
          <cell r="G169">
            <v>17.912529921380912</v>
          </cell>
          <cell r="H169">
            <v>71.987387344632339</v>
          </cell>
          <cell r="I169">
            <v>0.60396324487470154</v>
          </cell>
          <cell r="J169">
            <v>21.968445956730665</v>
          </cell>
          <cell r="K169">
            <v>74.33934010489412</v>
          </cell>
          <cell r="L169">
            <v>21.554479812233989</v>
          </cell>
          <cell r="M169">
            <v>39.304959912237727</v>
          </cell>
          <cell r="N169">
            <v>380.4916925550171</v>
          </cell>
          <cell r="Q169" t="str">
            <v>08Q</v>
          </cell>
          <cell r="R169">
            <v>0.27067487944169644</v>
          </cell>
          <cell r="S169">
            <v>3.5887170157826893E-2</v>
          </cell>
          <cell r="T169">
            <v>4.2514129609902113E-2</v>
          </cell>
          <cell r="U169">
            <v>4.7077321980665464E-2</v>
          </cell>
          <cell r="V169">
            <v>0.18919568745702206</v>
          </cell>
          <cell r="W169">
            <v>1.5873230787748977E-3</v>
          </cell>
          <cell r="X169">
            <v>5.773699238795902E-2</v>
          </cell>
          <cell r="Y169">
            <v>0.19537703860418726</v>
          </cell>
          <cell r="Z169">
            <v>5.6649015560615232E-2</v>
          </cell>
          <cell r="AA169">
            <v>0.10330044172135096</v>
          </cell>
          <cell r="AB169">
            <v>1</v>
          </cell>
        </row>
        <row r="170">
          <cell r="C170" t="str">
            <v>08R</v>
          </cell>
          <cell r="D170">
            <v>67.46648232285186</v>
          </cell>
          <cell r="E170">
            <v>6.6196177976422126</v>
          </cell>
          <cell r="F170">
            <v>9.2033891142448496</v>
          </cell>
          <cell r="G170">
            <v>19.869192478376519</v>
          </cell>
          <cell r="H170">
            <v>46.255507629978794</v>
          </cell>
          <cell r="I170">
            <v>0</v>
          </cell>
          <cell r="J170">
            <v>19.092500389450226</v>
          </cell>
          <cell r="K170">
            <v>97.182580057539468</v>
          </cell>
          <cell r="L170">
            <v>22.985172015036849</v>
          </cell>
          <cell r="M170">
            <v>23.802715704920413</v>
          </cell>
          <cell r="N170">
            <v>312.4771575100412</v>
          </cell>
          <cell r="Q170" t="str">
            <v>08R</v>
          </cell>
          <cell r="R170">
            <v>0.21590852547576658</v>
          </cell>
          <cell r="S170">
            <v>2.118432544122684E-2</v>
          </cell>
          <cell r="T170">
            <v>2.9452998060983407E-2</v>
          </cell>
          <cell r="U170">
            <v>6.3586063815682395E-2</v>
          </cell>
          <cell r="V170">
            <v>0.1480284446983694</v>
          </cell>
          <cell r="W170">
            <v>0</v>
          </cell>
          <cell r="X170">
            <v>6.1100467444045743E-2</v>
          </cell>
          <cell r="Y170">
            <v>0.31100698954104056</v>
          </cell>
          <cell r="Z170">
            <v>7.3557927236003615E-2</v>
          </cell>
          <cell r="AA170">
            <v>7.6174258286881444E-2</v>
          </cell>
          <cell r="AB170">
            <v>1</v>
          </cell>
        </row>
        <row r="171">
          <cell r="C171" t="str">
            <v>08T</v>
          </cell>
          <cell r="D171">
            <v>32.19899750365564</v>
          </cell>
          <cell r="E171">
            <v>6.168793529083322</v>
          </cell>
          <cell r="F171">
            <v>3.3268888133767383</v>
          </cell>
          <cell r="G171">
            <v>19.029552778470361</v>
          </cell>
          <cell r="H171">
            <v>21.463088992282856</v>
          </cell>
          <cell r="I171">
            <v>2.2977489750442586</v>
          </cell>
          <cell r="J171">
            <v>53.870578765705055</v>
          </cell>
          <cell r="K171">
            <v>58.510760714315751</v>
          </cell>
          <cell r="L171">
            <v>19.614589746744176</v>
          </cell>
          <cell r="M171">
            <v>13.193603872067987</v>
          </cell>
          <cell r="N171">
            <v>229.67460369074615</v>
          </cell>
          <cell r="Q171" t="str">
            <v>08T</v>
          </cell>
          <cell r="R171">
            <v>0.14019398307969291</v>
          </cell>
          <cell r="S171">
            <v>2.6858840420116808E-2</v>
          </cell>
          <cell r="T171">
            <v>1.4485227186268929E-2</v>
          </cell>
          <cell r="U171">
            <v>8.2854405635955308E-2</v>
          </cell>
          <cell r="V171">
            <v>9.3449988145762192E-2</v>
          </cell>
          <cell r="W171">
            <v>1.0004366778567069E-2</v>
          </cell>
          <cell r="X171">
            <v>0.2345517436409342</v>
          </cell>
          <cell r="Y171">
            <v>0.25475503070030209</v>
          </cell>
          <cell r="Z171">
            <v>8.5401648382312942E-2</v>
          </cell>
          <cell r="AA171">
            <v>5.7444766030087517E-2</v>
          </cell>
          <cell r="AB171">
            <v>1</v>
          </cell>
        </row>
        <row r="172">
          <cell r="C172" t="str">
            <v>08V</v>
          </cell>
          <cell r="D172">
            <v>123.8777527492396</v>
          </cell>
          <cell r="E172">
            <v>9.4246313588216584</v>
          </cell>
          <cell r="F172">
            <v>18.731954538168669</v>
          </cell>
          <cell r="G172">
            <v>19.322057026957758</v>
          </cell>
          <cell r="H172">
            <v>50.539517016844947</v>
          </cell>
          <cell r="I172">
            <v>0</v>
          </cell>
          <cell r="J172">
            <v>7.264121457346203</v>
          </cell>
          <cell r="K172">
            <v>77.388233906219014</v>
          </cell>
          <cell r="L172">
            <v>14.517269520128213</v>
          </cell>
          <cell r="M172">
            <v>29.466999779624949</v>
          </cell>
          <cell r="N172">
            <v>350.53253735335102</v>
          </cell>
          <cell r="Q172" t="str">
            <v>08V</v>
          </cell>
          <cell r="R172">
            <v>0.35339872778875819</v>
          </cell>
          <cell r="S172">
            <v>2.6886609243127829E-2</v>
          </cell>
          <cell r="T172">
            <v>5.3438561451675165E-2</v>
          </cell>
          <cell r="U172">
            <v>5.5122007140467937E-2</v>
          </cell>
          <cell r="V172">
            <v>0.14417924623613204</v>
          </cell>
          <cell r="W172">
            <v>0</v>
          </cell>
          <cell r="X172">
            <v>2.0723101804451534E-2</v>
          </cell>
          <cell r="Y172">
            <v>0.22077332532531363</v>
          </cell>
          <cell r="Z172">
            <v>4.1414898684552691E-2</v>
          </cell>
          <cell r="AA172">
            <v>8.4063522325521001E-2</v>
          </cell>
          <cell r="AB172">
            <v>1</v>
          </cell>
        </row>
        <row r="173">
          <cell r="C173" t="str">
            <v>08W</v>
          </cell>
          <cell r="D173">
            <v>103.74763521497601</v>
          </cell>
          <cell r="E173">
            <v>13.437897065855354</v>
          </cell>
          <cell r="F173">
            <v>9.9692837518977981</v>
          </cell>
          <cell r="G173">
            <v>15.468936121826944</v>
          </cell>
          <cell r="H173">
            <v>46.035784742173185</v>
          </cell>
          <cell r="I173">
            <v>3.2345790558418899</v>
          </cell>
          <cell r="J173">
            <v>24.672779723339431</v>
          </cell>
          <cell r="K173">
            <v>65.149529238024371</v>
          </cell>
          <cell r="L173">
            <v>20.52376138751314</v>
          </cell>
          <cell r="M173">
            <v>36.669171059179135</v>
          </cell>
          <cell r="N173">
            <v>338.90935736062727</v>
          </cell>
          <cell r="Q173" t="str">
            <v>08W</v>
          </cell>
          <cell r="R173">
            <v>0.30612207353301268</v>
          </cell>
          <cell r="S173">
            <v>3.9650416177669394E-2</v>
          </cell>
          <cell r="T173">
            <v>2.9415781935137497E-2</v>
          </cell>
          <cell r="U173">
            <v>4.5643284217044298E-2</v>
          </cell>
          <cell r="V173">
            <v>0.13583509496666787</v>
          </cell>
          <cell r="W173">
            <v>9.5440830581730828E-3</v>
          </cell>
          <cell r="X173">
            <v>7.280052671158789E-2</v>
          </cell>
          <cell r="Y173">
            <v>0.19223290187499881</v>
          </cell>
          <cell r="Z173">
            <v>6.0558261203966048E-2</v>
          </cell>
          <cell r="AA173">
            <v>0.10819757632174239</v>
          </cell>
          <cell r="AB173">
            <v>1</v>
          </cell>
        </row>
        <row r="174">
          <cell r="C174" t="str">
            <v>08X</v>
          </cell>
          <cell r="D174">
            <v>96.140089735778858</v>
          </cell>
          <cell r="E174">
            <v>9.4663773206191184</v>
          </cell>
          <cell r="F174">
            <v>23.592097590663332</v>
          </cell>
          <cell r="G174">
            <v>26.494209099445641</v>
          </cell>
          <cell r="H174">
            <v>115.40256415577068</v>
          </cell>
          <cell r="I174">
            <v>0</v>
          </cell>
          <cell r="J174">
            <v>42.662825654828765</v>
          </cell>
          <cell r="K174">
            <v>183.33238098619344</v>
          </cell>
          <cell r="L174">
            <v>29.388132372671354</v>
          </cell>
          <cell r="M174">
            <v>74.131688796499219</v>
          </cell>
          <cell r="N174">
            <v>600.61036571247041</v>
          </cell>
          <cell r="Q174" t="str">
            <v>08X</v>
          </cell>
          <cell r="R174">
            <v>0.16007064683562905</v>
          </cell>
          <cell r="S174">
            <v>1.5761261977870936E-2</v>
          </cell>
          <cell r="T174">
            <v>3.9280203835105894E-2</v>
          </cell>
          <cell r="U174">
            <v>4.4112140935191897E-2</v>
          </cell>
          <cell r="V174">
            <v>0.19214214529726786</v>
          </cell>
          <cell r="W174">
            <v>0</v>
          </cell>
          <cell r="X174">
            <v>7.103244980499171E-2</v>
          </cell>
          <cell r="Y174">
            <v>0.30524345141582182</v>
          </cell>
          <cell r="Z174">
            <v>4.8930444844737006E-2</v>
          </cell>
          <cell r="AA174">
            <v>0.12342725505338382</v>
          </cell>
          <cell r="AB174">
            <v>1</v>
          </cell>
        </row>
        <row r="175">
          <cell r="C175" t="str">
            <v>08Y</v>
          </cell>
          <cell r="D175">
            <v>60.06956285302892</v>
          </cell>
          <cell r="E175">
            <v>8.176962810003813</v>
          </cell>
          <cell r="F175">
            <v>9.4356299433123887</v>
          </cell>
          <cell r="G175">
            <v>22.944102098713394</v>
          </cell>
          <cell r="H175">
            <v>61.951136130969608</v>
          </cell>
          <cell r="I175">
            <v>0.26715354804324676</v>
          </cell>
          <cell r="J175">
            <v>17.699919122917709</v>
          </cell>
          <cell r="K175">
            <v>150.04457914685634</v>
          </cell>
          <cell r="L175">
            <v>12.774337573307871</v>
          </cell>
          <cell r="M175">
            <v>39.572796447037611</v>
          </cell>
          <cell r="N175">
            <v>382.93617967419095</v>
          </cell>
          <cell r="Q175" t="str">
            <v>08Y</v>
          </cell>
          <cell r="R175">
            <v>0.15686572865519574</v>
          </cell>
          <cell r="S175">
            <v>2.1353330513092079E-2</v>
          </cell>
          <cell r="T175">
            <v>2.4640215378292002E-2</v>
          </cell>
          <cell r="U175">
            <v>5.9916255805953493E-2</v>
          </cell>
          <cell r="V175">
            <v>0.16177927137539933</v>
          </cell>
          <cell r="W175">
            <v>6.9764509655511221E-4</v>
          </cell>
          <cell r="X175">
            <v>4.6221590077952734E-2</v>
          </cell>
          <cell r="Y175">
            <v>0.39182659438060147</v>
          </cell>
          <cell r="Z175">
            <v>3.3358920497343736E-2</v>
          </cell>
          <cell r="AA175">
            <v>0.1033404482196142</v>
          </cell>
          <cell r="AB175">
            <v>1</v>
          </cell>
        </row>
        <row r="176">
          <cell r="C176" t="str">
            <v>09A</v>
          </cell>
          <cell r="D176">
            <v>41.786603998745356</v>
          </cell>
          <cell r="E176">
            <v>4.8799917340358521</v>
          </cell>
          <cell r="F176">
            <v>7.0363029826975199</v>
          </cell>
          <cell r="G176">
            <v>11.629203154812277</v>
          </cell>
          <cell r="H176">
            <v>84.387433188621287</v>
          </cell>
          <cell r="I176">
            <v>0.42055629909963083</v>
          </cell>
          <cell r="J176">
            <v>20.393807008570903</v>
          </cell>
          <cell r="K176">
            <v>128.22944697870227</v>
          </cell>
          <cell r="L176">
            <v>11.258669821091209</v>
          </cell>
          <cell r="M176">
            <v>39.96806141494892</v>
          </cell>
          <cell r="N176">
            <v>349.99007658132524</v>
          </cell>
          <cell r="Q176" t="str">
            <v>09A</v>
          </cell>
          <cell r="R176">
            <v>0.11939368226354737</v>
          </cell>
          <cell r="S176">
            <v>1.3943228852952679E-2</v>
          </cell>
          <cell r="T176">
            <v>2.0104292817178012E-2</v>
          </cell>
          <cell r="U176">
            <v>3.3227236807412922E-2</v>
          </cell>
          <cell r="V176">
            <v>0.24111378817625606</v>
          </cell>
          <cell r="W176">
            <v>1.2016234951790369E-3</v>
          </cell>
          <cell r="X176">
            <v>5.8269672122638332E-2</v>
          </cell>
          <cell r="Y176">
            <v>0.36638023635194783</v>
          </cell>
          <cell r="Z176">
            <v>3.2168540122808578E-2</v>
          </cell>
          <cell r="AA176">
            <v>0.11419769899007912</v>
          </cell>
          <cell r="AB176">
            <v>1</v>
          </cell>
        </row>
        <row r="177">
          <cell r="C177" t="str">
            <v>09C</v>
          </cell>
          <cell r="D177">
            <v>16.939086825610556</v>
          </cell>
          <cell r="E177">
            <v>9.7879077722405903</v>
          </cell>
          <cell r="F177">
            <v>3.1564462651614211</v>
          </cell>
          <cell r="G177">
            <v>9.0898476999056861</v>
          </cell>
          <cell r="H177">
            <v>18.911908243372807</v>
          </cell>
          <cell r="I177">
            <v>2.3621408536903732</v>
          </cell>
          <cell r="J177">
            <v>24.992945470757668</v>
          </cell>
          <cell r="K177">
            <v>37.298010833705391</v>
          </cell>
          <cell r="L177">
            <v>5.9938482550398815</v>
          </cell>
          <cell r="M177">
            <v>11.16934135126545</v>
          </cell>
          <cell r="N177">
            <v>139.70148357074982</v>
          </cell>
          <cell r="Q177" t="str">
            <v>09C</v>
          </cell>
          <cell r="R177">
            <v>0.12125201817940608</v>
          </cell>
          <cell r="S177">
            <v>7.0063019533243856E-2</v>
          </cell>
          <cell r="T177">
            <v>2.2594221510631875E-2</v>
          </cell>
          <cell r="U177">
            <v>6.5066221686201797E-2</v>
          </cell>
          <cell r="V177">
            <v>0.13537371085823252</v>
          </cell>
          <cell r="W177">
            <v>1.6908487965298528E-2</v>
          </cell>
          <cell r="X177">
            <v>0.17890250577117423</v>
          </cell>
          <cell r="Y177">
            <v>0.26698364169351391</v>
          </cell>
          <cell r="Z177">
            <v>4.2904685775970182E-2</v>
          </cell>
          <cell r="AA177">
            <v>7.9951487026327081E-2</v>
          </cell>
          <cell r="AB177">
            <v>1</v>
          </cell>
        </row>
        <row r="178">
          <cell r="C178" t="str">
            <v>09D</v>
          </cell>
          <cell r="D178">
            <v>56.468113918066578</v>
          </cell>
          <cell r="E178">
            <v>10.021446117296428</v>
          </cell>
          <cell r="F178">
            <v>5.2998095895517814</v>
          </cell>
          <cell r="G178">
            <v>14.412176942673582</v>
          </cell>
          <cell r="H178">
            <v>61.847849971000706</v>
          </cell>
          <cell r="I178">
            <v>1.7244377070321546</v>
          </cell>
          <cell r="J178">
            <v>70.692059669575997</v>
          </cell>
          <cell r="K178">
            <v>113.32026789379887</v>
          </cell>
          <cell r="L178">
            <v>16.108283231828231</v>
          </cell>
          <cell r="M178">
            <v>34.038542908859135</v>
          </cell>
          <cell r="N178">
            <v>383.93298794968348</v>
          </cell>
          <cell r="Q178" t="str">
            <v>09D</v>
          </cell>
          <cell r="R178">
            <v>0.14707804666544316</v>
          </cell>
          <cell r="S178">
            <v>2.610207101716874E-2</v>
          </cell>
          <cell r="T178">
            <v>1.3803996415766051E-2</v>
          </cell>
          <cell r="U178">
            <v>3.7538261610805833E-2</v>
          </cell>
          <cell r="V178">
            <v>0.16109022124221897</v>
          </cell>
          <cell r="W178">
            <v>4.4915070107446765E-3</v>
          </cell>
          <cell r="X178">
            <v>0.18412603732514013</v>
          </cell>
          <cell r="Y178">
            <v>0.29515637220693863</v>
          </cell>
          <cell r="Z178">
            <v>4.195597600990543E-2</v>
          </cell>
          <cell r="AA178">
            <v>8.8657510495868286E-2</v>
          </cell>
          <cell r="AB178">
            <v>1</v>
          </cell>
        </row>
        <row r="179">
          <cell r="C179" t="str">
            <v>09E</v>
          </cell>
          <cell r="D179">
            <v>36.92143565897095</v>
          </cell>
          <cell r="E179">
            <v>11.083439298996996</v>
          </cell>
          <cell r="F179">
            <v>1.3333655481545617</v>
          </cell>
          <cell r="G179">
            <v>15.870386026629147</v>
          </cell>
          <cell r="H179">
            <v>58.133774668312938</v>
          </cell>
          <cell r="I179">
            <v>0</v>
          </cell>
          <cell r="J179">
            <v>80.179971656985501</v>
          </cell>
          <cell r="K179">
            <v>96.60884006129919</v>
          </cell>
          <cell r="L179">
            <v>7.163527570805198</v>
          </cell>
          <cell r="M179">
            <v>27.875287738796906</v>
          </cell>
          <cell r="N179">
            <v>335.17002822895142</v>
          </cell>
          <cell r="Q179" t="str">
            <v>09E</v>
          </cell>
          <cell r="R179">
            <v>0.11015733075557183</v>
          </cell>
          <cell r="S179">
            <v>3.3068109811495452E-2</v>
          </cell>
          <cell r="T179">
            <v>3.9781765547477668E-3</v>
          </cell>
          <cell r="U179">
            <v>4.7350254169469586E-2</v>
          </cell>
          <cell r="V179">
            <v>0.17344562392852836</v>
          </cell>
          <cell r="W179">
            <v>0</v>
          </cell>
          <cell r="X179">
            <v>0.23922178268939767</v>
          </cell>
          <cell r="Y179">
            <v>0.2882383027258828</v>
          </cell>
          <cell r="Z179">
            <v>2.1372816682498415E-2</v>
          </cell>
          <cell r="AA179">
            <v>8.3167602682407998E-2</v>
          </cell>
          <cell r="AB179">
            <v>1</v>
          </cell>
        </row>
        <row r="180">
          <cell r="C180" t="str">
            <v>09F</v>
          </cell>
          <cell r="D180">
            <v>39.295651681196922</v>
          </cell>
          <cell r="E180">
            <v>19.234075352686414</v>
          </cell>
          <cell r="F180">
            <v>7.9765044876076185</v>
          </cell>
          <cell r="G180">
            <v>16.447598790898894</v>
          </cell>
          <cell r="H180">
            <v>34.070976532041911</v>
          </cell>
          <cell r="I180">
            <v>3.1404600186729894</v>
          </cell>
          <cell r="J180">
            <v>49.037161655571339</v>
          </cell>
          <cell r="K180">
            <v>60.337600995179137</v>
          </cell>
          <cell r="L180">
            <v>5.1364213631340476</v>
          </cell>
          <cell r="M180">
            <v>23.81345645861499</v>
          </cell>
          <cell r="N180">
            <v>258.48990733560424</v>
          </cell>
          <cell r="Q180" t="str">
            <v>09F</v>
          </cell>
          <cell r="R180">
            <v>0.15202006177432043</v>
          </cell>
          <cell r="S180">
            <v>7.4409386234621178E-2</v>
          </cell>
          <cell r="T180">
            <v>3.0858088696095638E-2</v>
          </cell>
          <cell r="U180">
            <v>6.3629558927206176E-2</v>
          </cell>
          <cell r="V180">
            <v>0.13180776334066563</v>
          </cell>
          <cell r="W180">
            <v>1.2149255849264736E-2</v>
          </cell>
          <cell r="X180">
            <v>0.18970629128627875</v>
          </cell>
          <cell r="Y180">
            <v>0.23342343079121167</v>
          </cell>
          <cell r="Z180">
            <v>1.9870877807485521E-2</v>
          </cell>
          <cell r="AA180">
            <v>9.2125285292850342E-2</v>
          </cell>
          <cell r="AB180">
            <v>1</v>
          </cell>
        </row>
        <row r="181">
          <cell r="C181" t="str">
            <v>09G</v>
          </cell>
          <cell r="D181">
            <v>63.692594856867544</v>
          </cell>
          <cell r="E181">
            <v>38.696127436586551</v>
          </cell>
          <cell r="F181">
            <v>4.6122729868814503</v>
          </cell>
          <cell r="G181">
            <v>51.015350072548614</v>
          </cell>
          <cell r="H181">
            <v>78.111358130389576</v>
          </cell>
          <cell r="I181">
            <v>2.803378686406079</v>
          </cell>
          <cell r="J181">
            <v>171.72107910880419</v>
          </cell>
          <cell r="K181">
            <v>239.81781640784882</v>
          </cell>
          <cell r="L181">
            <v>17.054206075878231</v>
          </cell>
          <cell r="M181">
            <v>61.655930453330981</v>
          </cell>
          <cell r="N181">
            <v>729.18011421554218</v>
          </cell>
          <cell r="Q181" t="str">
            <v>09G</v>
          </cell>
          <cell r="R181">
            <v>8.734823346819949E-2</v>
          </cell>
          <cell r="S181">
            <v>5.3067996071472896E-2</v>
          </cell>
          <cell r="T181">
            <v>6.3252863002762642E-3</v>
          </cell>
          <cell r="U181">
            <v>6.99626183956365E-2</v>
          </cell>
          <cell r="V181">
            <v>0.10712217270820996</v>
          </cell>
          <cell r="W181">
            <v>3.844562724289288E-3</v>
          </cell>
          <cell r="X181">
            <v>0.2354988510534782</v>
          </cell>
          <cell r="Y181">
            <v>0.32888693991037693</v>
          </cell>
          <cell r="Z181">
            <v>2.338819414216374E-2</v>
          </cell>
          <cell r="AA181">
            <v>8.4555145225896522E-2</v>
          </cell>
          <cell r="AB181">
            <v>1</v>
          </cell>
        </row>
        <row r="182">
          <cell r="C182" t="str">
            <v>09H</v>
          </cell>
          <cell r="D182">
            <v>21.536911463345042</v>
          </cell>
          <cell r="E182">
            <v>5.6687375854300157</v>
          </cell>
          <cell r="F182">
            <v>6.6247718180506876</v>
          </cell>
          <cell r="G182">
            <v>11.000859572962305</v>
          </cell>
          <cell r="H182">
            <v>14.547643699860693</v>
          </cell>
          <cell r="I182">
            <v>1.0485695671578557</v>
          </cell>
          <cell r="J182">
            <v>14.766529226412834</v>
          </cell>
          <cell r="K182">
            <v>48.327070951878831</v>
          </cell>
          <cell r="L182">
            <v>10.631541596894749</v>
          </cell>
          <cell r="M182">
            <v>17.775567976341154</v>
          </cell>
          <cell r="N182">
            <v>151.92820345833417</v>
          </cell>
          <cell r="Q182" t="str">
            <v>09H</v>
          </cell>
          <cell r="R182">
            <v>0.14175716537878677</v>
          </cell>
          <cell r="S182">
            <v>3.7311950358082456E-2</v>
          </cell>
          <cell r="T182">
            <v>4.3604621572896504E-2</v>
          </cell>
          <cell r="U182">
            <v>7.2408277874353041E-2</v>
          </cell>
          <cell r="V182">
            <v>9.5753410944863435E-2</v>
          </cell>
          <cell r="W182">
            <v>6.9017440033470982E-3</v>
          </cell>
          <cell r="X182">
            <v>9.7194127820135173E-2</v>
          </cell>
          <cell r="Y182">
            <v>0.31809150540723913</v>
          </cell>
          <cell r="Z182">
            <v>6.9977406135855583E-2</v>
          </cell>
          <cell r="AA182">
            <v>0.11699979050444079</v>
          </cell>
          <cell r="AB182">
            <v>1</v>
          </cell>
        </row>
        <row r="183">
          <cell r="C183" t="str">
            <v>09J</v>
          </cell>
          <cell r="D183">
            <v>49.870742328937034</v>
          </cell>
          <cell r="E183">
            <v>15.201277087036361</v>
          </cell>
          <cell r="F183">
            <v>18.45819961201915</v>
          </cell>
          <cell r="G183">
            <v>32.189379717602009</v>
          </cell>
          <cell r="H183">
            <v>38.810063099431297</v>
          </cell>
          <cell r="I183">
            <v>2.693166781624265</v>
          </cell>
          <cell r="J183">
            <v>38.153194280672871</v>
          </cell>
          <cell r="K183">
            <v>75.651605474610406</v>
          </cell>
          <cell r="L183">
            <v>19.770775358089594</v>
          </cell>
          <cell r="M183">
            <v>23.345968149656414</v>
          </cell>
          <cell r="N183">
            <v>314.14437188967941</v>
          </cell>
          <cell r="Q183" t="str">
            <v>09J</v>
          </cell>
          <cell r="R183">
            <v>0.15875102911743566</v>
          </cell>
          <cell r="S183">
            <v>4.8389461812082743E-2</v>
          </cell>
          <cell r="T183">
            <v>5.8757059695155905E-2</v>
          </cell>
          <cell r="U183">
            <v>0.10246683562711163</v>
          </cell>
          <cell r="V183">
            <v>0.12354212448873837</v>
          </cell>
          <cell r="W183">
            <v>8.5730225419096348E-3</v>
          </cell>
          <cell r="X183">
            <v>0.12145114697159506</v>
          </cell>
          <cell r="Y183">
            <v>0.2408179558320325</v>
          </cell>
          <cell r="Z183">
            <v>6.2935316138761369E-2</v>
          </cell>
          <cell r="AA183">
            <v>7.4316047775177099E-2</v>
          </cell>
          <cell r="AB183">
            <v>1</v>
          </cell>
        </row>
        <row r="184">
          <cell r="C184" t="str">
            <v>09L</v>
          </cell>
          <cell r="D184">
            <v>24.575422510860381</v>
          </cell>
          <cell r="E184">
            <v>9.3377445923524185</v>
          </cell>
          <cell r="F184">
            <v>1.2681641997846533</v>
          </cell>
          <cell r="G184">
            <v>18.572054201511193</v>
          </cell>
          <cell r="H184">
            <v>41.643235220872889</v>
          </cell>
          <cell r="I184">
            <v>1.9744175459434112</v>
          </cell>
          <cell r="J184">
            <v>53.711747424918499</v>
          </cell>
          <cell r="K184">
            <v>73.786046897392936</v>
          </cell>
          <cell r="L184">
            <v>0.54717570301619867</v>
          </cell>
          <cell r="M184">
            <v>5.8228226986281282</v>
          </cell>
          <cell r="N184">
            <v>231.23883099528069</v>
          </cell>
          <cell r="Q184" t="str">
            <v>09L</v>
          </cell>
          <cell r="R184">
            <v>0.10627723036431513</v>
          </cell>
          <cell r="S184">
            <v>4.0381386431342883E-2</v>
          </cell>
          <cell r="T184">
            <v>5.4842181753225307E-3</v>
          </cell>
          <cell r="U184">
            <v>8.0315464844614382E-2</v>
          </cell>
          <cell r="V184">
            <v>0.18008755294962886</v>
          </cell>
          <cell r="W184">
            <v>8.5384342129964617E-3</v>
          </cell>
          <cell r="X184">
            <v>0.23227823455834151</v>
          </cell>
          <cell r="Y184">
            <v>0.31909020894029178</v>
          </cell>
          <cell r="Z184">
            <v>2.3662794897426455E-3</v>
          </cell>
          <cell r="AA184">
            <v>2.5180990033403884E-2</v>
          </cell>
          <cell r="AB184">
            <v>1</v>
          </cell>
        </row>
        <row r="185">
          <cell r="C185" t="str">
            <v>09N</v>
          </cell>
          <cell r="D185">
            <v>29.112606791458063</v>
          </cell>
          <cell r="E185">
            <v>12.284942641377098</v>
          </cell>
          <cell r="F185">
            <v>6.6145318414254355</v>
          </cell>
          <cell r="G185">
            <v>10.85512774142123</v>
          </cell>
          <cell r="H185">
            <v>67.715454455327375</v>
          </cell>
          <cell r="I185">
            <v>0.36755139600216002</v>
          </cell>
          <cell r="J185">
            <v>89.871920528846417</v>
          </cell>
          <cell r="K185">
            <v>104.72913985202145</v>
          </cell>
          <cell r="L185">
            <v>8.3808784695485272</v>
          </cell>
          <cell r="M185">
            <v>25.807710816632678</v>
          </cell>
          <cell r="N185">
            <v>355.73986453406042</v>
          </cell>
          <cell r="Q185" t="str">
            <v>09N</v>
          </cell>
          <cell r="R185">
            <v>8.1836784948431524E-2</v>
          </cell>
          <cell r="S185">
            <v>3.4533500082897996E-2</v>
          </cell>
          <cell r="T185">
            <v>1.8593732389505999E-2</v>
          </cell>
          <cell r="U185">
            <v>3.0514229142238575E-2</v>
          </cell>
          <cell r="V185">
            <v>0.19035104357511201</v>
          </cell>
          <cell r="W185">
            <v>1.033202720992684E-3</v>
          </cell>
          <cell r="X185">
            <v>0.25263381894677034</v>
          </cell>
          <cell r="Y185">
            <v>0.29439809898503555</v>
          </cell>
          <cell r="Z185">
            <v>2.3559008435913142E-2</v>
          </cell>
          <cell r="AA185">
            <v>7.2546580773102276E-2</v>
          </cell>
          <cell r="AB185">
            <v>1</v>
          </cell>
        </row>
        <row r="186">
          <cell r="C186" t="str">
            <v>09P</v>
          </cell>
          <cell r="D186">
            <v>30.102601803805015</v>
          </cell>
          <cell r="E186">
            <v>20.894396259287387</v>
          </cell>
          <cell r="F186">
            <v>1.2576931106086535</v>
          </cell>
          <cell r="G186">
            <v>13.9685778081544</v>
          </cell>
          <cell r="H186">
            <v>22.200303630129586</v>
          </cell>
          <cell r="I186">
            <v>0</v>
          </cell>
          <cell r="J186">
            <v>31.496007272255209</v>
          </cell>
          <cell r="K186">
            <v>49.24307721717026</v>
          </cell>
          <cell r="L186">
            <v>11.886379406836586</v>
          </cell>
          <cell r="M186">
            <v>19.932356104990841</v>
          </cell>
          <cell r="N186">
            <v>200.98139261323794</v>
          </cell>
          <cell r="Q186" t="str">
            <v>09P</v>
          </cell>
          <cell r="R186">
            <v>0.14977805364167956</v>
          </cell>
          <cell r="S186">
            <v>0.10396184436584079</v>
          </cell>
          <cell r="T186">
            <v>6.2577589609447938E-3</v>
          </cell>
          <cell r="U186">
            <v>6.9501846049176683E-2</v>
          </cell>
          <cell r="V186">
            <v>0.11045949747622223</v>
          </cell>
          <cell r="W186">
            <v>0</v>
          </cell>
          <cell r="X186">
            <v>0.15671106097301804</v>
          </cell>
          <cell r="Y186">
            <v>0.24501311577600637</v>
          </cell>
          <cell r="Z186">
            <v>5.9141690941063127E-2</v>
          </cell>
          <cell r="AA186">
            <v>9.9175131816048354E-2</v>
          </cell>
          <cell r="AB186">
            <v>1</v>
          </cell>
        </row>
        <row r="187">
          <cell r="C187" t="str">
            <v>09W</v>
          </cell>
          <cell r="D187">
            <v>69.162346519296804</v>
          </cell>
          <cell r="E187">
            <v>29.768609449597673</v>
          </cell>
          <cell r="F187">
            <v>12.808519305774883</v>
          </cell>
          <cell r="G187">
            <v>45.175448302193189</v>
          </cell>
          <cell r="H187">
            <v>18.947947474529585</v>
          </cell>
          <cell r="I187">
            <v>0.13849610727998168</v>
          </cell>
          <cell r="J187">
            <v>53.307000431043178</v>
          </cell>
          <cell r="K187">
            <v>67.361265720101414</v>
          </cell>
          <cell r="L187">
            <v>22.848098228578937</v>
          </cell>
          <cell r="M187">
            <v>27.593725394648015</v>
          </cell>
          <cell r="N187">
            <v>347.11145693304371</v>
          </cell>
          <cell r="Q187" t="str">
            <v>09W</v>
          </cell>
          <cell r="R187">
            <v>0.19925111988636526</v>
          </cell>
          <cell r="S187">
            <v>8.5760953304805224E-2</v>
          </cell>
          <cell r="T187">
            <v>3.6900306947360691E-2</v>
          </cell>
          <cell r="U187">
            <v>0.13014680846707788</v>
          </cell>
          <cell r="V187">
            <v>5.4587502360040396E-2</v>
          </cell>
          <cell r="W187">
            <v>3.9899607032186491E-4</v>
          </cell>
          <cell r="X187">
            <v>0.15357315169613048</v>
          </cell>
          <cell r="Y187">
            <v>0.19406235194678437</v>
          </cell>
          <cell r="Z187">
            <v>6.5823520866919227E-2</v>
          </cell>
          <cell r="AA187">
            <v>7.9495288454194485E-2</v>
          </cell>
          <cell r="AB187">
            <v>1</v>
          </cell>
        </row>
        <row r="188">
          <cell r="C188" t="str">
            <v>09X</v>
          </cell>
          <cell r="D188">
            <v>30.431415147975951</v>
          </cell>
          <cell r="E188">
            <v>19.937915490853452</v>
          </cell>
          <cell r="F188">
            <v>0</v>
          </cell>
          <cell r="G188">
            <v>18.991225250149199</v>
          </cell>
          <cell r="H188">
            <v>44.192574270523409</v>
          </cell>
          <cell r="I188">
            <v>3.306197426499728</v>
          </cell>
          <cell r="J188">
            <v>89.026451221720777</v>
          </cell>
          <cell r="K188">
            <v>98.117543821886869</v>
          </cell>
          <cell r="L188">
            <v>6.3182859001698191</v>
          </cell>
          <cell r="M188">
            <v>17.299180998127714</v>
          </cell>
          <cell r="N188">
            <v>327.62078952790699</v>
          </cell>
          <cell r="Q188" t="str">
            <v>09X</v>
          </cell>
          <cell r="R188">
            <v>9.2886093070671208E-2</v>
          </cell>
          <cell r="S188">
            <v>6.0856685925162038E-2</v>
          </cell>
          <cell r="T188">
            <v>0</v>
          </cell>
          <cell r="U188">
            <v>5.7967094449393942E-2</v>
          </cell>
          <cell r="V188">
            <v>0.13488940776378616</v>
          </cell>
          <cell r="W188">
            <v>1.0091537326626531E-2</v>
          </cell>
          <cell r="X188">
            <v>0.27173626969767567</v>
          </cell>
          <cell r="Y188">
            <v>0.29948509666700851</v>
          </cell>
          <cell r="Z188">
            <v>1.9285363145831815E-2</v>
          </cell>
          <cell r="AA188">
            <v>5.28024519538439E-2</v>
          </cell>
          <cell r="AB188">
            <v>1</v>
          </cell>
        </row>
        <row r="189">
          <cell r="C189" t="str">
            <v>09Y</v>
          </cell>
          <cell r="D189">
            <v>53.02153384099239</v>
          </cell>
          <cell r="E189">
            <v>27.00520484212052</v>
          </cell>
          <cell r="F189">
            <v>12.060307506604905</v>
          </cell>
          <cell r="G189">
            <v>18.80160022036349</v>
          </cell>
          <cell r="H189">
            <v>118.23294695898085</v>
          </cell>
          <cell r="I189">
            <v>2.5396500258832466</v>
          </cell>
          <cell r="J189">
            <v>122.81491898674393</v>
          </cell>
          <cell r="K189">
            <v>187.92580622391512</v>
          </cell>
          <cell r="L189">
            <v>14.003114868067897</v>
          </cell>
          <cell r="M189">
            <v>30.729808955895628</v>
          </cell>
          <cell r="N189">
            <v>587.13489242956791</v>
          </cell>
          <cell r="Q189" t="str">
            <v>09Y</v>
          </cell>
          <cell r="R189">
            <v>9.0305540557450006E-2</v>
          </cell>
          <cell r="S189">
            <v>4.5994890084581436E-2</v>
          </cell>
          <cell r="T189">
            <v>2.0540948361456219E-2</v>
          </cell>
          <cell r="U189">
            <v>3.2022624549807199E-2</v>
          </cell>
          <cell r="V189">
            <v>0.20137271431737289</v>
          </cell>
          <cell r="W189">
            <v>4.3254966765374119E-3</v>
          </cell>
          <cell r="X189">
            <v>0.20917666548233069</v>
          </cell>
          <cell r="Y189">
            <v>0.32007262495723415</v>
          </cell>
          <cell r="Z189">
            <v>2.3849910895472278E-2</v>
          </cell>
          <cell r="AA189">
            <v>5.2338584117757818E-2</v>
          </cell>
          <cell r="AB189">
            <v>1</v>
          </cell>
        </row>
        <row r="190">
          <cell r="C190" t="str">
            <v>10A</v>
          </cell>
          <cell r="D190">
            <v>34.675514979573308</v>
          </cell>
          <cell r="E190">
            <v>20.190922293511836</v>
          </cell>
          <cell r="F190">
            <v>0.29750046108362305</v>
          </cell>
          <cell r="G190">
            <v>17.708299696589744</v>
          </cell>
          <cell r="H190">
            <v>27.215600979895203</v>
          </cell>
          <cell r="I190">
            <v>2.0525889432935784</v>
          </cell>
          <cell r="J190">
            <v>44.606690117261387</v>
          </cell>
          <cell r="K190">
            <v>56.380683061998177</v>
          </cell>
          <cell r="L190">
            <v>5.9574060480595623</v>
          </cell>
          <cell r="M190">
            <v>18.775972491620589</v>
          </cell>
          <cell r="N190">
            <v>227.86117907288704</v>
          </cell>
          <cell r="Q190" t="str">
            <v>10A</v>
          </cell>
          <cell r="R190">
            <v>0.15217824782904985</v>
          </cell>
          <cell r="S190">
            <v>8.8610628522435883E-2</v>
          </cell>
          <cell r="T190">
            <v>1.305621529275332E-3</v>
          </cell>
          <cell r="U190">
            <v>7.7715299151178821E-2</v>
          </cell>
          <cell r="V190">
            <v>0.11943939327720945</v>
          </cell>
          <cell r="W190">
            <v>9.0080677702321869E-3</v>
          </cell>
          <cell r="X190">
            <v>0.19576257043325854</v>
          </cell>
          <cell r="Y190">
            <v>0.24743435143887946</v>
          </cell>
          <cell r="Z190">
            <v>2.6144892571428057E-2</v>
          </cell>
          <cell r="AA190">
            <v>8.2400927477052285E-2</v>
          </cell>
          <cell r="AB190">
            <v>1</v>
          </cell>
        </row>
        <row r="191">
          <cell r="C191" t="str">
            <v>10C</v>
          </cell>
          <cell r="D191">
            <v>8.5787234176671419</v>
          </cell>
          <cell r="E191">
            <v>10.225404974235875</v>
          </cell>
          <cell r="F191">
            <v>0</v>
          </cell>
          <cell r="G191">
            <v>3.9058421844625721</v>
          </cell>
          <cell r="H191">
            <v>19.761924921847022</v>
          </cell>
          <cell r="I191">
            <v>1.213206487336163</v>
          </cell>
          <cell r="J191">
            <v>32.073249321710122</v>
          </cell>
          <cell r="K191">
            <v>34.620614538085476</v>
          </cell>
          <cell r="L191">
            <v>0.45021026296282934</v>
          </cell>
          <cell r="M191">
            <v>7.7844175107954685</v>
          </cell>
          <cell r="N191">
            <v>118.61359361910269</v>
          </cell>
          <cell r="Q191" t="str">
            <v>10C</v>
          </cell>
          <cell r="R191">
            <v>7.2324960031272006E-2</v>
          </cell>
          <cell r="S191">
            <v>8.6207698984925418E-2</v>
          </cell>
          <cell r="T191">
            <v>0</v>
          </cell>
          <cell r="U191">
            <v>3.2929127811481614E-2</v>
          </cell>
          <cell r="V191">
            <v>0.16660758955931648</v>
          </cell>
          <cell r="W191">
            <v>1.0228224694313422E-2</v>
          </cell>
          <cell r="X191">
            <v>0.2704011264063475</v>
          </cell>
          <cell r="Y191">
            <v>0.29187729232166049</v>
          </cell>
          <cell r="Z191">
            <v>3.7956042745704577E-3</v>
          </cell>
          <cell r="AA191">
            <v>6.5628375916112452E-2</v>
          </cell>
          <cell r="AB191">
            <v>1</v>
          </cell>
        </row>
        <row r="192">
          <cell r="C192" t="str">
            <v>10D</v>
          </cell>
          <cell r="D192">
            <v>17.755068837871107</v>
          </cell>
          <cell r="E192">
            <v>7.9536720207806253</v>
          </cell>
          <cell r="F192">
            <v>2.1358034539814064</v>
          </cell>
          <cell r="G192">
            <v>11.411168849528114</v>
          </cell>
          <cell r="H192">
            <v>13.348260117650964</v>
          </cell>
          <cell r="I192">
            <v>1.584377733556662</v>
          </cell>
          <cell r="J192">
            <v>23.929879352643713</v>
          </cell>
          <cell r="K192">
            <v>24.350731915484882</v>
          </cell>
          <cell r="L192">
            <v>7.4867679808045668</v>
          </cell>
          <cell r="M192">
            <v>10.258860636249405</v>
          </cell>
          <cell r="N192">
            <v>120.21459089855146</v>
          </cell>
          <cell r="Q192" t="str">
            <v>10D</v>
          </cell>
          <cell r="R192">
            <v>0.14769479066692101</v>
          </cell>
          <cell r="S192">
            <v>6.6162284971652829E-2</v>
          </cell>
          <cell r="T192">
            <v>1.7766590877340348E-2</v>
          </cell>
          <cell r="U192">
            <v>9.4923326396859312E-2</v>
          </cell>
          <cell r="V192">
            <v>0.11103693834399436</v>
          </cell>
          <cell r="W192">
            <v>1.3179579298270966E-2</v>
          </cell>
          <cell r="X192">
            <v>0.1990596912885394</v>
          </cell>
          <cell r="Y192">
            <v>0.20256053556788586</v>
          </cell>
          <cell r="Z192">
            <v>6.2278363423643103E-2</v>
          </cell>
          <cell r="AA192">
            <v>8.5337899164892636E-2</v>
          </cell>
          <cell r="AB192">
            <v>1</v>
          </cell>
        </row>
        <row r="193">
          <cell r="C193" t="str">
            <v>10E</v>
          </cell>
          <cell r="D193">
            <v>24.501171937782978</v>
          </cell>
          <cell r="E193">
            <v>22.930118928326866</v>
          </cell>
          <cell r="F193">
            <v>3.2023673837761191</v>
          </cell>
          <cell r="G193">
            <v>12.364529784128749</v>
          </cell>
          <cell r="H193">
            <v>13.097473703249957</v>
          </cell>
          <cell r="I193">
            <v>0.82407980578200413</v>
          </cell>
          <cell r="J193">
            <v>19.246631520873287</v>
          </cell>
          <cell r="K193">
            <v>39.190645233565043</v>
          </cell>
          <cell r="L193">
            <v>7.0073498774949217</v>
          </cell>
          <cell r="M193">
            <v>10.49205171857383</v>
          </cell>
          <cell r="N193">
            <v>152.85641989355375</v>
          </cell>
          <cell r="Q193" t="str">
            <v>10E</v>
          </cell>
          <cell r="R193">
            <v>0.16028879882732514</v>
          </cell>
          <cell r="S193">
            <v>0.15001083333166482</v>
          </cell>
          <cell r="T193">
            <v>2.0950166084003442E-2</v>
          </cell>
          <cell r="U193">
            <v>8.088982976795589E-2</v>
          </cell>
          <cell r="V193">
            <v>8.5684812665184643E-2</v>
          </cell>
          <cell r="W193">
            <v>5.3912017981048973E-3</v>
          </cell>
          <cell r="X193">
            <v>0.12591313818730196</v>
          </cell>
          <cell r="Y193">
            <v>0.25638861135735513</v>
          </cell>
          <cell r="Z193">
            <v>4.5842692654810994E-2</v>
          </cell>
          <cell r="AA193">
            <v>6.8639915326293072E-2</v>
          </cell>
          <cell r="AB193">
            <v>1</v>
          </cell>
        </row>
        <row r="194">
          <cell r="C194" t="str">
            <v>10G</v>
          </cell>
          <cell r="D194">
            <v>17.747583618185036</v>
          </cell>
          <cell r="E194">
            <v>11.326260171598905</v>
          </cell>
          <cell r="F194">
            <v>1.8507534741080165</v>
          </cell>
          <cell r="G194">
            <v>15.896958138436547</v>
          </cell>
          <cell r="H194">
            <v>19.489800889956914</v>
          </cell>
          <cell r="I194">
            <v>1.3113814386321105</v>
          </cell>
          <cell r="J194">
            <v>40.627016571943486</v>
          </cell>
          <cell r="K194">
            <v>61.101830556680966</v>
          </cell>
          <cell r="L194">
            <v>3.8785119822367098</v>
          </cell>
          <cell r="M194">
            <v>11.935773555944788</v>
          </cell>
          <cell r="N194">
            <v>185.16587039772349</v>
          </cell>
          <cell r="Q194" t="str">
            <v>10G</v>
          </cell>
          <cell r="R194">
            <v>9.5846948360755968E-2</v>
          </cell>
          <cell r="S194">
            <v>6.1168184759269516E-2</v>
          </cell>
          <cell r="T194">
            <v>9.9951112488101939E-3</v>
          </cell>
          <cell r="U194">
            <v>8.5852528353583632E-2</v>
          </cell>
          <cell r="V194">
            <v>0.10525590298090122</v>
          </cell>
          <cell r="W194">
            <v>7.0821984408646899E-3</v>
          </cell>
          <cell r="X194">
            <v>0.21940877379119306</v>
          </cell>
          <cell r="Y194">
            <v>0.32998430232006826</v>
          </cell>
          <cell r="Z194">
            <v>2.0946149384365131E-2</v>
          </cell>
          <cell r="AA194">
            <v>6.4459900360188255E-2</v>
          </cell>
          <cell r="AB194">
            <v>1</v>
          </cell>
        </row>
        <row r="195">
          <cell r="C195" t="str">
            <v>10H</v>
          </cell>
          <cell r="D195">
            <v>57.792913439927361</v>
          </cell>
          <cell r="E195">
            <v>16.194620067493826</v>
          </cell>
          <cell r="F195">
            <v>11.003414292326394</v>
          </cell>
          <cell r="G195">
            <v>29.325723595721808</v>
          </cell>
          <cell r="H195">
            <v>74.256315768977544</v>
          </cell>
          <cell r="I195">
            <v>0</v>
          </cell>
          <cell r="J195">
            <v>116.95301359739194</v>
          </cell>
          <cell r="K195">
            <v>187.48418989508448</v>
          </cell>
          <cell r="L195">
            <v>16.742932976873586</v>
          </cell>
          <cell r="M195">
            <v>30.965572653323363</v>
          </cell>
          <cell r="N195">
            <v>540.71869628712034</v>
          </cell>
          <cell r="Q195" t="str">
            <v>10H</v>
          </cell>
          <cell r="R195">
            <v>0.10688166293632181</v>
          </cell>
          <cell r="S195">
            <v>2.9950175902359627E-2</v>
          </cell>
          <cell r="T195">
            <v>2.0349609451054761E-2</v>
          </cell>
          <cell r="U195">
            <v>5.4234713534206926E-2</v>
          </cell>
          <cell r="V195">
            <v>0.13732892218978798</v>
          </cell>
          <cell r="W195">
            <v>0</v>
          </cell>
          <cell r="X195">
            <v>0.21629178794899701</v>
          </cell>
          <cell r="Y195">
            <v>0.3467314727277912</v>
          </cell>
          <cell r="Z195">
            <v>3.0964220567626034E-2</v>
          </cell>
          <cell r="AA195">
            <v>5.7267434741854605E-2</v>
          </cell>
          <cell r="AB195">
            <v>1</v>
          </cell>
        </row>
        <row r="196">
          <cell r="C196" t="str">
            <v>10J</v>
          </cell>
          <cell r="D196">
            <v>39.53144870392255</v>
          </cell>
          <cell r="E196">
            <v>27.264024311592735</v>
          </cell>
          <cell r="F196">
            <v>6.2621843736216833</v>
          </cell>
          <cell r="G196">
            <v>15.058700280608237</v>
          </cell>
          <cell r="H196">
            <v>30.346359148330475</v>
          </cell>
          <cell r="I196">
            <v>2.8251799131083071</v>
          </cell>
          <cell r="J196">
            <v>74.696679386324689</v>
          </cell>
          <cell r="K196">
            <v>74.780576807785977</v>
          </cell>
          <cell r="L196">
            <v>2.7065579999752996</v>
          </cell>
          <cell r="M196">
            <v>22.409510587969493</v>
          </cell>
          <cell r="N196">
            <v>295.88122151323938</v>
          </cell>
          <cell r="Q196" t="str">
            <v>10J</v>
          </cell>
          <cell r="R196">
            <v>0.13360580472712999</v>
          </cell>
          <cell r="S196">
            <v>9.2145166131716777E-2</v>
          </cell>
          <cell r="T196">
            <v>2.1164521160196299E-2</v>
          </cell>
          <cell r="U196">
            <v>5.0894410275828965E-2</v>
          </cell>
          <cell r="V196">
            <v>0.10256263980907152</v>
          </cell>
          <cell r="W196">
            <v>9.5483582860019147E-3</v>
          </cell>
          <cell r="X196">
            <v>0.25245495136291485</v>
          </cell>
          <cell r="Y196">
            <v>0.25273850238055706</v>
          </cell>
          <cell r="Z196">
            <v>9.1474477026051923E-3</v>
          </cell>
          <cell r="AA196">
            <v>7.5738198163977657E-2</v>
          </cell>
          <cell r="AB196">
            <v>1</v>
          </cell>
        </row>
        <row r="197">
          <cell r="C197" t="str">
            <v>10K</v>
          </cell>
          <cell r="D197">
            <v>20.280735219126797</v>
          </cell>
          <cell r="E197">
            <v>7.1486507434807853</v>
          </cell>
          <cell r="F197">
            <v>0</v>
          </cell>
          <cell r="G197">
            <v>12.857592294876486</v>
          </cell>
          <cell r="H197">
            <v>31.055296848270405</v>
          </cell>
          <cell r="I197">
            <v>1.1694902752759453</v>
          </cell>
          <cell r="J197">
            <v>109.44203178892876</v>
          </cell>
          <cell r="K197">
            <v>84.376992038320907</v>
          </cell>
          <cell r="L197">
            <v>1.4741870952390825</v>
          </cell>
          <cell r="M197">
            <v>18.868507796625519</v>
          </cell>
          <cell r="N197">
            <v>286.67348410014472</v>
          </cell>
          <cell r="Q197" t="str">
            <v>10K</v>
          </cell>
          <cell r="R197">
            <v>7.0745068323242802E-2</v>
          </cell>
          <cell r="S197">
            <v>2.4936560721407777E-2</v>
          </cell>
          <cell r="T197">
            <v>0</v>
          </cell>
          <cell r="U197">
            <v>4.4850999509898501E-2</v>
          </cell>
          <cell r="V197">
            <v>0.10832985459311521</v>
          </cell>
          <cell r="W197">
            <v>4.0795202212263303E-3</v>
          </cell>
          <cell r="X197">
            <v>0.38176545044778876</v>
          </cell>
          <cell r="Y197">
            <v>0.29433134460683213</v>
          </cell>
          <cell r="Z197">
            <v>5.1423908279012625E-3</v>
          </cell>
          <cell r="AA197">
            <v>6.58188107485871E-2</v>
          </cell>
          <cell r="AB197">
            <v>1</v>
          </cell>
        </row>
        <row r="198">
          <cell r="C198" t="str">
            <v>10L</v>
          </cell>
          <cell r="D198">
            <v>17.888103749138129</v>
          </cell>
          <cell r="E198">
            <v>10.407275790895229</v>
          </cell>
          <cell r="F198">
            <v>2.6931538704053466</v>
          </cell>
          <cell r="G198">
            <v>18.434783267779473</v>
          </cell>
          <cell r="H198">
            <v>28.00066690577524</v>
          </cell>
          <cell r="I198">
            <v>6.5241340786809499</v>
          </cell>
          <cell r="J198">
            <v>33.481476274754883</v>
          </cell>
          <cell r="K198">
            <v>51.450093060967312</v>
          </cell>
          <cell r="L198">
            <v>6.0296838063085083</v>
          </cell>
          <cell r="M198">
            <v>22.737559386606044</v>
          </cell>
          <cell r="N198">
            <v>197.6469301913111</v>
          </cell>
          <cell r="Q198" t="str">
            <v>10L</v>
          </cell>
          <cell r="R198">
            <v>9.0505345728483871E-2</v>
          </cell>
          <cell r="S198">
            <v>5.2655893925706673E-2</v>
          </cell>
          <cell r="T198">
            <v>1.362608499812532E-2</v>
          </cell>
          <cell r="U198">
            <v>9.3271285569351575E-2</v>
          </cell>
          <cell r="V198">
            <v>0.14167013309375548</v>
          </cell>
          <cell r="W198">
            <v>3.3009033190477363E-2</v>
          </cell>
          <cell r="X198">
            <v>0.1694004366389435</v>
          </cell>
          <cell r="Y198">
            <v>0.2603131402605976</v>
          </cell>
          <cell r="Z198">
            <v>3.0507348636642694E-2</v>
          </cell>
          <cell r="AA198">
            <v>0.115041297957916</v>
          </cell>
          <cell r="AB198">
            <v>1</v>
          </cell>
        </row>
        <row r="199">
          <cell r="C199" t="str">
            <v>10M</v>
          </cell>
          <cell r="D199">
            <v>11.072891927496165</v>
          </cell>
          <cell r="E199">
            <v>5.7437636788193007</v>
          </cell>
          <cell r="F199">
            <v>4.789297965188597</v>
          </cell>
          <cell r="G199">
            <v>16.183070818294688</v>
          </cell>
          <cell r="H199">
            <v>15.529159342247294</v>
          </cell>
          <cell r="I199">
            <v>0</v>
          </cell>
          <cell r="J199">
            <v>30.655131862833542</v>
          </cell>
          <cell r="K199">
            <v>68.133684357107043</v>
          </cell>
          <cell r="L199">
            <v>3.0062201728224722</v>
          </cell>
          <cell r="M199">
            <v>6.7226762994629627</v>
          </cell>
          <cell r="N199">
            <v>161.83589642427208</v>
          </cell>
          <cell r="Q199" t="str">
            <v>10M</v>
          </cell>
          <cell r="R199">
            <v>6.8420493673834015E-2</v>
          </cell>
          <cell r="S199">
            <v>3.5491283489797222E-2</v>
          </cell>
          <cell r="T199">
            <v>2.9593545505089192E-2</v>
          </cell>
          <cell r="U199">
            <v>9.9996794134404154E-2</v>
          </cell>
          <cell r="V199">
            <v>9.5956210490753868E-2</v>
          </cell>
          <cell r="W199">
            <v>0</v>
          </cell>
          <cell r="X199">
            <v>0.18942108975914382</v>
          </cell>
          <cell r="Y199">
            <v>0.42100477003251785</v>
          </cell>
          <cell r="Z199">
            <v>1.8575731585168891E-2</v>
          </cell>
          <cell r="AA199">
            <v>4.1540081329290914E-2</v>
          </cell>
          <cell r="AB199">
            <v>1</v>
          </cell>
        </row>
        <row r="200">
          <cell r="C200" t="str">
            <v>10N</v>
          </cell>
          <cell r="D200">
            <v>18.719554084506655</v>
          </cell>
          <cell r="E200">
            <v>4.691842042722989</v>
          </cell>
          <cell r="F200">
            <v>2.9466215809220269</v>
          </cell>
          <cell r="G200">
            <v>2.6681886461887303</v>
          </cell>
          <cell r="H200">
            <v>18.942385244607514</v>
          </cell>
          <cell r="I200">
            <v>0</v>
          </cell>
          <cell r="J200">
            <v>41.658142378021324</v>
          </cell>
          <cell r="K200">
            <v>58.503928706168828</v>
          </cell>
          <cell r="L200">
            <v>1.0339441107827265</v>
          </cell>
          <cell r="M200">
            <v>7.0166318524974054</v>
          </cell>
          <cell r="N200">
            <v>156.18123864641819</v>
          </cell>
          <cell r="Q200" t="str">
            <v>10N</v>
          </cell>
          <cell r="R200">
            <v>0.11985789232268944</v>
          </cell>
          <cell r="S200">
            <v>3.0041009300386862E-2</v>
          </cell>
          <cell r="T200">
            <v>1.8866680828373644E-2</v>
          </cell>
          <cell r="U200">
            <v>1.7083925504197694E-2</v>
          </cell>
          <cell r="V200">
            <v>0.12128463961981731</v>
          </cell>
          <cell r="W200">
            <v>0</v>
          </cell>
          <cell r="X200">
            <v>0.26672949157697501</v>
          </cell>
          <cell r="Y200">
            <v>0.37458999053411934</v>
          </cell>
          <cell r="Z200">
            <v>6.6201556585390713E-3</v>
          </cell>
          <cell r="AA200">
            <v>4.4926214654901653E-2</v>
          </cell>
          <cell r="AB200">
            <v>1</v>
          </cell>
        </row>
        <row r="201">
          <cell r="C201" t="str">
            <v>10Q</v>
          </cell>
          <cell r="D201">
            <v>119.07406635656423</v>
          </cell>
          <cell r="E201">
            <v>48.256303843893882</v>
          </cell>
          <cell r="F201">
            <v>18.914295404542433</v>
          </cell>
          <cell r="G201">
            <v>82.552532232115283</v>
          </cell>
          <cell r="H201">
            <v>109.12707364060302</v>
          </cell>
          <cell r="I201">
            <v>5.4119723547370153</v>
          </cell>
          <cell r="J201">
            <v>196.71500563518947</v>
          </cell>
          <cell r="K201">
            <v>282.85756121130515</v>
          </cell>
          <cell r="L201">
            <v>28.019713482223175</v>
          </cell>
          <cell r="M201">
            <v>71.499229060413143</v>
          </cell>
          <cell r="N201">
            <v>962.42775322158695</v>
          </cell>
          <cell r="Q201" t="str">
            <v>10Q</v>
          </cell>
          <cell r="R201">
            <v>0.12372260251014282</v>
          </cell>
          <cell r="S201">
            <v>5.014018317984173E-2</v>
          </cell>
          <cell r="T201">
            <v>1.9652691166926119E-2</v>
          </cell>
          <cell r="U201">
            <v>8.5775303087200758E-2</v>
          </cell>
          <cell r="V201">
            <v>0.11338728883837358</v>
          </cell>
          <cell r="W201">
            <v>5.623250510618823E-3</v>
          </cell>
          <cell r="X201">
            <v>0.20439456881486906</v>
          </cell>
          <cell r="Y201">
            <v>0.29390004627825889</v>
          </cell>
          <cell r="Z201">
            <v>2.9113575942122678E-2</v>
          </cell>
          <cell r="AA201">
            <v>7.4290489671645352E-2</v>
          </cell>
          <cell r="AB201">
            <v>1</v>
          </cell>
        </row>
        <row r="202">
          <cell r="C202" t="str">
            <v>10R</v>
          </cell>
          <cell r="D202">
            <v>25.813759451970121</v>
          </cell>
          <cell r="E202">
            <v>20.122078338557319</v>
          </cell>
          <cell r="F202">
            <v>3.1639586704181459</v>
          </cell>
          <cell r="G202">
            <v>17.124401109782347</v>
          </cell>
          <cell r="H202">
            <v>21.305417837755613</v>
          </cell>
          <cell r="I202">
            <v>3.7332661944279382</v>
          </cell>
          <cell r="J202">
            <v>64.797771449581802</v>
          </cell>
          <cell r="K202">
            <v>47.660913841836219</v>
          </cell>
          <cell r="L202">
            <v>27.197894215222878</v>
          </cell>
          <cell r="M202">
            <v>18.851532308251592</v>
          </cell>
          <cell r="N202">
            <v>249.77099341780396</v>
          </cell>
          <cell r="Q202" t="str">
            <v>10R</v>
          </cell>
          <cell r="R202">
            <v>0.1033497088622705</v>
          </cell>
          <cell r="S202">
            <v>8.0562110368429168E-2</v>
          </cell>
          <cell r="T202">
            <v>1.2667438388754934E-2</v>
          </cell>
          <cell r="U202">
            <v>6.8560407577582624E-2</v>
          </cell>
          <cell r="V202">
            <v>8.5299808221193305E-2</v>
          </cell>
          <cell r="W202">
            <v>1.4946756400104171E-2</v>
          </cell>
          <cell r="X202">
            <v>0.25942872934485012</v>
          </cell>
          <cell r="Y202">
            <v>0.19081845009164661</v>
          </cell>
          <cell r="Z202">
            <v>0.1088913241808173</v>
          </cell>
          <cell r="AA202">
            <v>7.5475266564351315E-2</v>
          </cell>
          <cell r="AB202">
            <v>1</v>
          </cell>
        </row>
        <row r="203">
          <cell r="C203" t="str">
            <v>10T</v>
          </cell>
          <cell r="D203">
            <v>55.020933746170897</v>
          </cell>
          <cell r="E203">
            <v>1.2464106020004719</v>
          </cell>
          <cell r="F203">
            <v>12.675936179545319</v>
          </cell>
          <cell r="G203">
            <v>21.466970537688852</v>
          </cell>
          <cell r="H203">
            <v>14.910683224731416</v>
          </cell>
          <cell r="I203">
            <v>0.82225130941942148</v>
          </cell>
          <cell r="J203">
            <v>7.5255317520493774</v>
          </cell>
          <cell r="K203">
            <v>27.714169547588039</v>
          </cell>
          <cell r="L203">
            <v>7.9004243120149598</v>
          </cell>
          <cell r="M203">
            <v>20.468005552040054</v>
          </cell>
          <cell r="N203">
            <v>169.75131676324881</v>
          </cell>
          <cell r="Q203" t="str">
            <v>10T</v>
          </cell>
          <cell r="R203">
            <v>0.32412669777936554</v>
          </cell>
          <cell r="S203">
            <v>7.342568091762338E-3</v>
          </cell>
          <cell r="T203">
            <v>7.4673566139250483E-2</v>
          </cell>
          <cell r="U203">
            <v>0.12646129023923103</v>
          </cell>
          <cell r="V203">
            <v>8.783839506545485E-2</v>
          </cell>
          <cell r="W203">
            <v>4.843858210338425E-3</v>
          </cell>
          <cell r="X203">
            <v>4.4332685575247666E-2</v>
          </cell>
          <cell r="Y203">
            <v>0.16326335533668249</v>
          </cell>
          <cell r="Z203">
            <v>4.6541166588024978E-2</v>
          </cell>
          <cell r="AA203">
            <v>0.12057641697464218</v>
          </cell>
          <cell r="AB203">
            <v>1</v>
          </cell>
        </row>
        <row r="204">
          <cell r="C204" t="str">
            <v>10V</v>
          </cell>
          <cell r="D204">
            <v>18.866343196624811</v>
          </cell>
          <cell r="E204">
            <v>14.026924085383781</v>
          </cell>
          <cell r="F204">
            <v>5.0803469299833708</v>
          </cell>
          <cell r="G204">
            <v>11.288311307256304</v>
          </cell>
          <cell r="H204">
            <v>33.757993147202043</v>
          </cell>
          <cell r="I204">
            <v>0</v>
          </cell>
          <cell r="J204">
            <v>103.61584432708409</v>
          </cell>
          <cell r="K204">
            <v>116.10419862132264</v>
          </cell>
          <cell r="L204">
            <v>8.930933504764365</v>
          </cell>
          <cell r="M204">
            <v>18.784866502636213</v>
          </cell>
          <cell r="N204">
            <v>330.45576162225763</v>
          </cell>
          <cell r="Q204" t="str">
            <v>10V</v>
          </cell>
          <cell r="R204">
            <v>5.7091887591873301E-2</v>
          </cell>
          <cell r="S204">
            <v>4.2447206901533432E-2</v>
          </cell>
          <cell r="T204">
            <v>1.5373758063842417E-2</v>
          </cell>
          <cell r="U204">
            <v>3.4159825968354332E-2</v>
          </cell>
          <cell r="V204">
            <v>0.10215586189654832</v>
          </cell>
          <cell r="W204">
            <v>0</v>
          </cell>
          <cell r="X204">
            <v>0.31355435843641566</v>
          </cell>
          <cell r="Y204">
            <v>0.35134566288494851</v>
          </cell>
          <cell r="Z204">
            <v>2.7026109216317044E-2</v>
          </cell>
          <cell r="AA204">
            <v>5.684532904016696E-2</v>
          </cell>
          <cell r="AB204">
            <v>1</v>
          </cell>
        </row>
        <row r="205">
          <cell r="C205" t="str">
            <v>10W</v>
          </cell>
          <cell r="D205">
            <v>59.059231409854569</v>
          </cell>
          <cell r="E205">
            <v>5.3618855817911903</v>
          </cell>
          <cell r="F205">
            <v>4.4448971058202034</v>
          </cell>
          <cell r="G205">
            <v>18.803521728338392</v>
          </cell>
          <cell r="H205">
            <v>13.388644503291387</v>
          </cell>
          <cell r="I205">
            <v>2.470584573349131</v>
          </cell>
          <cell r="J205">
            <v>29.507502132698761</v>
          </cell>
          <cell r="K205">
            <v>48.136938711404653</v>
          </cell>
          <cell r="L205">
            <v>13.495915502089685</v>
          </cell>
          <cell r="M205">
            <v>9.1364792733597575</v>
          </cell>
          <cell r="N205">
            <v>203.80560052199769</v>
          </cell>
          <cell r="Q205" t="str">
            <v>10W</v>
          </cell>
          <cell r="R205">
            <v>0.28978218095375663</v>
          </cell>
          <cell r="S205">
            <v>2.630882354585961E-2</v>
          </cell>
          <cell r="T205">
            <v>2.1809494412497486E-2</v>
          </cell>
          <cell r="U205">
            <v>9.2262046186060723E-2</v>
          </cell>
          <cell r="V205">
            <v>6.5693211908797802E-2</v>
          </cell>
          <cell r="W205">
            <v>1.2122260463016418E-2</v>
          </cell>
          <cell r="X205">
            <v>0.14478258721606563</v>
          </cell>
          <cell r="Y205">
            <v>0.23619046085148679</v>
          </cell>
          <cell r="Z205">
            <v>6.6219551707721633E-2</v>
          </cell>
          <cell r="AA205">
            <v>4.4829382754737475E-2</v>
          </cell>
          <cell r="AB205">
            <v>1</v>
          </cell>
        </row>
        <row r="206">
          <cell r="C206" t="str">
            <v>10X</v>
          </cell>
          <cell r="D206">
            <v>75.917424966042532</v>
          </cell>
          <cell r="E206">
            <v>19.178715906236743</v>
          </cell>
          <cell r="F206">
            <v>6.4556052698059361</v>
          </cell>
          <cell r="G206">
            <v>21.329236894924449</v>
          </cell>
          <cell r="H206">
            <v>28.730733652041224</v>
          </cell>
          <cell r="I206">
            <v>1.4339172263932292</v>
          </cell>
          <cell r="J206">
            <v>42.001861116998128</v>
          </cell>
          <cell r="K206">
            <v>86.773364029888157</v>
          </cell>
          <cell r="L206">
            <v>19.986892683410488</v>
          </cell>
          <cell r="M206">
            <v>35.948029188821835</v>
          </cell>
          <cell r="N206">
            <v>337.75578093456267</v>
          </cell>
          <cell r="Q206" t="str">
            <v>10X</v>
          </cell>
          <cell r="R206">
            <v>0.22477017197449803</v>
          </cell>
          <cell r="S206">
            <v>5.6782790965619202E-2</v>
          </cell>
          <cell r="T206">
            <v>1.9113233982090319E-2</v>
          </cell>
          <cell r="U206">
            <v>6.3149879584316601E-2</v>
          </cell>
          <cell r="V206">
            <v>8.5063632582524362E-2</v>
          </cell>
          <cell r="W206">
            <v>4.2454261550331201E-3</v>
          </cell>
          <cell r="X206">
            <v>0.12435571347078034</v>
          </cell>
          <cell r="Y206">
            <v>0.25691155837448054</v>
          </cell>
          <cell r="Z206">
            <v>5.9175575405718314E-2</v>
          </cell>
          <cell r="AA206">
            <v>0.10643201750493936</v>
          </cell>
          <cell r="AB206">
            <v>1</v>
          </cell>
        </row>
        <row r="207">
          <cell r="C207" t="str">
            <v>10Y</v>
          </cell>
          <cell r="D207">
            <v>32.241355869206565</v>
          </cell>
          <cell r="E207">
            <v>20.608772139133535</v>
          </cell>
          <cell r="F207">
            <v>5.8487507554947253</v>
          </cell>
          <cell r="G207">
            <v>17.178306469808582</v>
          </cell>
          <cell r="H207">
            <v>35.720112275969981</v>
          </cell>
          <cell r="I207">
            <v>2.7994469382165801</v>
          </cell>
          <cell r="J207">
            <v>60.774207934723194</v>
          </cell>
          <cell r="K207">
            <v>110.42427272615858</v>
          </cell>
          <cell r="L207">
            <v>4.1135835428850829</v>
          </cell>
          <cell r="M207">
            <v>22.685972252136633</v>
          </cell>
          <cell r="N207">
            <v>312.39478090373348</v>
          </cell>
          <cell r="Q207" t="str">
            <v>10Y</v>
          </cell>
          <cell r="R207">
            <v>0.10320708872259282</v>
          </cell>
          <cell r="S207">
            <v>6.5970283112649908E-2</v>
          </cell>
          <cell r="T207">
            <v>1.8722306238839043E-2</v>
          </cell>
          <cell r="U207">
            <v>5.4989095592804384E-2</v>
          </cell>
          <cell r="V207">
            <v>0.11434285865030944</v>
          </cell>
          <cell r="W207">
            <v>8.9612474642438034E-3</v>
          </cell>
          <cell r="X207">
            <v>0.19454296822407915</v>
          </cell>
          <cell r="Y207">
            <v>0.35347668871646915</v>
          </cell>
          <cell r="Z207">
            <v>1.3167900984084336E-2</v>
          </cell>
          <cell r="AA207">
            <v>7.2619562293927908E-2</v>
          </cell>
          <cell r="AB207">
            <v>1</v>
          </cell>
        </row>
        <row r="208">
          <cell r="C208" t="str">
            <v>11A</v>
          </cell>
          <cell r="D208">
            <v>56.247974111431468</v>
          </cell>
          <cell r="E208">
            <v>36.16070274626977</v>
          </cell>
          <cell r="F208">
            <v>10.156329048942109</v>
          </cell>
          <cell r="G208">
            <v>47.018401283021227</v>
          </cell>
          <cell r="H208">
            <v>87.04813107288301</v>
          </cell>
          <cell r="I208">
            <v>2.034947798879247</v>
          </cell>
          <cell r="J208">
            <v>206.64282369064651</v>
          </cell>
          <cell r="K208">
            <v>235.23328886843538</v>
          </cell>
          <cell r="L208">
            <v>11.176017788357765</v>
          </cell>
          <cell r="M208">
            <v>61.800891207601012</v>
          </cell>
          <cell r="N208">
            <v>753.51950761646754</v>
          </cell>
          <cell r="Q208" t="str">
            <v>11A</v>
          </cell>
          <cell r="R208">
            <v>7.4647004547174933E-2</v>
          </cell>
          <cell r="S208">
            <v>4.7989073117235256E-2</v>
          </cell>
          <cell r="T208">
            <v>1.3478521718792129E-2</v>
          </cell>
          <cell r="U208">
            <v>6.2398386249812969E-2</v>
          </cell>
          <cell r="V208">
            <v>0.11552206703743292</v>
          </cell>
          <cell r="W208">
            <v>2.7005907323039225E-3</v>
          </cell>
          <cell r="X208">
            <v>0.27423685996438096</v>
          </cell>
          <cell r="Y208">
            <v>0.31217942799188464</v>
          </cell>
          <cell r="Z208">
            <v>1.4831756411602054E-2</v>
          </cell>
          <cell r="AA208">
            <v>8.2016312229380176E-2</v>
          </cell>
          <cell r="AB208">
            <v>1</v>
          </cell>
        </row>
        <row r="209">
          <cell r="C209" t="str">
            <v>11C</v>
          </cell>
          <cell r="D209">
            <v>22.631577026385912</v>
          </cell>
          <cell r="E209">
            <v>7.7605635732928935</v>
          </cell>
          <cell r="F209">
            <v>3.3123319343831437</v>
          </cell>
          <cell r="G209">
            <v>7.8765134802075991</v>
          </cell>
          <cell r="H209">
            <v>33.851695869158505</v>
          </cell>
          <cell r="I209">
            <v>0</v>
          </cell>
          <cell r="J209">
            <v>45.423559602652624</v>
          </cell>
          <cell r="K209">
            <v>66.057541166563027</v>
          </cell>
          <cell r="L209">
            <v>4.0029396946083269</v>
          </cell>
          <cell r="M209">
            <v>11.445315787446138</v>
          </cell>
          <cell r="N209">
            <v>202.36203813469817</v>
          </cell>
          <cell r="Q209" t="str">
            <v>11C</v>
          </cell>
          <cell r="R209">
            <v>0.11183706803408287</v>
          </cell>
          <cell r="S209">
            <v>3.8349898255755029E-2</v>
          </cell>
          <cell r="T209">
            <v>1.6368346380156329E-2</v>
          </cell>
          <cell r="U209">
            <v>3.8922880757727686E-2</v>
          </cell>
          <cell r="V209">
            <v>0.16728283714273431</v>
          </cell>
          <cell r="W209">
            <v>0</v>
          </cell>
          <cell r="X209">
            <v>0.22446680227848545</v>
          </cell>
          <cell r="Y209">
            <v>0.32643247604866071</v>
          </cell>
          <cell r="Z209">
            <v>1.9781080144803898E-2</v>
          </cell>
          <cell r="AA209">
            <v>5.6558610957593715E-2</v>
          </cell>
          <cell r="AB209">
            <v>1</v>
          </cell>
        </row>
        <row r="210">
          <cell r="C210" t="str">
            <v>11D</v>
          </cell>
          <cell r="D210">
            <v>18.905257596561395</v>
          </cell>
          <cell r="E210">
            <v>8.3200374760048028</v>
          </cell>
          <cell r="F210">
            <v>1.3493423829416211</v>
          </cell>
          <cell r="G210">
            <v>17.788491281853741</v>
          </cell>
          <cell r="H210">
            <v>19.380587282841976</v>
          </cell>
          <cell r="I210">
            <v>0</v>
          </cell>
          <cell r="J210">
            <v>51.359599837131462</v>
          </cell>
          <cell r="K210">
            <v>72.434996951365349</v>
          </cell>
          <cell r="L210">
            <v>13.65390766407727</v>
          </cell>
          <cell r="M210">
            <v>16.476692061651189</v>
          </cell>
          <cell r="N210">
            <v>219.66891253442881</v>
          </cell>
          <cell r="Q210" t="str">
            <v>11D</v>
          </cell>
          <cell r="R210">
            <v>8.6062508246806946E-2</v>
          </cell>
          <cell r="S210">
            <v>3.7875352411100953E-2</v>
          </cell>
          <cell r="T210">
            <v>6.1426187591753023E-3</v>
          </cell>
          <cell r="U210">
            <v>8.0978646803587837E-2</v>
          </cell>
          <cell r="V210">
            <v>8.8226354194767764E-2</v>
          </cell>
          <cell r="W210">
            <v>0</v>
          </cell>
          <cell r="X210">
            <v>0.23380458911809765</v>
          </cell>
          <cell r="Y210">
            <v>0.32974623543972148</v>
          </cell>
          <cell r="Z210">
            <v>6.2156759035884454E-2</v>
          </cell>
          <cell r="AA210">
            <v>7.5006935990857559E-2</v>
          </cell>
          <cell r="AB210">
            <v>1</v>
          </cell>
        </row>
        <row r="211">
          <cell r="C211" t="str">
            <v>11E</v>
          </cell>
          <cell r="D211">
            <v>27.925306265013703</v>
          </cell>
          <cell r="E211">
            <v>13.024306141178551</v>
          </cell>
          <cell r="F211">
            <v>4.2056017420949354</v>
          </cell>
          <cell r="G211">
            <v>9.0817461577563439</v>
          </cell>
          <cell r="H211">
            <v>47.263634873877017</v>
          </cell>
          <cell r="I211">
            <v>0</v>
          </cell>
          <cell r="J211">
            <v>77.073817946552779</v>
          </cell>
          <cell r="K211">
            <v>78.609637218112084</v>
          </cell>
          <cell r="L211">
            <v>3.2945795524792887</v>
          </cell>
          <cell r="M211">
            <v>16.066651477686133</v>
          </cell>
          <cell r="N211">
            <v>276.5452813747508</v>
          </cell>
          <cell r="Q211" t="str">
            <v>11E</v>
          </cell>
          <cell r="R211">
            <v>0.10097914571600189</v>
          </cell>
          <cell r="S211">
            <v>4.7096468529250049E-2</v>
          </cell>
          <cell r="T211">
            <v>1.5207642383873688E-2</v>
          </cell>
          <cell r="U211">
            <v>3.2839996808513718E-2</v>
          </cell>
          <cell r="V211">
            <v>0.17090739946428279</v>
          </cell>
          <cell r="W211">
            <v>0</v>
          </cell>
          <cell r="X211">
            <v>0.27870234329584836</v>
          </cell>
          <cell r="Y211">
            <v>0.28425593388298298</v>
          </cell>
          <cell r="Z211">
            <v>1.191334574974994E-2</v>
          </cell>
          <cell r="AA211">
            <v>5.8097724169496726E-2</v>
          </cell>
          <cell r="AB211">
            <v>1</v>
          </cell>
        </row>
        <row r="212">
          <cell r="C212" t="str">
            <v>11H</v>
          </cell>
          <cell r="D212">
            <v>77.908391354845023</v>
          </cell>
          <cell r="E212">
            <v>37.111790782108116</v>
          </cell>
          <cell r="F212">
            <v>22.729274517386116</v>
          </cell>
          <cell r="G212">
            <v>28.183978263635034</v>
          </cell>
          <cell r="H212">
            <v>76.223883757920731</v>
          </cell>
          <cell r="I212">
            <v>0.37062447274784022</v>
          </cell>
          <cell r="J212">
            <v>124.02835798561192</v>
          </cell>
          <cell r="K212">
            <v>128.32428437330174</v>
          </cell>
          <cell r="L212">
            <v>35.701566978180779</v>
          </cell>
          <cell r="M212">
            <v>64.001958807372489</v>
          </cell>
          <cell r="N212">
            <v>594.5841112931098</v>
          </cell>
          <cell r="Q212" t="str">
            <v>11H</v>
          </cell>
          <cell r="R212">
            <v>0.13103005928868292</v>
          </cell>
          <cell r="S212">
            <v>6.2416384960904653E-2</v>
          </cell>
          <cell r="T212">
            <v>3.8227181126576311E-2</v>
          </cell>
          <cell r="U212">
            <v>4.7401162809985159E-2</v>
          </cell>
          <cell r="V212">
            <v>0.1281969738346152</v>
          </cell>
          <cell r="W212">
            <v>6.2333396689965518E-4</v>
          </cell>
          <cell r="X212">
            <v>0.20859682529335222</v>
          </cell>
          <cell r="Y212">
            <v>0.21582191978561333</v>
          </cell>
          <cell r="Z212">
            <v>6.0044603110124342E-2</v>
          </cell>
          <cell r="AA212">
            <v>0.10764155582324617</v>
          </cell>
          <cell r="AB212">
            <v>1</v>
          </cell>
        </row>
        <row r="213">
          <cell r="C213" t="str">
            <v>11J</v>
          </cell>
          <cell r="D213">
            <v>81.62153033134787</v>
          </cell>
          <cell r="E213">
            <v>57.150786193199849</v>
          </cell>
          <cell r="F213">
            <v>4.4890930663821376</v>
          </cell>
          <cell r="G213">
            <v>58.506806061518773</v>
          </cell>
          <cell r="H213">
            <v>107.28512696040043</v>
          </cell>
          <cell r="I213">
            <v>2.6342133374057908</v>
          </cell>
          <cell r="J213">
            <v>214.72801454669286</v>
          </cell>
          <cell r="K213">
            <v>275.7840015121597</v>
          </cell>
          <cell r="L213">
            <v>37.186092467751301</v>
          </cell>
          <cell r="M213">
            <v>55.363963270157946</v>
          </cell>
          <cell r="N213">
            <v>894.74962774701658</v>
          </cell>
          <cell r="Q213" t="str">
            <v>11J</v>
          </cell>
          <cell r="R213">
            <v>9.1222759753330371E-2</v>
          </cell>
          <cell r="S213">
            <v>6.3873495356578991E-2</v>
          </cell>
          <cell r="T213">
            <v>5.0171499681823765E-3</v>
          </cell>
          <cell r="U213">
            <v>6.5389025317438981E-2</v>
          </cell>
          <cell r="V213">
            <v>0.11990519317738622</v>
          </cell>
          <cell r="W213">
            <v>2.9440787184664735E-3</v>
          </cell>
          <cell r="X213">
            <v>0.23998670453474111</v>
          </cell>
          <cell r="Y213">
            <v>0.30822477367952084</v>
          </cell>
          <cell r="Z213">
            <v>4.1560332985425254E-2</v>
          </cell>
          <cell r="AA213">
            <v>6.1876486508929483E-2</v>
          </cell>
          <cell r="AB213">
            <v>1</v>
          </cell>
        </row>
        <row r="214">
          <cell r="C214" t="str">
            <v>11M</v>
          </cell>
          <cell r="D214">
            <v>73.524807426422569</v>
          </cell>
          <cell r="E214">
            <v>51.792539382436175</v>
          </cell>
          <cell r="F214">
            <v>9.5182827835520811</v>
          </cell>
          <cell r="G214">
            <v>38.504259151915967</v>
          </cell>
          <cell r="H214">
            <v>127.88196874966256</v>
          </cell>
          <cell r="I214">
            <v>6.1309690154084819</v>
          </cell>
          <cell r="J214">
            <v>270.76820121590237</v>
          </cell>
          <cell r="K214">
            <v>290.09595161932106</v>
          </cell>
          <cell r="L214">
            <v>23.903757924870966</v>
          </cell>
          <cell r="M214">
            <v>50.791915822746795</v>
          </cell>
          <cell r="N214">
            <v>942.912653092239</v>
          </cell>
          <cell r="Q214" t="str">
            <v>11M</v>
          </cell>
          <cell r="R214">
            <v>7.7976265548353102E-2</v>
          </cell>
          <cell r="S214">
            <v>5.4928247290546912E-2</v>
          </cell>
          <cell r="T214">
            <v>1.0094554095055684E-2</v>
          </cell>
          <cell r="U214">
            <v>4.0835446449512591E-2</v>
          </cell>
          <cell r="V214">
            <v>0.13562440628013581</v>
          </cell>
          <cell r="W214">
            <v>6.5021600837598783E-3</v>
          </cell>
          <cell r="X214">
            <v>0.28716148874228214</v>
          </cell>
          <cell r="Y214">
            <v>0.30765941115326495</v>
          </cell>
          <cell r="Z214">
            <v>2.5350978000432685E-2</v>
          </cell>
          <cell r="AA214">
            <v>5.3867042356656285E-2</v>
          </cell>
          <cell r="AB214">
            <v>1</v>
          </cell>
        </row>
        <row r="215">
          <cell r="C215" t="str">
            <v>11N</v>
          </cell>
          <cell r="D215">
            <v>70.446343112164683</v>
          </cell>
          <cell r="E215">
            <v>53.464360698035804</v>
          </cell>
          <cell r="F215">
            <v>0.55535902714434837</v>
          </cell>
          <cell r="G215">
            <v>35.855957028164831</v>
          </cell>
          <cell r="H215">
            <v>100.69469329781636</v>
          </cell>
          <cell r="I215">
            <v>13.529142909877191</v>
          </cell>
          <cell r="J215">
            <v>151.88801014877947</v>
          </cell>
          <cell r="K215">
            <v>167.60217852967085</v>
          </cell>
          <cell r="L215">
            <v>15.281825209933217</v>
          </cell>
          <cell r="M215">
            <v>40.699629689053204</v>
          </cell>
          <cell r="N215">
            <v>650.01749965064005</v>
          </cell>
          <cell r="Q215" t="str">
            <v>11N</v>
          </cell>
          <cell r="R215">
            <v>0.10837607164426641</v>
          </cell>
          <cell r="S215">
            <v>8.2250648216041708E-2</v>
          </cell>
          <cell r="T215">
            <v>8.5437550134086074E-4</v>
          </cell>
          <cell r="U215">
            <v>5.5161525724209057E-2</v>
          </cell>
          <cell r="V215">
            <v>0.15491074217530446</v>
          </cell>
          <cell r="W215">
            <v>2.0813505662768458E-2</v>
          </cell>
          <cell r="X215">
            <v>0.23366757084295972</v>
          </cell>
          <cell r="Y215">
            <v>0.25784256365367197</v>
          </cell>
          <cell r="Z215">
            <v>2.3509867377642331E-2</v>
          </cell>
          <cell r="AA215">
            <v>6.2613129201794918E-2</v>
          </cell>
          <cell r="AB215">
            <v>1</v>
          </cell>
        </row>
        <row r="216">
          <cell r="C216" t="str">
            <v>11T</v>
          </cell>
          <cell r="D216">
            <v>19.078336371835555</v>
          </cell>
          <cell r="E216">
            <v>17.896373452711828</v>
          </cell>
          <cell r="F216">
            <v>3.3959660367986766</v>
          </cell>
          <cell r="G216">
            <v>11.351084112607879</v>
          </cell>
          <cell r="H216">
            <v>28.040452088446678</v>
          </cell>
          <cell r="I216">
            <v>0.78888345641773328</v>
          </cell>
          <cell r="J216">
            <v>72.321612863422445</v>
          </cell>
          <cell r="K216">
            <v>67.736391268159593</v>
          </cell>
          <cell r="L216">
            <v>4.0911761865263845</v>
          </cell>
          <cell r="M216">
            <v>11.502411061167265</v>
          </cell>
          <cell r="N216">
            <v>236.20268689809402</v>
          </cell>
          <cell r="Q216" t="str">
            <v>11T</v>
          </cell>
          <cell r="R216">
            <v>8.0771038731098796E-2</v>
          </cell>
          <cell r="S216">
            <v>7.576701894349297E-2</v>
          </cell>
          <cell r="T216">
            <v>1.4377338722924068E-2</v>
          </cell>
          <cell r="U216">
            <v>4.8056541022774762E-2</v>
          </cell>
          <cell r="V216">
            <v>0.11871351870160687</v>
          </cell>
          <cell r="W216">
            <v>3.339858097203123E-3</v>
          </cell>
          <cell r="X216">
            <v>0.30618454774235687</v>
          </cell>
          <cell r="Y216">
            <v>0.28677231473401238</v>
          </cell>
          <cell r="Z216">
            <v>1.7320616629104897E-2</v>
          </cell>
          <cell r="AA216">
            <v>4.869720667542534E-2</v>
          </cell>
          <cell r="AB216">
            <v>1</v>
          </cell>
        </row>
        <row r="217">
          <cell r="C217" t="str">
            <v>11X</v>
          </cell>
          <cell r="D217">
            <v>77.664204221303095</v>
          </cell>
          <cell r="E217">
            <v>44.615696911013622</v>
          </cell>
          <cell r="F217">
            <v>12.364396029262725</v>
          </cell>
          <cell r="G217">
            <v>51.322668013628835</v>
          </cell>
          <cell r="H217">
            <v>37.256899982803219</v>
          </cell>
          <cell r="I217">
            <v>1.2198037235055745</v>
          </cell>
          <cell r="J217">
            <v>147.52583635077556</v>
          </cell>
          <cell r="K217">
            <v>178.71024757939634</v>
          </cell>
          <cell r="L217">
            <v>16.516963572857122</v>
          </cell>
          <cell r="M217">
            <v>48.052319696394385</v>
          </cell>
          <cell r="N217">
            <v>615.24903608094041</v>
          </cell>
          <cell r="Q217" t="str">
            <v>11X</v>
          </cell>
          <cell r="R217">
            <v>0.12623214286691839</v>
          </cell>
          <cell r="S217">
            <v>7.2516484048817109E-2</v>
          </cell>
          <cell r="T217">
            <v>2.0096571151126681E-2</v>
          </cell>
          <cell r="U217">
            <v>8.3417713809919677E-2</v>
          </cell>
          <cell r="V217">
            <v>6.0555803906861883E-2</v>
          </cell>
          <cell r="W217">
            <v>1.9826178538621887E-3</v>
          </cell>
          <cell r="X217">
            <v>0.23978231203822234</v>
          </cell>
          <cell r="Y217">
            <v>0.29046814720386777</v>
          </cell>
          <cell r="Z217">
            <v>2.6845980414805879E-2</v>
          </cell>
          <cell r="AA217">
            <v>7.8102226705598216E-2</v>
          </cell>
          <cell r="AB217">
            <v>1</v>
          </cell>
        </row>
        <row r="218">
          <cell r="C218" t="str">
            <v>12A</v>
          </cell>
          <cell r="D218">
            <v>27.507977386761166</v>
          </cell>
          <cell r="E218">
            <v>19.181421532336064</v>
          </cell>
          <cell r="F218">
            <v>1.996667669472185</v>
          </cell>
          <cell r="G218">
            <v>20.224495647399728</v>
          </cell>
          <cell r="H218">
            <v>13.080438379435972</v>
          </cell>
          <cell r="I218">
            <v>3.1847988587753679</v>
          </cell>
          <cell r="J218">
            <v>61.397294624211895</v>
          </cell>
          <cell r="K218">
            <v>71.166299310642017</v>
          </cell>
          <cell r="L218">
            <v>4.1011662934383999</v>
          </cell>
          <cell r="M218">
            <v>21.89370932257938</v>
          </cell>
          <cell r="N218">
            <v>243.73426902505216</v>
          </cell>
          <cell r="Q218" t="str">
            <v>12A</v>
          </cell>
          <cell r="R218">
            <v>0.11286052427832283</v>
          </cell>
          <cell r="S218">
            <v>7.8698090379586735E-2</v>
          </cell>
          <cell r="T218">
            <v>8.191985794443038E-3</v>
          </cell>
          <cell r="U218">
            <v>8.2977644991402338E-2</v>
          </cell>
          <cell r="V218">
            <v>5.3666800453454094E-2</v>
          </cell>
          <cell r="W218">
            <v>1.3066684760886123E-2</v>
          </cell>
          <cell r="X218">
            <v>0.25190259404146897</v>
          </cell>
          <cell r="Y218">
            <v>0.29198314867790387</v>
          </cell>
          <cell r="Z218">
            <v>1.6826383544026231E-2</v>
          </cell>
          <cell r="AA218">
            <v>8.982614307850588E-2</v>
          </cell>
          <cell r="AB218">
            <v>1</v>
          </cell>
        </row>
        <row r="219">
          <cell r="C219" t="str">
            <v>12D</v>
          </cell>
          <cell r="D219">
            <v>52.89545848865027</v>
          </cell>
          <cell r="E219">
            <v>21.684758261795093</v>
          </cell>
          <cell r="F219">
            <v>4.822633667039895</v>
          </cell>
          <cell r="G219">
            <v>23.007216429840494</v>
          </cell>
          <cell r="H219">
            <v>28.202750845920484</v>
          </cell>
          <cell r="I219">
            <v>1.7611201091826338</v>
          </cell>
          <cell r="J219">
            <v>49.293760650246348</v>
          </cell>
          <cell r="K219">
            <v>73.562669966319035</v>
          </cell>
          <cell r="L219">
            <v>10.490175580945435</v>
          </cell>
          <cell r="M219">
            <v>23.984595169942242</v>
          </cell>
          <cell r="N219">
            <v>289.70513916988193</v>
          </cell>
          <cell r="Q219" t="str">
            <v>12D</v>
          </cell>
          <cell r="R219">
            <v>0.18258377687125732</v>
          </cell>
          <cell r="S219">
            <v>7.4851134239214301E-2</v>
          </cell>
          <cell r="T219">
            <v>1.6646696985972077E-2</v>
          </cell>
          <cell r="U219">
            <v>7.941597617413737E-2</v>
          </cell>
          <cell r="V219">
            <v>9.7349846560307318E-2</v>
          </cell>
          <cell r="W219">
            <v>6.0790088647682573E-3</v>
          </cell>
          <cell r="X219">
            <v>0.17015148848063991</v>
          </cell>
          <cell r="Y219">
            <v>0.25392255787075346</v>
          </cell>
          <cell r="Z219">
            <v>3.6209836011207371E-2</v>
          </cell>
          <cell r="AA219">
            <v>8.2789677941742593E-2</v>
          </cell>
          <cell r="AB219">
            <v>1</v>
          </cell>
        </row>
        <row r="220">
          <cell r="C220" t="str">
            <v>12F</v>
          </cell>
          <cell r="D220">
            <v>66.079410751488368</v>
          </cell>
          <cell r="E220">
            <v>26.220491734759257</v>
          </cell>
          <cell r="F220">
            <v>12.536526507043364</v>
          </cell>
          <cell r="G220">
            <v>28.759149860116743</v>
          </cell>
          <cell r="H220">
            <v>11.893249092320753</v>
          </cell>
          <cell r="I220">
            <v>0</v>
          </cell>
          <cell r="J220">
            <v>58.82540622118961</v>
          </cell>
          <cell r="K220">
            <v>47.656647098151446</v>
          </cell>
          <cell r="L220">
            <v>17.249280461479145</v>
          </cell>
          <cell r="M220">
            <v>24.01810416259833</v>
          </cell>
          <cell r="N220">
            <v>293.23826588914699</v>
          </cell>
          <cell r="Q220" t="str">
            <v>12F</v>
          </cell>
          <cell r="R220">
            <v>0.22534375092938383</v>
          </cell>
          <cell r="S220">
            <v>8.9417019485006105E-2</v>
          </cell>
          <cell r="T220">
            <v>4.2752014199206025E-2</v>
          </cell>
          <cell r="U220">
            <v>9.8074341603795259E-2</v>
          </cell>
          <cell r="V220">
            <v>4.0558312047912479E-2</v>
          </cell>
          <cell r="W220">
            <v>0</v>
          </cell>
          <cell r="X220">
            <v>0.20060617274086393</v>
          </cell>
          <cell r="Y220">
            <v>0.16251851358365049</v>
          </cell>
          <cell r="Z220">
            <v>5.8823429504251332E-2</v>
          </cell>
          <cell r="AA220">
            <v>8.1906445905930658E-2</v>
          </cell>
          <cell r="AB220">
            <v>1</v>
          </cell>
        </row>
        <row r="221">
          <cell r="C221" t="str">
            <v>13P</v>
          </cell>
          <cell r="D221">
            <v>148.54310854303583</v>
          </cell>
          <cell r="E221">
            <v>56.59179710093229</v>
          </cell>
          <cell r="F221">
            <v>22.605438967224806</v>
          </cell>
          <cell r="G221">
            <v>77.951104145980935</v>
          </cell>
          <cell r="H221">
            <v>73.926947271987459</v>
          </cell>
          <cell r="I221">
            <v>1.6764493001558238</v>
          </cell>
          <cell r="J221">
            <v>104.23782041507168</v>
          </cell>
          <cell r="K221">
            <v>167.61703890701187</v>
          </cell>
          <cell r="L221">
            <v>39.429249603111622</v>
          </cell>
          <cell r="M221">
            <v>63.652478259695009</v>
          </cell>
          <cell r="N221">
            <v>756.23143251420731</v>
          </cell>
          <cell r="Q221" t="str">
            <v>13P</v>
          </cell>
          <cell r="R221">
            <v>0.19642546204299058</v>
          </cell>
          <cell r="S221">
            <v>7.4833965724995302E-2</v>
          </cell>
          <cell r="T221">
            <v>2.9892223458722892E-2</v>
          </cell>
          <cell r="U221">
            <v>0.10307837097807551</v>
          </cell>
          <cell r="V221">
            <v>9.7757041156311092E-2</v>
          </cell>
          <cell r="W221">
            <v>2.2168468911457585E-3</v>
          </cell>
          <cell r="X221">
            <v>0.13783851865098634</v>
          </cell>
          <cell r="Y221">
            <v>0.22164780740433301</v>
          </cell>
          <cell r="Z221">
            <v>5.2139130837266359E-2</v>
          </cell>
          <cell r="AA221">
            <v>8.4170632855173164E-2</v>
          </cell>
          <cell r="AB221">
            <v>1</v>
          </cell>
        </row>
        <row r="222">
          <cell r="C222" t="str">
            <v>13T</v>
          </cell>
          <cell r="D222">
            <v>125.22011661694393</v>
          </cell>
          <cell r="E222">
            <v>52.453286030353944</v>
          </cell>
          <cell r="F222">
            <v>6.9181224176857796</v>
          </cell>
          <cell r="G222">
            <v>46.819126664161445</v>
          </cell>
          <cell r="H222">
            <v>44.268953685390777</v>
          </cell>
          <cell r="I222">
            <v>0.22772129395422974</v>
          </cell>
          <cell r="J222">
            <v>56.480690407271766</v>
          </cell>
          <cell r="K222">
            <v>54.136000123809701</v>
          </cell>
          <cell r="L222">
            <v>44.40127482262838</v>
          </cell>
          <cell r="M222">
            <v>37.378186503801281</v>
          </cell>
          <cell r="N222">
            <v>468.30347856600127</v>
          </cell>
          <cell r="Q222" t="str">
            <v>13T</v>
          </cell>
          <cell r="R222">
            <v>0.26739095981174904</v>
          </cell>
          <cell r="S222">
            <v>0.11200703909134285</v>
          </cell>
          <cell r="T222">
            <v>1.477273335416995E-2</v>
          </cell>
          <cell r="U222">
            <v>9.9976038631032507E-2</v>
          </cell>
          <cell r="V222">
            <v>9.4530482286715803E-2</v>
          </cell>
          <cell r="W222">
            <v>4.8626863642255733E-4</v>
          </cell>
          <cell r="X222">
            <v>0.12060702726407689</v>
          </cell>
          <cell r="Y222">
            <v>0.11560025197673165</v>
          </cell>
          <cell r="Z222">
            <v>9.4813036534749123E-2</v>
          </cell>
          <cell r="AA222">
            <v>7.9816162413009525E-2</v>
          </cell>
          <cell r="AB222">
            <v>1</v>
          </cell>
        </row>
        <row r="223">
          <cell r="C223" t="str">
            <v>99A</v>
          </cell>
          <cell r="D223">
            <v>150.59955351284293</v>
          </cell>
          <cell r="E223">
            <v>49.469319455637958</v>
          </cell>
          <cell r="F223">
            <v>12.003152216550161</v>
          </cell>
          <cell r="G223">
            <v>52.98096451757938</v>
          </cell>
          <cell r="H223">
            <v>29.531654789102056</v>
          </cell>
          <cell r="I223">
            <v>2.3383852075994866</v>
          </cell>
          <cell r="J223">
            <v>69.869723596621895</v>
          </cell>
          <cell r="K223">
            <v>88.969765620519908</v>
          </cell>
          <cell r="L223">
            <v>20.562726120292762</v>
          </cell>
          <cell r="M223">
            <v>53.507635833308449</v>
          </cell>
          <cell r="N223">
            <v>529.83288087005496</v>
          </cell>
          <cell r="Q223" t="str">
            <v>99A</v>
          </cell>
          <cell r="R223">
            <v>0.28423972718631346</v>
          </cell>
          <cell r="S223">
            <v>9.3367779240886031E-2</v>
          </cell>
          <cell r="T223">
            <v>2.2654600440877533E-2</v>
          </cell>
          <cell r="U223">
            <v>9.9995614523918752E-2</v>
          </cell>
          <cell r="V223">
            <v>5.5737678531025125E-2</v>
          </cell>
          <cell r="W223">
            <v>4.4134392032437698E-3</v>
          </cell>
          <cell r="X223">
            <v>0.13187124868861794</v>
          </cell>
          <cell r="Y223">
            <v>0.16792043082418726</v>
          </cell>
          <cell r="Z223">
            <v>3.8809833935798912E-2</v>
          </cell>
          <cell r="AA223">
            <v>0.10098964742513131</v>
          </cell>
          <cell r="AB223">
            <v>1</v>
          </cell>
        </row>
        <row r="224">
          <cell r="C224" t="str">
            <v>99C</v>
          </cell>
          <cell r="D224">
            <v>31.500646450303197</v>
          </cell>
          <cell r="E224">
            <v>29.022617054877948</v>
          </cell>
          <cell r="F224">
            <v>2.1425361281115944</v>
          </cell>
          <cell r="G224">
            <v>25.595107266711942</v>
          </cell>
          <cell r="H224">
            <v>8.84515503109745</v>
          </cell>
          <cell r="I224">
            <v>0.89525532243756356</v>
          </cell>
          <cell r="J224">
            <v>39.425307037590741</v>
          </cell>
          <cell r="K224">
            <v>30.100035322018019</v>
          </cell>
          <cell r="L224">
            <v>22.25325472254988</v>
          </cell>
          <cell r="M224">
            <v>14.85994878751745</v>
          </cell>
          <cell r="N224">
            <v>204.6398631232158</v>
          </cell>
          <cell r="Q224" t="str">
            <v>99C</v>
          </cell>
          <cell r="R224">
            <v>0.15393211258813405</v>
          </cell>
          <cell r="S224">
            <v>0.14182289125849898</v>
          </cell>
          <cell r="T224">
            <v>1.0469788707889973E-2</v>
          </cell>
          <cell r="U224">
            <v>0.12507390728316145</v>
          </cell>
          <cell r="V224">
            <v>4.3223030430643364E-2</v>
          </cell>
          <cell r="W224">
            <v>4.3747846034206976E-3</v>
          </cell>
          <cell r="X224">
            <v>0.19265702408065213</v>
          </cell>
          <cell r="Y224">
            <v>0.14708783940054959</v>
          </cell>
          <cell r="Z224">
            <v>0.10874349886146553</v>
          </cell>
          <cell r="AA224">
            <v>7.2615122785584144E-2</v>
          </cell>
          <cell r="AB224">
            <v>1</v>
          </cell>
        </row>
        <row r="225">
          <cell r="C225" t="str">
            <v>99D</v>
          </cell>
          <cell r="D225">
            <v>23.010465742753247</v>
          </cell>
          <cell r="E225">
            <v>24.853782047986385</v>
          </cell>
          <cell r="F225">
            <v>3.6575093258673426</v>
          </cell>
          <cell r="G225">
            <v>14.520844937861476</v>
          </cell>
          <cell r="H225">
            <v>28.463186321059332</v>
          </cell>
          <cell r="I225">
            <v>1.6993107179174154</v>
          </cell>
          <cell r="J225">
            <v>55.331871991138179</v>
          </cell>
          <cell r="K225">
            <v>72.028162288172069</v>
          </cell>
          <cell r="L225">
            <v>1.2017880424914005</v>
          </cell>
          <cell r="M225">
            <v>8.9998288850068615</v>
          </cell>
          <cell r="N225">
            <v>233.76675030025373</v>
          </cell>
          <cell r="Q225" t="str">
            <v>99D</v>
          </cell>
          <cell r="R225">
            <v>9.843344151038691E-2</v>
          </cell>
          <cell r="S225">
            <v>0.10631872161487377</v>
          </cell>
          <cell r="T225">
            <v>1.5645977544580567E-2</v>
          </cell>
          <cell r="U225">
            <v>6.2116810535333494E-2</v>
          </cell>
          <cell r="V225">
            <v>0.12175891688831181</v>
          </cell>
          <cell r="W225">
            <v>7.2692575643661626E-3</v>
          </cell>
          <cell r="X225">
            <v>0.23669692939679848</v>
          </cell>
          <cell r="Y225">
            <v>0.30811979118355348</v>
          </cell>
          <cell r="Z225">
            <v>5.1409708221883772E-3</v>
          </cell>
          <cell r="AA225">
            <v>3.8499182939606844E-2</v>
          </cell>
          <cell r="AB225">
            <v>1</v>
          </cell>
        </row>
        <row r="226">
          <cell r="C226" t="str">
            <v>99E</v>
          </cell>
          <cell r="D226">
            <v>51.777699913109274</v>
          </cell>
          <cell r="E226">
            <v>15.262448115234205</v>
          </cell>
          <cell r="F226">
            <v>3.3642940366395058</v>
          </cell>
          <cell r="G226">
            <v>28.476411567277466</v>
          </cell>
          <cell r="H226">
            <v>20.990837402811298</v>
          </cell>
          <cell r="I226">
            <v>0.26699357336428187</v>
          </cell>
          <cell r="J226">
            <v>55.444776603072498</v>
          </cell>
          <cell r="K226">
            <v>60.231118020068607</v>
          </cell>
          <cell r="L226">
            <v>20.191277775680653</v>
          </cell>
          <cell r="M226">
            <v>20.24903517480001</v>
          </cell>
          <cell r="N226">
            <v>276.2548921820578</v>
          </cell>
          <cell r="Q226" t="str">
            <v>99E</v>
          </cell>
          <cell r="R226">
            <v>0.18742726872321477</v>
          </cell>
          <cell r="S226">
            <v>5.5247702564398135E-2</v>
          </cell>
          <cell r="T226">
            <v>1.2178224284340872E-2</v>
          </cell>
          <cell r="U226">
            <v>0.10308020734891063</v>
          </cell>
          <cell r="V226">
            <v>7.5983586162079231E-2</v>
          </cell>
          <cell r="W226">
            <v>9.6647545770276345E-4</v>
          </cell>
          <cell r="X226">
            <v>0.20070151940163009</v>
          </cell>
          <cell r="Y226">
            <v>0.21802733535077101</v>
          </cell>
          <cell r="Z226">
            <v>7.3089303925789578E-2</v>
          </cell>
          <cell r="AA226">
            <v>7.3298376781162911E-2</v>
          </cell>
          <cell r="AB226">
            <v>1</v>
          </cell>
        </row>
        <row r="227">
          <cell r="C227" t="str">
            <v>99F</v>
          </cell>
          <cell r="D227">
            <v>24.387514027798698</v>
          </cell>
          <cell r="E227">
            <v>19.485824808753154</v>
          </cell>
          <cell r="F227">
            <v>4.623716953190236</v>
          </cell>
          <cell r="G227">
            <v>22.105619603363898</v>
          </cell>
          <cell r="H227">
            <v>8.7993684743743952</v>
          </cell>
          <cell r="I227">
            <v>0</v>
          </cell>
          <cell r="J227">
            <v>33.451500356540514</v>
          </cell>
          <cell r="K227">
            <v>40.721021078855053</v>
          </cell>
          <cell r="L227">
            <v>6.8581528989373117</v>
          </cell>
          <cell r="M227">
            <v>8.8475647306627607</v>
          </cell>
          <cell r="N227">
            <v>169.28028293247601</v>
          </cell>
          <cell r="Q227" t="str">
            <v>99F</v>
          </cell>
          <cell r="R227">
            <v>0.14406588650094945</v>
          </cell>
          <cell r="S227">
            <v>0.1151098312880646</v>
          </cell>
          <cell r="T227">
            <v>2.7313972265952464E-2</v>
          </cell>
          <cell r="U227">
            <v>0.13058590888687008</v>
          </cell>
          <cell r="V227">
            <v>5.1981059589109757E-2</v>
          </cell>
          <cell r="W227">
            <v>0</v>
          </cell>
          <cell r="X227">
            <v>0.19761013968699437</v>
          </cell>
          <cell r="Y227">
            <v>0.24055383399316627</v>
          </cell>
          <cell r="Z227">
            <v>4.0513595441431009E-2</v>
          </cell>
          <cell r="AA227">
            <v>5.2265772347462075E-2</v>
          </cell>
          <cell r="AB227">
            <v>1</v>
          </cell>
        </row>
        <row r="228">
          <cell r="C228" t="str">
            <v>99G</v>
          </cell>
          <cell r="D228">
            <v>28.748925372769037</v>
          </cell>
          <cell r="E228">
            <v>7.3815755318202569</v>
          </cell>
          <cell r="F228">
            <v>11.574057499329562</v>
          </cell>
          <cell r="G228">
            <v>23.875867279901101</v>
          </cell>
          <cell r="H228">
            <v>13.048272841482463</v>
          </cell>
          <cell r="I228">
            <v>0.42986783096404363</v>
          </cell>
          <cell r="J228">
            <v>40.932639311272865</v>
          </cell>
          <cell r="K228">
            <v>43.725597945304948</v>
          </cell>
          <cell r="L228">
            <v>11.300372920549909</v>
          </cell>
          <cell r="M228">
            <v>20.027730000322435</v>
          </cell>
          <cell r="N228">
            <v>201.04490653371661</v>
          </cell>
          <cell r="Q228" t="str">
            <v>99G</v>
          </cell>
          <cell r="R228">
            <v>0.14299753158853415</v>
          </cell>
          <cell r="S228">
            <v>3.6716053438450656E-2</v>
          </cell>
          <cell r="T228">
            <v>5.7569513691651336E-2</v>
          </cell>
          <cell r="U228">
            <v>0.1187588767681461</v>
          </cell>
          <cell r="V228">
            <v>6.4902280124635628E-2</v>
          </cell>
          <cell r="W228">
            <v>2.1381682250773753E-3</v>
          </cell>
          <cell r="X228">
            <v>0.20359948439881603</v>
          </cell>
          <cell r="Y228">
            <v>0.21749169724910122</v>
          </cell>
          <cell r="Z228">
            <v>5.6208203009882073E-2</v>
          </cell>
          <cell r="AA228">
            <v>9.9618191505705458E-2</v>
          </cell>
          <cell r="AB228">
            <v>1</v>
          </cell>
        </row>
        <row r="229">
          <cell r="C229" t="str">
            <v>99H</v>
          </cell>
          <cell r="D229">
            <v>46.660711552143965</v>
          </cell>
          <cell r="E229">
            <v>9.9739317779941921</v>
          </cell>
          <cell r="F229">
            <v>4.7506840778218686</v>
          </cell>
          <cell r="G229">
            <v>16.669965285383309</v>
          </cell>
          <cell r="H229">
            <v>78.06725195447406</v>
          </cell>
          <cell r="I229">
            <v>0</v>
          </cell>
          <cell r="J229">
            <v>82.43603594744954</v>
          </cell>
          <cell r="K229">
            <v>171.58156750532419</v>
          </cell>
          <cell r="L229">
            <v>13.797996508971419</v>
          </cell>
          <cell r="M229">
            <v>20.44379723276101</v>
          </cell>
          <cell r="N229">
            <v>444.38194184232356</v>
          </cell>
          <cell r="Q229" t="str">
            <v>99H</v>
          </cell>
          <cell r="R229">
            <v>0.10500136742437705</v>
          </cell>
          <cell r="S229">
            <v>2.2444502890113301E-2</v>
          </cell>
          <cell r="T229">
            <v>1.0690542595242349E-2</v>
          </cell>
          <cell r="U229">
            <v>3.751269733480344E-2</v>
          </cell>
          <cell r="V229">
            <v>0.175676022366755</v>
          </cell>
          <cell r="W229">
            <v>0</v>
          </cell>
          <cell r="X229">
            <v>0.18550716891349212</v>
          </cell>
          <cell r="Y229">
            <v>0.38611282626377535</v>
          </cell>
          <cell r="Z229">
            <v>3.1049858713357102E-2</v>
          </cell>
          <cell r="AA229">
            <v>4.6005013498084307E-2</v>
          </cell>
          <cell r="AB229">
            <v>1</v>
          </cell>
        </row>
        <row r="230">
          <cell r="C230" t="str">
            <v>99J</v>
          </cell>
          <cell r="D230">
            <v>56.568475482557147</v>
          </cell>
          <cell r="E230">
            <v>21.448395565178661</v>
          </cell>
          <cell r="F230">
            <v>9.8169906914526983</v>
          </cell>
          <cell r="G230">
            <v>36.54558153647244</v>
          </cell>
          <cell r="H230">
            <v>145.9710980356862</v>
          </cell>
          <cell r="I230">
            <v>1.8089254128846153</v>
          </cell>
          <cell r="J230">
            <v>203.2477133777852</v>
          </cell>
          <cell r="K230">
            <v>218.3614790212807</v>
          </cell>
          <cell r="L230">
            <v>15.706004386816664</v>
          </cell>
          <cell r="M230">
            <v>53.519944388537915</v>
          </cell>
          <cell r="N230">
            <v>762.99460789865225</v>
          </cell>
          <cell r="Q230" t="str">
            <v>99J</v>
          </cell>
          <cell r="R230">
            <v>7.4140072415912903E-2</v>
          </cell>
          <cell r="S230">
            <v>2.8110808835529317E-2</v>
          </cell>
          <cell r="T230">
            <v>1.2866395895626929E-2</v>
          </cell>
          <cell r="U230">
            <v>4.7897561998664545E-2</v>
          </cell>
          <cell r="V230">
            <v>0.19131340709956285</v>
          </cell>
          <cell r="W230">
            <v>2.3708233245141007E-3</v>
          </cell>
          <cell r="X230">
            <v>0.26638158549710533</v>
          </cell>
          <cell r="Y230">
            <v>0.28619006839729255</v>
          </cell>
          <cell r="Z230">
            <v>2.0584685952201219E-2</v>
          </cell>
          <cell r="AA230">
            <v>7.0144590583590224E-2</v>
          </cell>
          <cell r="AB230">
            <v>1</v>
          </cell>
        </row>
        <row r="231">
          <cell r="C231" t="str">
            <v>99K</v>
          </cell>
          <cell r="D231">
            <v>15.362758089524336</v>
          </cell>
          <cell r="E231">
            <v>11.02454877573439</v>
          </cell>
          <cell r="F231">
            <v>1.9448412400070965</v>
          </cell>
          <cell r="G231">
            <v>9.8451363281534778</v>
          </cell>
          <cell r="H231">
            <v>32.825032886928945</v>
          </cell>
          <cell r="I231">
            <v>2.0135801866916201</v>
          </cell>
          <cell r="J231">
            <v>60.390715857332466</v>
          </cell>
          <cell r="K231">
            <v>77.684657837418214</v>
          </cell>
          <cell r="L231">
            <v>12.928270949428498</v>
          </cell>
          <cell r="M231">
            <v>8.0235728626247855</v>
          </cell>
          <cell r="N231">
            <v>232.04311501384382</v>
          </cell>
          <cell r="Q231" t="str">
            <v>99K</v>
          </cell>
          <cell r="R231">
            <v>6.6206481018011618E-2</v>
          </cell>
          <cell r="S231">
            <v>4.7510777361684096E-2</v>
          </cell>
          <cell r="T231">
            <v>8.3813787790733042E-3</v>
          </cell>
          <cell r="U231">
            <v>4.2428047596094851E-2</v>
          </cell>
          <cell r="V231">
            <v>0.14146092154025164</v>
          </cell>
          <cell r="W231">
            <v>8.6776122901620623E-3</v>
          </cell>
          <cell r="X231">
            <v>0.26025644352227184</v>
          </cell>
          <cell r="Y231">
            <v>0.33478544637182406</v>
          </cell>
          <cell r="Z231">
            <v>5.571495171773224E-2</v>
          </cell>
          <cell r="AA231">
            <v>3.4577939802894364E-2</v>
          </cell>
          <cell r="AB231">
            <v>1</v>
          </cell>
        </row>
        <row r="232">
          <cell r="C232" t="str">
            <v>99M</v>
          </cell>
          <cell r="D232">
            <v>29.551804087182678</v>
          </cell>
          <cell r="E232">
            <v>11.673627868864742</v>
          </cell>
          <cell r="F232">
            <v>21.135340338246458</v>
          </cell>
          <cell r="G232">
            <v>20.325866229349515</v>
          </cell>
          <cell r="H232">
            <v>18.48668263332419</v>
          </cell>
          <cell r="I232">
            <v>1.0929505955698071</v>
          </cell>
          <cell r="J232">
            <v>36.858265107733956</v>
          </cell>
          <cell r="K232">
            <v>83.588863465112865</v>
          </cell>
          <cell r="L232">
            <v>10.892234636220557</v>
          </cell>
          <cell r="M232">
            <v>20.677283312904756</v>
          </cell>
          <cell r="N232">
            <v>254.28291827450957</v>
          </cell>
          <cell r="Q232" t="str">
            <v>99M</v>
          </cell>
          <cell r="R232">
            <v>0.11621623775483104</v>
          </cell>
          <cell r="S232">
            <v>4.5908030111022041E-2</v>
          </cell>
          <cell r="T232">
            <v>8.3117420869890796E-2</v>
          </cell>
          <cell r="U232">
            <v>7.9934060719748581E-2</v>
          </cell>
          <cell r="V232">
            <v>7.2701236712121586E-2</v>
          </cell>
          <cell r="W232">
            <v>4.2981675803717137E-3</v>
          </cell>
          <cell r="X232">
            <v>0.14494982737276849</v>
          </cell>
          <cell r="Y232">
            <v>0.32872386408148352</v>
          </cell>
          <cell r="Z232">
            <v>4.2835101587366212E-2</v>
          </cell>
          <cell r="AA232">
            <v>8.1316053210395839E-2</v>
          </cell>
          <cell r="AB232">
            <v>1</v>
          </cell>
        </row>
        <row r="233">
          <cell r="C233" t="str">
            <v>99N</v>
          </cell>
          <cell r="D233">
            <v>51.321179433265165</v>
          </cell>
          <cell r="E233">
            <v>39.171815190467221</v>
          </cell>
          <cell r="F233">
            <v>15.735944590627525</v>
          </cell>
          <cell r="G233">
            <v>27.721619647935647</v>
          </cell>
          <cell r="H233">
            <v>68.102651521525274</v>
          </cell>
          <cell r="I233">
            <v>12.835341120334904</v>
          </cell>
          <cell r="J233">
            <v>165.00112113184719</v>
          </cell>
          <cell r="K233">
            <v>193.35198121781394</v>
          </cell>
          <cell r="L233">
            <v>17.28200088395149</v>
          </cell>
          <cell r="M233">
            <v>47.820038617452965</v>
          </cell>
          <cell r="N233">
            <v>638.34369335522126</v>
          </cell>
          <cell r="Q233" t="str">
            <v>99N</v>
          </cell>
          <cell r="R233">
            <v>8.0397409683040919E-2</v>
          </cell>
          <cell r="S233">
            <v>6.1364771984469421E-2</v>
          </cell>
          <cell r="T233">
            <v>2.4651210240548099E-2</v>
          </cell>
          <cell r="U233">
            <v>4.3427419956523806E-2</v>
          </cell>
          <cell r="V233">
            <v>0.10668649542626242</v>
          </cell>
          <cell r="W233">
            <v>2.0107257663768252E-2</v>
          </cell>
          <cell r="X233">
            <v>0.25848320089852983</v>
          </cell>
          <cell r="Y233">
            <v>0.30289636011210458</v>
          </cell>
          <cell r="Z233">
            <v>2.7073191235140029E-2</v>
          </cell>
          <cell r="AA233">
            <v>7.4912682799612759E-2</v>
          </cell>
          <cell r="AB233">
            <v>1</v>
          </cell>
        </row>
        <row r="234">
          <cell r="C234" t="str">
            <v>99P</v>
          </cell>
          <cell r="D234">
            <v>103.179100079382</v>
          </cell>
          <cell r="E234">
            <v>107.08381132923159</v>
          </cell>
          <cell r="F234">
            <v>9.693037836428303</v>
          </cell>
          <cell r="G234">
            <v>82.056924992468652</v>
          </cell>
          <cell r="H234">
            <v>131.93524692403861</v>
          </cell>
          <cell r="I234">
            <v>9.6416636079193001</v>
          </cell>
          <cell r="J234">
            <v>225.26820597445644</v>
          </cell>
          <cell r="K234">
            <v>318.88059744218526</v>
          </cell>
          <cell r="L234">
            <v>27.870271630325956</v>
          </cell>
          <cell r="M234">
            <v>85.824143177232969</v>
          </cell>
          <cell r="N234">
            <v>1101.4330029936691</v>
          </cell>
          <cell r="Q234" t="str">
            <v>99P</v>
          </cell>
          <cell r="R234">
            <v>9.3677145862656755E-2</v>
          </cell>
          <cell r="S234">
            <v>9.7222265029448279E-2</v>
          </cell>
          <cell r="T234">
            <v>8.8003880490986324E-3</v>
          </cell>
          <cell r="U234">
            <v>7.4500150957379926E-2</v>
          </cell>
          <cell r="V234">
            <v>0.11978508594298673</v>
          </cell>
          <cell r="W234">
            <v>8.7537449683398657E-3</v>
          </cell>
          <cell r="X234">
            <v>0.20452284012026398</v>
          </cell>
          <cell r="Y234">
            <v>0.28951429326656752</v>
          </cell>
          <cell r="Z234">
            <v>2.5303646753434127E-2</v>
          </cell>
          <cell r="AA234">
            <v>7.7920439049824139E-2</v>
          </cell>
          <cell r="AB234">
            <v>1</v>
          </cell>
        </row>
        <row r="235">
          <cell r="C235" t="str">
            <v>99Q</v>
          </cell>
          <cell r="D235">
            <v>24.076164173373392</v>
          </cell>
          <cell r="E235">
            <v>24.945276704521152</v>
          </cell>
          <cell r="F235">
            <v>10.184988671897381</v>
          </cell>
          <cell r="G235">
            <v>10.570298622691192</v>
          </cell>
          <cell r="H235">
            <v>30.545104603476915</v>
          </cell>
          <cell r="I235">
            <v>2.3494641507841489</v>
          </cell>
          <cell r="J235">
            <v>82.659959601411259</v>
          </cell>
          <cell r="K235">
            <v>95.539670128577853</v>
          </cell>
          <cell r="L235">
            <v>11.374129933393649</v>
          </cell>
          <cell r="M235">
            <v>28.720223999888095</v>
          </cell>
          <cell r="N235">
            <v>320.96528059001508</v>
          </cell>
          <cell r="Q235" t="str">
            <v>99Q</v>
          </cell>
          <cell r="R235">
            <v>7.5011739989806175E-2</v>
          </cell>
          <cell r="S235">
            <v>7.7719548540158126E-2</v>
          </cell>
          <cell r="T235">
            <v>3.1732368850533633E-2</v>
          </cell>
          <cell r="U235">
            <v>3.2932841219649428E-2</v>
          </cell>
          <cell r="V235">
            <v>9.5166382318135206E-2</v>
          </cell>
          <cell r="W235">
            <v>7.3199946937103034E-3</v>
          </cell>
          <cell r="X235">
            <v>0.25753551739135588</v>
          </cell>
          <cell r="Y235">
            <v>0.29766356645476377</v>
          </cell>
          <cell r="Z235">
            <v>3.5437259483284703E-2</v>
          </cell>
          <cell r="AA235">
            <v>8.9480781058602618E-2</v>
          </cell>
          <cell r="AB235">
            <v>1</v>
          </cell>
        </row>
        <row r="236">
          <cell r="D236">
            <v>10526.080501390798</v>
          </cell>
          <cell r="E236">
            <v>5035.1359455479806</v>
          </cell>
          <cell r="F236">
            <v>1365.5089640628585</v>
          </cell>
          <cell r="G236">
            <v>4659.7191820135067</v>
          </cell>
          <cell r="H236">
            <v>7124.4098522355089</v>
          </cell>
          <cell r="I236">
            <v>383.37128728905708</v>
          </cell>
          <cell r="J236">
            <v>11752.576043023451</v>
          </cell>
          <cell r="K236">
            <v>15637.051339531597</v>
          </cell>
          <cell r="L236">
            <v>2916.9419516976709</v>
          </cell>
          <cell r="M236">
            <v>5207.0474727869851</v>
          </cell>
          <cell r="N236">
            <v>64607.84253957952</v>
          </cell>
          <cell r="Q236" t="str">
            <v>Total</v>
          </cell>
          <cell r="R236">
            <v>0.16292264356207836</v>
          </cell>
          <cell r="S236">
            <v>7.7933819605002244E-2</v>
          </cell>
          <cell r="T236">
            <v>2.1135343797099117E-2</v>
          </cell>
          <cell r="U236">
            <v>7.2123120024614781E-2</v>
          </cell>
          <cell r="V236">
            <v>0.11027159509112244</v>
          </cell>
          <cell r="W236">
            <v>5.9338196760586664E-3</v>
          </cell>
          <cell r="X236">
            <v>0.18190633800879027</v>
          </cell>
          <cell r="Y236">
            <v>0.24203023541533919</v>
          </cell>
          <cell r="Z236">
            <v>4.5148419093405237E-2</v>
          </cell>
          <cell r="AA236">
            <v>8.0594665726488032E-2</v>
          </cell>
          <cell r="AB236">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abSelected="1" zoomScaleNormal="100" workbookViewId="0">
      <selection activeCell="E17" sqref="E17"/>
    </sheetView>
  </sheetViews>
  <sheetFormatPr defaultRowHeight="12.75" x14ac:dyDescent="0.2"/>
  <cols>
    <col min="1" max="1" width="9.140625" style="333"/>
    <col min="2" max="2" width="10.42578125" style="333" customWidth="1"/>
    <col min="3" max="16384" width="9.140625" style="333"/>
  </cols>
  <sheetData>
    <row r="1" spans="2:13" ht="32.25" customHeight="1" x14ac:dyDescent="0.3">
      <c r="B1" s="332" t="s">
        <v>770</v>
      </c>
      <c r="C1" s="332"/>
      <c r="D1" s="332"/>
      <c r="E1" s="332"/>
      <c r="F1" s="332"/>
      <c r="G1" s="332"/>
      <c r="H1" s="332"/>
      <c r="I1" s="332"/>
      <c r="J1" s="332"/>
      <c r="K1" s="332"/>
      <c r="L1" s="332"/>
      <c r="M1" s="332"/>
    </row>
    <row r="3" spans="2:13" ht="15.75" x14ac:dyDescent="0.25">
      <c r="B3" s="334" t="s">
        <v>771</v>
      </c>
    </row>
    <row r="4" spans="2:13" ht="27" customHeight="1" x14ac:dyDescent="0.2">
      <c r="B4" s="335" t="s">
        <v>772</v>
      </c>
      <c r="C4" s="336"/>
      <c r="D4" s="336"/>
      <c r="E4" s="336"/>
      <c r="F4" s="336"/>
      <c r="G4" s="336"/>
      <c r="H4" s="336"/>
      <c r="I4" s="336"/>
      <c r="J4" s="336"/>
      <c r="K4" s="336"/>
      <c r="L4" s="336"/>
      <c r="M4" s="336"/>
    </row>
    <row r="5" spans="2:13" x14ac:dyDescent="0.2">
      <c r="B5" s="337"/>
      <c r="C5" s="338"/>
      <c r="D5" s="338"/>
      <c r="E5" s="338"/>
      <c r="F5" s="338"/>
      <c r="G5" s="338"/>
      <c r="H5" s="338"/>
      <c r="I5" s="338"/>
      <c r="J5" s="338"/>
      <c r="K5" s="338"/>
      <c r="L5" s="338"/>
      <c r="M5" s="338"/>
    </row>
    <row r="6" spans="2:13" x14ac:dyDescent="0.2">
      <c r="B6" s="339" t="s">
        <v>773</v>
      </c>
      <c r="C6" s="340"/>
      <c r="D6" s="340"/>
      <c r="E6" s="340"/>
      <c r="F6" s="340"/>
      <c r="G6" s="340"/>
      <c r="H6" s="340"/>
      <c r="I6" s="340"/>
      <c r="J6" s="340"/>
      <c r="K6" s="340"/>
      <c r="L6" s="340"/>
      <c r="M6" s="340"/>
    </row>
    <row r="7" spans="2:13" x14ac:dyDescent="0.2">
      <c r="B7" s="340"/>
      <c r="C7" s="340"/>
      <c r="D7" s="340"/>
      <c r="E7" s="340"/>
      <c r="F7" s="340"/>
      <c r="G7" s="340"/>
      <c r="H7" s="340"/>
      <c r="I7" s="340"/>
      <c r="J7" s="340"/>
      <c r="K7" s="340"/>
      <c r="L7" s="340"/>
      <c r="M7" s="340"/>
    </row>
    <row r="8" spans="2:13" x14ac:dyDescent="0.2">
      <c r="B8" s="340"/>
      <c r="C8" s="340"/>
      <c r="D8" s="340"/>
      <c r="E8" s="340"/>
      <c r="F8" s="340"/>
      <c r="G8" s="340"/>
      <c r="H8" s="340"/>
      <c r="I8" s="340"/>
      <c r="J8" s="340"/>
      <c r="K8" s="340"/>
      <c r="L8" s="340"/>
      <c r="M8" s="340"/>
    </row>
    <row r="9" spans="2:13" x14ac:dyDescent="0.2">
      <c r="B9" s="340"/>
      <c r="C9" s="340"/>
      <c r="D9" s="340"/>
      <c r="E9" s="340"/>
      <c r="F9" s="340"/>
      <c r="G9" s="340"/>
      <c r="H9" s="340"/>
      <c r="I9" s="340"/>
      <c r="J9" s="340"/>
      <c r="K9" s="340"/>
      <c r="L9" s="340"/>
      <c r="M9" s="340"/>
    </row>
    <row r="10" spans="2:13" x14ac:dyDescent="0.2">
      <c r="B10" s="340"/>
      <c r="C10" s="340"/>
      <c r="D10" s="340"/>
      <c r="E10" s="340"/>
      <c r="F10" s="340"/>
      <c r="G10" s="340"/>
      <c r="H10" s="340"/>
      <c r="I10" s="340"/>
      <c r="J10" s="340"/>
      <c r="K10" s="340"/>
      <c r="L10" s="340"/>
      <c r="M10" s="340"/>
    </row>
    <row r="11" spans="2:13" x14ac:dyDescent="0.2">
      <c r="B11" s="341"/>
      <c r="C11" s="341"/>
      <c r="D11" s="341"/>
      <c r="E11" s="341"/>
      <c r="F11" s="341"/>
      <c r="G11" s="341"/>
      <c r="H11" s="341"/>
      <c r="I11" s="341"/>
      <c r="J11" s="341"/>
      <c r="K11" s="341"/>
      <c r="L11" s="341"/>
      <c r="M11" s="341"/>
    </row>
    <row r="12" spans="2:13" ht="37.5" customHeight="1" x14ac:dyDescent="0.2">
      <c r="B12" s="342" t="s">
        <v>774</v>
      </c>
      <c r="C12" s="342"/>
      <c r="D12" s="342"/>
      <c r="E12" s="342"/>
      <c r="F12" s="342"/>
      <c r="G12" s="342"/>
      <c r="H12" s="342"/>
      <c r="I12" s="342"/>
      <c r="J12" s="342"/>
      <c r="K12" s="342"/>
      <c r="L12" s="342"/>
      <c r="M12" s="342"/>
    </row>
    <row r="13" spans="2:13" x14ac:dyDescent="0.2">
      <c r="B13" s="341"/>
      <c r="C13" s="341"/>
      <c r="D13" s="341"/>
      <c r="E13" s="341"/>
      <c r="F13" s="341"/>
      <c r="G13" s="341"/>
      <c r="H13" s="341"/>
      <c r="I13" s="341"/>
      <c r="J13" s="341"/>
      <c r="K13" s="341"/>
      <c r="L13" s="341"/>
      <c r="M13" s="341"/>
    </row>
    <row r="14" spans="2:13" ht="31.5" customHeight="1" x14ac:dyDescent="0.25">
      <c r="B14" s="334" t="s">
        <v>775</v>
      </c>
    </row>
    <row r="15" spans="2:13" ht="5.25" customHeight="1" x14ac:dyDescent="0.2"/>
    <row r="16" spans="2:13" ht="28.5" customHeight="1" x14ac:dyDescent="0.2">
      <c r="B16" s="343" t="s">
        <v>776</v>
      </c>
      <c r="C16" s="344" t="s">
        <v>777</v>
      </c>
      <c r="D16" s="344"/>
      <c r="E16" s="344"/>
      <c r="F16" s="344"/>
      <c r="G16" s="344"/>
      <c r="H16" s="344"/>
      <c r="I16" s="344"/>
      <c r="J16" s="344"/>
      <c r="K16" s="344"/>
      <c r="L16" s="344"/>
      <c r="M16" s="344"/>
    </row>
    <row r="17" spans="1:13" ht="4.5" customHeight="1" x14ac:dyDescent="0.2">
      <c r="B17" s="343"/>
    </row>
    <row r="18" spans="1:13" ht="44.25" customHeight="1" x14ac:dyDescent="0.2">
      <c r="B18" s="343" t="s">
        <v>778</v>
      </c>
      <c r="C18" s="345" t="s">
        <v>779</v>
      </c>
      <c r="D18" s="344"/>
      <c r="E18" s="344"/>
      <c r="F18" s="344"/>
      <c r="G18" s="344"/>
      <c r="H18" s="344"/>
      <c r="I18" s="344"/>
      <c r="J18" s="344"/>
      <c r="K18" s="344"/>
      <c r="L18" s="344"/>
      <c r="M18" s="344"/>
    </row>
    <row r="19" spans="1:13" ht="5.25" customHeight="1" x14ac:dyDescent="0.2">
      <c r="B19" s="343"/>
    </row>
    <row r="20" spans="1:13" ht="25.5" customHeight="1" x14ac:dyDescent="0.2">
      <c r="B20" s="343" t="s">
        <v>780</v>
      </c>
      <c r="C20" s="346" t="s">
        <v>781</v>
      </c>
      <c r="D20" s="339"/>
      <c r="E20" s="339"/>
      <c r="F20" s="339"/>
      <c r="G20" s="339"/>
      <c r="H20" s="339"/>
      <c r="I20" s="339"/>
      <c r="J20" s="339"/>
      <c r="K20" s="339"/>
      <c r="L20" s="339"/>
      <c r="M20" s="339"/>
    </row>
    <row r="21" spans="1:13" ht="7.5" customHeight="1" x14ac:dyDescent="0.2">
      <c r="B21" s="343"/>
    </row>
    <row r="22" spans="1:13" ht="28.5" customHeight="1" x14ac:dyDescent="0.2">
      <c r="B22" s="343" t="s">
        <v>782</v>
      </c>
      <c r="C22" s="346" t="s">
        <v>783</v>
      </c>
      <c r="D22" s="339"/>
      <c r="E22" s="339"/>
      <c r="F22" s="339"/>
      <c r="G22" s="339"/>
      <c r="H22" s="339"/>
      <c r="I22" s="339"/>
      <c r="J22" s="339"/>
      <c r="K22" s="339"/>
      <c r="L22" s="339"/>
      <c r="M22" s="339"/>
    </row>
    <row r="23" spans="1:13" ht="7.5" customHeight="1" x14ac:dyDescent="0.25">
      <c r="B23" s="343"/>
      <c r="C23" s="347"/>
    </row>
    <row r="24" spans="1:13" ht="37.5" customHeight="1" x14ac:dyDescent="0.2">
      <c r="B24" s="343" t="s">
        <v>784</v>
      </c>
      <c r="C24" s="346" t="s">
        <v>785</v>
      </c>
      <c r="D24" s="339"/>
      <c r="E24" s="339"/>
      <c r="F24" s="339"/>
      <c r="G24" s="339"/>
      <c r="H24" s="339"/>
      <c r="I24" s="339"/>
      <c r="J24" s="339"/>
      <c r="K24" s="339"/>
      <c r="L24" s="339"/>
      <c r="M24" s="339"/>
    </row>
    <row r="25" spans="1:13" ht="7.5" customHeight="1" x14ac:dyDescent="0.2">
      <c r="A25" s="348"/>
      <c r="B25" s="343"/>
      <c r="C25" s="349"/>
      <c r="D25" s="350"/>
      <c r="E25" s="350"/>
      <c r="F25" s="350"/>
      <c r="G25" s="350"/>
      <c r="H25" s="350"/>
      <c r="I25" s="350"/>
      <c r="J25" s="350"/>
      <c r="K25" s="350"/>
      <c r="L25" s="350"/>
      <c r="M25" s="350"/>
    </row>
    <row r="26" spans="1:13" ht="35.25" customHeight="1" x14ac:dyDescent="0.2">
      <c r="B26" s="343" t="s">
        <v>786</v>
      </c>
      <c r="C26" s="351" t="s">
        <v>787</v>
      </c>
      <c r="D26" s="352"/>
      <c r="E26" s="352"/>
      <c r="F26" s="352"/>
      <c r="G26" s="352"/>
      <c r="H26" s="352"/>
      <c r="I26" s="352"/>
      <c r="J26" s="352"/>
      <c r="K26" s="352"/>
      <c r="L26" s="352"/>
      <c r="M26" s="352"/>
    </row>
    <row r="27" spans="1:13" ht="36.75" customHeight="1" x14ac:dyDescent="0.2">
      <c r="B27" s="343" t="s">
        <v>788</v>
      </c>
      <c r="C27" s="344" t="s">
        <v>789</v>
      </c>
      <c r="D27" s="344"/>
      <c r="E27" s="344"/>
      <c r="F27" s="344"/>
      <c r="G27" s="344"/>
      <c r="H27" s="344"/>
      <c r="I27" s="344"/>
      <c r="J27" s="344"/>
      <c r="K27" s="344"/>
      <c r="L27" s="344"/>
      <c r="M27" s="344"/>
    </row>
    <row r="28" spans="1:13" ht="33" customHeight="1" x14ac:dyDescent="0.2">
      <c r="A28" s="348"/>
      <c r="B28" s="343" t="s">
        <v>790</v>
      </c>
      <c r="C28" s="346" t="s">
        <v>791</v>
      </c>
      <c r="D28" s="339"/>
      <c r="E28" s="339"/>
      <c r="F28" s="339"/>
      <c r="G28" s="339"/>
      <c r="H28" s="339"/>
      <c r="I28" s="339"/>
      <c r="J28" s="339"/>
      <c r="K28" s="339"/>
      <c r="L28" s="339"/>
      <c r="M28" s="339"/>
    </row>
    <row r="30" spans="1:13" x14ac:dyDescent="0.2">
      <c r="C30" s="353"/>
    </row>
    <row r="32" spans="1:13" x14ac:dyDescent="0.2">
      <c r="B32" s="353"/>
      <c r="C32" s="338"/>
      <c r="D32" s="338"/>
      <c r="E32" s="338"/>
      <c r="F32" s="338"/>
      <c r="G32" s="338"/>
      <c r="H32" s="338"/>
      <c r="I32" s="338"/>
      <c r="J32" s="338"/>
    </row>
  </sheetData>
  <mergeCells count="12">
    <mergeCell ref="C20:M20"/>
    <mergeCell ref="C22:M22"/>
    <mergeCell ref="C24:M24"/>
    <mergeCell ref="C26:M26"/>
    <mergeCell ref="C27:M27"/>
    <mergeCell ref="C28:M28"/>
    <mergeCell ref="B1:M1"/>
    <mergeCell ref="B4:M4"/>
    <mergeCell ref="B6:M10"/>
    <mergeCell ref="B12:M12"/>
    <mergeCell ref="C16:M16"/>
    <mergeCell ref="C18:M18"/>
  </mergeCells>
  <pageMargins left="0.19685039370078741" right="0.19685039370078741" top="0.59055118110236227" bottom="0.59055118110236227" header="0.51181102362204722" footer="0.51181102362204722"/>
  <pageSetup paperSize="9" scale="9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36"/>
  <sheetViews>
    <sheetView zoomScaleNormal="100" workbookViewId="0">
      <pane xSplit="3" ySplit="4" topLeftCell="D5" activePane="bottomRight" state="frozen"/>
      <selection pane="topRight" activeCell="D1" sqref="D1"/>
      <selection pane="bottomLeft" activeCell="A5" sqref="A5"/>
      <selection pane="bottomRight" activeCell="A2" sqref="A2"/>
    </sheetView>
  </sheetViews>
  <sheetFormatPr defaultRowHeight="12.75" x14ac:dyDescent="0.2"/>
  <cols>
    <col min="1" max="1" width="14.7109375" style="1" customWidth="1"/>
    <col min="2" max="2" width="15.140625" style="1" customWidth="1"/>
    <col min="3" max="3" width="40" style="1" customWidth="1"/>
    <col min="4" max="4" width="10.7109375" style="1" customWidth="1"/>
    <col min="5" max="5" width="11.5703125" style="1" customWidth="1"/>
    <col min="6" max="6" width="12" style="1" customWidth="1"/>
    <col min="7" max="7" width="9.140625" style="1" customWidth="1"/>
    <col min="8" max="8" width="12.140625" style="1" customWidth="1"/>
    <col min="9" max="9" width="11.28515625" style="3" customWidth="1"/>
    <col min="10" max="10" width="10.7109375" style="1" customWidth="1"/>
    <col min="11" max="11" width="12" style="1" customWidth="1"/>
    <col min="12" max="12" width="11.5703125" style="1" customWidth="1"/>
    <col min="13" max="14" width="9.140625" style="1" customWidth="1"/>
    <col min="15" max="15" width="11.85546875" style="3" customWidth="1"/>
    <col min="16" max="16" width="10.7109375" style="1" customWidth="1"/>
    <col min="17" max="17" width="11.140625" style="1" customWidth="1"/>
    <col min="18" max="18" width="11.28515625" style="1" customWidth="1"/>
    <col min="19" max="20" width="9.140625" style="1" customWidth="1"/>
    <col min="21" max="21" width="11.5703125" style="3" customWidth="1"/>
    <col min="22" max="22" width="10.7109375" style="1" customWidth="1"/>
    <col min="23" max="23" width="11.7109375" style="1" customWidth="1"/>
    <col min="24" max="24" width="11.5703125" style="1" customWidth="1"/>
    <col min="25" max="26" width="9.140625" style="1"/>
    <col min="27" max="27" width="11.140625" style="3" customWidth="1"/>
    <col min="28" max="68" width="9.140625" style="2"/>
    <col min="69" max="16384" width="9.140625" style="1"/>
  </cols>
  <sheetData>
    <row r="1" spans="1:68" s="73" customFormat="1" ht="17.25" x14ac:dyDescent="0.2">
      <c r="A1" s="76" t="s">
        <v>661</v>
      </c>
      <c r="I1" s="74"/>
      <c r="O1" s="74"/>
      <c r="U1" s="74"/>
      <c r="AA1" s="74"/>
    </row>
    <row r="2" spans="1:68" s="73" customFormat="1" ht="14.25" x14ac:dyDescent="0.2">
      <c r="A2" s="75" t="s">
        <v>662</v>
      </c>
      <c r="B2" s="75"/>
      <c r="C2" s="75"/>
      <c r="I2" s="74"/>
      <c r="O2" s="74"/>
      <c r="U2" s="74"/>
      <c r="AA2" s="74"/>
    </row>
    <row r="3" spans="1:68" s="68" customFormat="1" ht="42" customHeight="1" x14ac:dyDescent="0.2">
      <c r="A3" s="71"/>
      <c r="B3" s="72"/>
      <c r="C3" s="71"/>
      <c r="D3" s="292" t="s">
        <v>660</v>
      </c>
      <c r="E3" s="293"/>
      <c r="F3" s="293"/>
      <c r="G3" s="293"/>
      <c r="H3" s="293"/>
      <c r="I3" s="294"/>
      <c r="J3" s="292" t="s">
        <v>659</v>
      </c>
      <c r="K3" s="293"/>
      <c r="L3" s="293"/>
      <c r="M3" s="293"/>
      <c r="N3" s="293"/>
      <c r="O3" s="294"/>
      <c r="P3" s="292" t="s">
        <v>658</v>
      </c>
      <c r="Q3" s="293"/>
      <c r="R3" s="293"/>
      <c r="S3" s="293"/>
      <c r="T3" s="293"/>
      <c r="U3" s="294"/>
      <c r="V3" s="292" t="s">
        <v>657</v>
      </c>
      <c r="W3" s="293"/>
      <c r="X3" s="293"/>
      <c r="Y3" s="293"/>
      <c r="Z3" s="293"/>
      <c r="AA3" s="294"/>
      <c r="AB3" s="70"/>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row>
    <row r="4" spans="1:68" s="57" customFormat="1" ht="78" x14ac:dyDescent="0.2">
      <c r="A4" s="67" t="s">
        <v>656</v>
      </c>
      <c r="B4" s="66" t="s">
        <v>655</v>
      </c>
      <c r="C4" s="66" t="s">
        <v>654</v>
      </c>
      <c r="D4" s="64" t="s">
        <v>651</v>
      </c>
      <c r="E4" s="63" t="s">
        <v>650</v>
      </c>
      <c r="F4" s="63" t="s">
        <v>653</v>
      </c>
      <c r="G4" s="62" t="s">
        <v>648</v>
      </c>
      <c r="H4" s="61" t="s">
        <v>647</v>
      </c>
      <c r="I4" s="60" t="s">
        <v>652</v>
      </c>
      <c r="J4" s="64" t="s">
        <v>651</v>
      </c>
      <c r="K4" s="63" t="s">
        <v>650</v>
      </c>
      <c r="L4" s="63" t="s">
        <v>649</v>
      </c>
      <c r="M4" s="62" t="s">
        <v>648</v>
      </c>
      <c r="N4" s="65" t="s">
        <v>647</v>
      </c>
      <c r="O4" s="60" t="s">
        <v>652</v>
      </c>
      <c r="P4" s="64" t="s">
        <v>651</v>
      </c>
      <c r="Q4" s="63" t="s">
        <v>650</v>
      </c>
      <c r="R4" s="63" t="s">
        <v>649</v>
      </c>
      <c r="S4" s="62" t="s">
        <v>648</v>
      </c>
      <c r="T4" s="61" t="s">
        <v>647</v>
      </c>
      <c r="U4" s="60" t="s">
        <v>652</v>
      </c>
      <c r="V4" s="64" t="s">
        <v>651</v>
      </c>
      <c r="W4" s="63" t="s">
        <v>650</v>
      </c>
      <c r="X4" s="63" t="s">
        <v>649</v>
      </c>
      <c r="Y4" s="62" t="s">
        <v>648</v>
      </c>
      <c r="Z4" s="61" t="s">
        <v>647</v>
      </c>
      <c r="AA4" s="60" t="s">
        <v>646</v>
      </c>
      <c r="AB4" s="59"/>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row>
    <row r="5" spans="1:68" s="45" customFormat="1" ht="22.5" customHeight="1" x14ac:dyDescent="0.2">
      <c r="A5" s="56"/>
      <c r="B5" s="55"/>
      <c r="C5" s="54" t="s">
        <v>645</v>
      </c>
      <c r="D5" s="53">
        <f>'[1]3 months'!G12</f>
        <v>93808.618368239462</v>
      </c>
      <c r="E5" s="49">
        <f>'[1]3 months'!J12</f>
        <v>0.94499366689662123</v>
      </c>
      <c r="F5" s="49">
        <f>'[1]3 months'!K12</f>
        <v>4.7605467034737704E-2</v>
      </c>
      <c r="G5" s="49">
        <f>'[1]3 months'!L12</f>
        <v>7.400866068640953E-3</v>
      </c>
      <c r="H5" s="49">
        <f>'[1]3 months'!M12</f>
        <v>0.95203958435245839</v>
      </c>
      <c r="I5" s="52">
        <f>'[1]CI calculations'!K6</f>
        <v>1.3659014527304212E-3</v>
      </c>
      <c r="J5" s="50">
        <f>'[1]6 months '!G12</f>
        <v>157479.94262780269</v>
      </c>
      <c r="K5" s="49">
        <f>'[1]6 months '!J12</f>
        <v>0.94756317445382199</v>
      </c>
      <c r="L5" s="49">
        <f>'[1]6 months '!K12</f>
        <v>4.341322138853447E-2</v>
      </c>
      <c r="M5" s="49">
        <f>'[1]6 months '!L12</f>
        <v>9.0236041576432554E-3</v>
      </c>
      <c r="N5" s="49">
        <f>'[1]6 months '!M12</f>
        <v>0.95619146775778441</v>
      </c>
      <c r="O5" s="51">
        <f>'[1]CI calculations'!K13</f>
        <v>1.0105753824867032E-3</v>
      </c>
      <c r="P5" s="50">
        <f>'[1]1 year '!G12</f>
        <v>207180.85707338736</v>
      </c>
      <c r="Q5" s="49">
        <f>'[1]1 year '!J12</f>
        <v>0.94110040315599497</v>
      </c>
      <c r="R5" s="49">
        <f>'[1]1 year '!K12</f>
        <v>4.6167784699795433E-2</v>
      </c>
      <c r="S5" s="49">
        <f>'[1]1 year '!L12</f>
        <v>1.2731812144209584E-2</v>
      </c>
      <c r="T5" s="49">
        <f>'[1]1 year '!M12</f>
        <v>0.95323683547419313</v>
      </c>
      <c r="U5" s="51">
        <f>'[1]CI calculations'!K20</f>
        <v>9.1060227163458217E-4</v>
      </c>
      <c r="V5" s="50">
        <f>'[1]2 years'!G12</f>
        <v>239188.26660628605</v>
      </c>
      <c r="W5" s="49">
        <f>'[1]2 years'!J12</f>
        <v>0.92423763803581593</v>
      </c>
      <c r="X5" s="49">
        <f>'[1]2 years'!K12</f>
        <v>5.5547642764832698E-2</v>
      </c>
      <c r="Y5" s="49">
        <f>'[1]2 years'!L12</f>
        <v>2.0214719199351531E-2</v>
      </c>
      <c r="Z5" s="49">
        <f>'[1]2 years'!M12</f>
        <v>0.94330631021580458</v>
      </c>
      <c r="AA5" s="48">
        <f>'[1]CI calculations'!K27</f>
        <v>9.318432581016721E-4</v>
      </c>
      <c r="AB5" s="47"/>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row>
    <row r="6" spans="1:68" x14ac:dyDescent="0.2">
      <c r="A6" s="44"/>
      <c r="B6" s="43"/>
      <c r="C6" s="42"/>
      <c r="D6" s="41"/>
      <c r="E6" s="37"/>
      <c r="F6" s="37"/>
      <c r="G6" s="37"/>
      <c r="H6" s="37"/>
      <c r="I6" s="40"/>
      <c r="J6" s="38"/>
      <c r="K6" s="37"/>
      <c r="L6" s="37"/>
      <c r="M6" s="37"/>
      <c r="N6" s="37"/>
      <c r="O6" s="39"/>
      <c r="P6" s="38"/>
      <c r="Q6" s="37"/>
      <c r="R6" s="37"/>
      <c r="S6" s="37"/>
      <c r="T6" s="37"/>
      <c r="U6" s="39"/>
      <c r="V6" s="38"/>
      <c r="W6" s="37"/>
      <c r="X6" s="37"/>
      <c r="Y6" s="37"/>
      <c r="Z6" s="37"/>
      <c r="AA6" s="36"/>
      <c r="AB6" s="35"/>
    </row>
    <row r="7" spans="1:68" x14ac:dyDescent="0.2">
      <c r="A7" s="27" t="s">
        <v>644</v>
      </c>
      <c r="B7" s="26" t="s">
        <v>643</v>
      </c>
      <c r="C7" s="25" t="s">
        <v>642</v>
      </c>
      <c r="D7" s="20">
        <f>VLOOKUP(B7,'[1]3 months'!$C$8:$G$11,5,FALSE)</f>
        <v>29940.875256609048</v>
      </c>
      <c r="E7" s="23">
        <f>VLOOKUP(B7,'[1]3 months'!$C$8:$M$11,8,FALSE)</f>
        <v>0.94586408392708954</v>
      </c>
      <c r="F7" s="23">
        <f>VLOOKUP(B7,'[1]3 months'!$C$8:$M$11,9,FALSE)</f>
        <v>4.7307708293818848E-2</v>
      </c>
      <c r="G7" s="23">
        <f>VLOOKUP(B7,'[1]3 months'!$C$8:$M$11,10,FALSE)</f>
        <v>6.8282077790916803E-3</v>
      </c>
      <c r="H7" s="23">
        <f>VLOOKUP(B7,'[1]3 months'!$C$8:$M$11,11,FALSE)</f>
        <v>0.95236704398538097</v>
      </c>
      <c r="I7" s="23">
        <f>VLOOKUP(B7,'[1]CI calculations'!$A$2:$K$5,11,FALSE)</f>
        <v>2.4092630026890265E-3</v>
      </c>
      <c r="J7" s="20">
        <f>VLOOKUP(B7,'[1]6 months '!$C$8:$M$11,5,FALSE)</f>
        <v>49700.214014953897</v>
      </c>
      <c r="K7" s="23">
        <f>VLOOKUP(B7,'[1]6 months '!$C$8:$M$11,8,FALSE)</f>
        <v>0.94994119858650239</v>
      </c>
      <c r="L7" s="23">
        <f>VLOOKUP(B7,'[1]6 months '!$C$8:$M$11,9,FALSE)</f>
        <v>4.1915059333978474E-2</v>
      </c>
      <c r="M7" s="19">
        <f>VLOOKUP(B7,'[1]6 months '!$C$8:$M$11,10,FALSE)</f>
        <v>8.1437420795191558E-3</v>
      </c>
      <c r="N7" s="19">
        <f>VLOOKUP(B7,'[1]6 months '!$C$8:$M$11,11,FALSE)</f>
        <v>0.95774079258031064</v>
      </c>
      <c r="O7" s="21">
        <f>VLOOKUP(B7,'[1]CI calculations'!$A$9:$K$12,11,FALSE)</f>
        <v>1.7674768127224746E-3</v>
      </c>
      <c r="P7" s="20">
        <f>VLOOKUP(B7,'[1]1 year '!$C$8:$M$11,5,FALSE)</f>
        <v>64200.200194964338</v>
      </c>
      <c r="Q7" s="19">
        <f>VLOOKUP(B7,'[1]1 year '!$C$8:$M$11,8,FALSE)</f>
        <v>0.94381704226660224</v>
      </c>
      <c r="R7" s="19">
        <f>VLOOKUP(B7,'[1]1 year '!$C$8:$M$11,9,FALSE)</f>
        <v>4.4503276713658876E-2</v>
      </c>
      <c r="S7" s="19">
        <f>VLOOKUP(B7,'[1]1 year '!$C$8:$M$11,10,FALSE)</f>
        <v>1.1679681019738859E-2</v>
      </c>
      <c r="T7" s="19">
        <f>VLOOKUP(B7,'[1]1 year '!$C$8:$M$11,11,FALSE)</f>
        <v>0.95497079655351325</v>
      </c>
      <c r="U7" s="19">
        <f>VLOOKUP(B7,'[1]CI calculations'!$A$16:$K$19,11,FALSE)</f>
        <v>1.6058470134546225E-3</v>
      </c>
      <c r="V7" s="20">
        <f>VLOOKUP(B7,'[1]2 years'!$C$8:$M$11,5,FALSE)</f>
        <v>72686.187400521303</v>
      </c>
      <c r="W7" s="19">
        <f>VLOOKUP(B7,'[1]2 years'!$C$8:$M$11,8,FALSE)</f>
        <v>0.92752350764402258</v>
      </c>
      <c r="X7" s="19">
        <f>VLOOKUP(B7,'[1]2 years'!$C$8:$M$11,9,FALSE)</f>
        <v>5.4326894379792399E-2</v>
      </c>
      <c r="Y7" s="19">
        <f>VLOOKUP(B7,'[1]2 years'!$C$8:$M$11,10,FALSE)</f>
        <v>1.8149597976184921E-2</v>
      </c>
      <c r="Z7" s="19">
        <f>VLOOKUP(B7,'[1]2 years'!$C$8:$M$11,11,FALSE)</f>
        <v>0.94466886781549153</v>
      </c>
      <c r="AA7" s="18">
        <f>VLOOKUP(B7,'[1]CI calculations'!$A$23:$K$26,11,FALSE)</f>
        <v>1.669430406057463E-3</v>
      </c>
      <c r="AB7" s="31"/>
    </row>
    <row r="8" spans="1:68" x14ac:dyDescent="0.2">
      <c r="A8" s="27" t="s">
        <v>641</v>
      </c>
      <c r="B8" s="26" t="s">
        <v>640</v>
      </c>
      <c r="C8" s="25" t="s">
        <v>639</v>
      </c>
      <c r="D8" s="24">
        <f>VLOOKUP(B8,'[1]3 months'!$C$8:$G$11,5,FALSE)</f>
        <v>29430.239846905661</v>
      </c>
      <c r="E8" s="23">
        <f>VLOOKUP(B8,'[1]3 months'!$C$8:$M$11,8,FALSE)</f>
        <v>0.95134811768488081</v>
      </c>
      <c r="F8" s="23">
        <f>VLOOKUP(B8,'[1]3 months'!$C$8:$M$11,9,FALSE)</f>
        <v>4.1221038706302802E-2</v>
      </c>
      <c r="G8" s="23">
        <f>VLOOKUP(B8,'[1]3 months'!$C$8:$M$11,10,FALSE)</f>
        <v>7.4308436088164481E-3</v>
      </c>
      <c r="H8" s="23">
        <f>VLOOKUP(B8,'[1]3 months'!$C$8:$M$11,11,FALSE)</f>
        <v>0.95847036104146577</v>
      </c>
      <c r="I8" s="23">
        <f>VLOOKUP(B8,'[1]CI calculations'!$A$2:$K$5,11,FALSE)</f>
        <v>2.2769664168161793E-3</v>
      </c>
      <c r="J8" s="20">
        <f>VLOOKUP(B8,'[1]6 months '!$C$8:$M$11,5,FALSE)</f>
        <v>49703.396059146246</v>
      </c>
      <c r="K8" s="23">
        <f>VLOOKUP(B8,'[1]6 months '!$C$8:$M$11,8,FALSE)</f>
        <v>0.95330603381484158</v>
      </c>
      <c r="L8" s="23">
        <f>VLOOKUP(B8,'[1]6 months '!$C$8:$M$11,9,FALSE)</f>
        <v>3.7649129008816118E-2</v>
      </c>
      <c r="M8" s="19">
        <f>VLOOKUP(B8,'[1]6 months '!$C$8:$M$11,10,FALSE)</f>
        <v>9.0448371763424493E-3</v>
      </c>
      <c r="N8" s="19">
        <f>VLOOKUP(B8,'[1]6 months '!$C$8:$M$11,11,FALSE)</f>
        <v>0.96200723259613741</v>
      </c>
      <c r="O8" s="21">
        <f>VLOOKUP(B8,'[1]CI calculations'!$A$9:$K$12,11,FALSE)</f>
        <v>1.6802947291854392E-3</v>
      </c>
      <c r="P8" s="20">
        <f>VLOOKUP(B8,'[1]1 year '!$C$8:$M$11,5,FALSE)</f>
        <v>65259.520300729331</v>
      </c>
      <c r="Q8" s="19">
        <f>VLOOKUP(B8,'[1]1 year '!$C$8:$M$11,8,FALSE)</f>
        <v>0.9480807038440342</v>
      </c>
      <c r="R8" s="19">
        <f>VLOOKUP(B8,'[1]1 year '!$C$8:$M$11,9,FALSE)</f>
        <v>3.9817224806647386E-2</v>
      </c>
      <c r="S8" s="19">
        <f>VLOOKUP(B8,'[1]1 year '!$C$8:$M$11,10,FALSE)</f>
        <v>1.2102071349318382E-2</v>
      </c>
      <c r="T8" s="19">
        <f>VLOOKUP(B8,'[1]1 year '!$C$8:$M$11,11,FALSE)</f>
        <v>0.95969500122241214</v>
      </c>
      <c r="U8" s="19">
        <f>VLOOKUP(B8,'[1]CI calculations'!$A$16:$K$19,11,FALSE)</f>
        <v>1.510912817811057E-3</v>
      </c>
      <c r="V8" s="20">
        <f>VLOOKUP(B8,'[1]2 years'!$C$8:$M$11,5,FALSE)</f>
        <v>74821.366337449988</v>
      </c>
      <c r="W8" s="19">
        <f>VLOOKUP(B8,'[1]2 years'!$C$8:$M$11,8,FALSE)</f>
        <v>0.93309314523147491</v>
      </c>
      <c r="X8" s="19">
        <f>VLOOKUP(B8,'[1]2 years'!$C$8:$M$11,9,FALSE)</f>
        <v>4.8092630246221769E-2</v>
      </c>
      <c r="Y8" s="19">
        <f>VLOOKUP(B8,'[1]2 years'!$C$8:$M$11,10,FALSE)</f>
        <v>1.8814224522303354E-2</v>
      </c>
      <c r="Z8" s="19">
        <f>VLOOKUP(B8,'[1]2 years'!$C$8:$M$11,11,FALSE)</f>
        <v>0.95098519419239702</v>
      </c>
      <c r="AA8" s="18">
        <f>VLOOKUP(B8,'[1]CI calculations'!$A$23:$K$26,11,FALSE)</f>
        <v>1.55434432572636E-3</v>
      </c>
      <c r="AB8" s="31"/>
    </row>
    <row r="9" spans="1:68" x14ac:dyDescent="0.2">
      <c r="A9" s="27" t="s">
        <v>638</v>
      </c>
      <c r="B9" s="26" t="s">
        <v>637</v>
      </c>
      <c r="C9" s="25" t="s">
        <v>636</v>
      </c>
      <c r="D9" s="24">
        <f>VLOOKUP(B9,'[1]3 months'!$C$8:$G$11,5,FALSE)</f>
        <v>11587.646157315772</v>
      </c>
      <c r="E9" s="23">
        <f>VLOOKUP(B9,'[1]3 months'!$C$8:$M$11,8,FALSE)</f>
        <v>0.91385411348185597</v>
      </c>
      <c r="F9" s="23">
        <f>VLOOKUP(B9,'[1]3 months'!$C$8:$M$11,9,FALSE)</f>
        <v>6.9846190912996917E-2</v>
      </c>
      <c r="G9" s="23">
        <f>VLOOKUP(B9,'[1]3 months'!$C$8:$M$11,10,FALSE)</f>
        <v>1.629969560514705E-2</v>
      </c>
      <c r="H9" s="23">
        <f>VLOOKUP(B9,'[1]3 months'!$C$8:$M$11,11,FALSE)</f>
        <v>0.9289964732134911</v>
      </c>
      <c r="I9" s="23">
        <f>VLOOKUP(B9,'[1]CI calculations'!$A$2:$K$5,11,FALSE)</f>
        <v>4.6921868953061288E-3</v>
      </c>
      <c r="J9" s="20">
        <f>VLOOKUP(B9,'[1]6 months '!$C$8:$M$11,5,FALSE)</f>
        <v>19068.971125666412</v>
      </c>
      <c r="K9" s="23">
        <f>VLOOKUP(B9,'[1]6 months '!$C$8:$M$11,8,FALSE)</f>
        <v>0.91199538718233408</v>
      </c>
      <c r="L9" s="23">
        <f>VLOOKUP(B9,'[1]6 months '!$C$8:$M$11,9,FALSE)</f>
        <v>6.7638835528285104E-2</v>
      </c>
      <c r="M9" s="19">
        <f>VLOOKUP(B9,'[1]6 months '!$C$8:$M$11,10,FALSE)</f>
        <v>2.0365777289380754E-2</v>
      </c>
      <c r="N9" s="19">
        <f>VLOOKUP(B9,'[1]6 months '!$C$8:$M$11,11,FALSE)</f>
        <v>0.93095500957374644</v>
      </c>
      <c r="O9" s="21">
        <f>VLOOKUP(B9,'[1]CI calculations'!$A$9:$K$12,11,FALSE)</f>
        <v>3.6182073505827044E-3</v>
      </c>
      <c r="P9" s="20">
        <f>VLOOKUP(B9,'[1]1 year '!$C$8:$M$11,5,FALSE)</f>
        <v>26948.669526117137</v>
      </c>
      <c r="Q9" s="19">
        <f>VLOOKUP(B9,'[1]1 year '!$C$8:$M$11,8,FALSE)</f>
        <v>0.90400002649729216</v>
      </c>
      <c r="R9" s="19">
        <f>VLOOKUP(B9,'[1]1 year '!$C$8:$M$11,9,FALSE)</f>
        <v>6.8980058394986707E-2</v>
      </c>
      <c r="S9" s="19">
        <f>VLOOKUP(B9,'[1]1 year '!$C$8:$M$11,10,FALSE)</f>
        <v>2.7019915107721171E-2</v>
      </c>
      <c r="T9" s="19">
        <f>VLOOKUP(B9,'[1]1 year '!$C$8:$M$11,11,FALSE)</f>
        <v>0.92910434708165313</v>
      </c>
      <c r="U9" s="19">
        <f>VLOOKUP(B9,'[1]CI calculations'!$A$16:$K$19,11,FALSE)</f>
        <v>3.091655198133213E-3</v>
      </c>
      <c r="V9" s="20">
        <f>VLOOKUP(B9,'[1]2 years'!$C$8:$M$11,5,FALSE)</f>
        <v>33497.843267252916</v>
      </c>
      <c r="W9" s="19">
        <f>VLOOKUP(B9,'[1]2 years'!$C$8:$M$11,8,FALSE)</f>
        <v>0.88453620214981554</v>
      </c>
      <c r="X9" s="19">
        <f>VLOOKUP(B9,'[1]2 years'!$C$8:$M$11,9,FALSE)</f>
        <v>7.709301232056788E-2</v>
      </c>
      <c r="Y9" s="19">
        <f>VLOOKUP(B9,'[1]2 years'!$C$8:$M$11,10,FALSE)</f>
        <v>3.8370785529616536E-2</v>
      </c>
      <c r="Z9" s="19">
        <f>VLOOKUP(B9,'[1]2 years'!$C$8:$M$11,11,FALSE)</f>
        <v>0.9198308337969674</v>
      </c>
      <c r="AA9" s="18">
        <f>VLOOKUP(B9,'[1]CI calculations'!$A$23:$K$26,11,FALSE)</f>
        <v>2.9514678683338121E-3</v>
      </c>
      <c r="AB9" s="31"/>
    </row>
    <row r="10" spans="1:68" x14ac:dyDescent="0.2">
      <c r="A10" s="27" t="s">
        <v>635</v>
      </c>
      <c r="B10" s="26" t="s">
        <v>634</v>
      </c>
      <c r="C10" s="25" t="s">
        <v>633</v>
      </c>
      <c r="D10" s="24">
        <f>VLOOKUP(B10,'[1]3 months'!$C$8:$G$11,5,FALSE)</f>
        <v>22849.857107408967</v>
      </c>
      <c r="E10" s="23">
        <f>VLOOKUP(B10,'[1]3 months'!$C$8:$M$11,8,FALSE)</f>
        <v>0.95146023109648725</v>
      </c>
      <c r="F10" s="23">
        <f>VLOOKUP(B10,'[1]3 months'!$C$8:$M$11,9,FALSE)</f>
        <v>4.4939926327507318E-2</v>
      </c>
      <c r="G10" s="23">
        <f>VLOOKUP(B10,'[1]3 months'!$C$8:$M$11,10,FALSE)</f>
        <v>3.5998425760052646E-3</v>
      </c>
      <c r="H10" s="23">
        <f>VLOOKUP(B10,'[1]3 months'!$C$8:$M$11,11,FALSE)</f>
        <v>0.95489771253781097</v>
      </c>
      <c r="I10" s="23">
        <f>VLOOKUP(B10,'[1]CI calculations'!$A$2:$K$5,11,FALSE)</f>
        <v>2.6827897091517327E-3</v>
      </c>
      <c r="J10" s="20">
        <f>VLOOKUP(B10,'[1]6 months '!$C$8:$M$11,5,FALSE)</f>
        <v>39007.361428036114</v>
      </c>
      <c r="K10" s="23">
        <f>VLOOKUP(B10,'[1]6 months '!$C$8:$M$11,8,FALSE)</f>
        <v>0.95460320937981535</v>
      </c>
      <c r="L10" s="23">
        <f>VLOOKUP(B10,'[1]6 months '!$C$8:$M$11,9,FALSE)</f>
        <v>4.0823874362137531E-2</v>
      </c>
      <c r="M10" s="19">
        <f>VLOOKUP(B10,'[1]6 months '!$C$8:$M$11,10,FALSE)</f>
        <v>4.5729162580469768E-3</v>
      </c>
      <c r="N10" s="19">
        <f>VLOOKUP(B10,'[1]6 months '!$C$8:$M$11,11,FALSE)</f>
        <v>0.95898858386625885</v>
      </c>
      <c r="O10" s="21">
        <f>VLOOKUP(B10,'[1]CI calculations'!$A$9:$K$12,11,FALSE)</f>
        <v>1.9631194345219381E-3</v>
      </c>
      <c r="P10" s="20">
        <f>VLOOKUP(B10,'[1]1 year '!$C$8:$M$11,5,FALSE)</f>
        <v>50772.467051576554</v>
      </c>
      <c r="Q10" s="19">
        <f>VLOOKUP(B10,'[1]1 year '!$C$8:$M$11,8,FALSE)</f>
        <v>0.94838517701343583</v>
      </c>
      <c r="R10" s="19">
        <f>VLOOKUP(B10,'[1]1 year '!$C$8:$M$11,9,FALSE)</f>
        <v>4.4326940790199255E-2</v>
      </c>
      <c r="S10" s="19">
        <f>VLOOKUP(B10,'[1]1 year '!$C$8:$M$11,10,FALSE)</f>
        <v>7.2878821963648956E-3</v>
      </c>
      <c r="T10" s="19">
        <f>VLOOKUP(B10,'[1]1 year '!$C$8:$M$11,11,FALSE)</f>
        <v>0.95534763805616463</v>
      </c>
      <c r="U10" s="19">
        <f>VLOOKUP(B10,'[1]CI calculations'!$A$16:$K$19,11,FALSE)</f>
        <v>1.7945155378333477E-3</v>
      </c>
      <c r="V10" s="20">
        <f>VLOOKUP(B10,'[1]2 years'!$C$8:$M$11,5,FALSE)</f>
        <v>58182.869601061859</v>
      </c>
      <c r="W10" s="19">
        <f>VLOOKUP(B10,'[1]2 years'!$C$8:$M$11,8,FALSE)</f>
        <v>0.93160224548171888</v>
      </c>
      <c r="X10" s="19">
        <f>VLOOKUP(B10,'[1]2 years'!$C$8:$M$11,9,FALSE)</f>
        <v>5.4255206615851446E-2</v>
      </c>
      <c r="Y10" s="19">
        <f>VLOOKUP(B10,'[1]2 years'!$C$8:$M$11,10,FALSE)</f>
        <v>1.4142547902429707E-2</v>
      </c>
      <c r="Z10" s="19">
        <f>VLOOKUP(B10,'[1]2 years'!$C$8:$M$11,11,FALSE)</f>
        <v>0.94496647917970822</v>
      </c>
      <c r="AA10" s="18">
        <f>VLOOKUP(B10,'[1]CI calculations'!$A$23:$K$26,11,FALSE)</f>
        <v>1.8573821945300298E-3</v>
      </c>
      <c r="AB10" s="31"/>
    </row>
    <row r="11" spans="1:68" ht="13.5" customHeight="1" x14ac:dyDescent="0.2">
      <c r="A11" s="34"/>
      <c r="B11" s="33"/>
      <c r="C11" s="25"/>
      <c r="D11" s="24"/>
      <c r="E11" s="23"/>
      <c r="F11" s="23"/>
      <c r="G11" s="23"/>
      <c r="H11" s="23"/>
      <c r="I11" s="22"/>
      <c r="J11" s="20"/>
      <c r="K11" s="19"/>
      <c r="L11" s="19"/>
      <c r="M11" s="19"/>
      <c r="N11" s="19"/>
      <c r="O11" s="21"/>
      <c r="P11" s="20"/>
      <c r="Q11" s="19"/>
      <c r="R11" s="19"/>
      <c r="S11" s="19"/>
      <c r="T11" s="19"/>
      <c r="U11" s="19"/>
      <c r="V11" s="20"/>
      <c r="W11" s="19"/>
      <c r="X11" s="19"/>
      <c r="Y11" s="19"/>
      <c r="Z11" s="19"/>
      <c r="AA11" s="18"/>
      <c r="AB11" s="31"/>
    </row>
    <row r="12" spans="1:68" x14ac:dyDescent="0.2">
      <c r="A12" s="27" t="s">
        <v>632</v>
      </c>
      <c r="B12" s="26" t="s">
        <v>631</v>
      </c>
      <c r="C12" s="25" t="s">
        <v>630</v>
      </c>
      <c r="D12" s="24">
        <f>VLOOKUP(B12,'[1]3 months'!$C$27:$G$238,5,FALSE)</f>
        <v>187.52794609989647</v>
      </c>
      <c r="E12" s="23">
        <f>VLOOKUP(B12,'[1]3 months'!$C$27:$M$238,8,FALSE)</f>
        <v>0.96930521344289611</v>
      </c>
      <c r="F12" s="23">
        <f>VLOOKUP(B12,'[1]3 months'!$C$27:$M$238,9,FALSE)</f>
        <v>2.7347507508818734E-2</v>
      </c>
      <c r="G12" s="23">
        <f>VLOOKUP(B12,'[1]3 months'!$C$27:$M$238,10,FALSE)</f>
        <v>3.3472790482852238E-3</v>
      </c>
      <c r="H12" s="23">
        <f>VLOOKUP(B12,'[1]3 months'!$C$27:$M$238,11,FALSE)</f>
        <v>0.97256064531414288</v>
      </c>
      <c r="I12" s="22">
        <f>VLOOKUP(B12,'[1]CI calculations'!$A$31:$K$240,11,FALSE)</f>
        <v>2.3371914972641253E-2</v>
      </c>
      <c r="J12" s="20">
        <f>VLOOKUP(B12,'[1]6 months '!$C$27:$M$238,5,FALSE)</f>
        <v>294.39051652288526</v>
      </c>
      <c r="K12" s="19">
        <f>VLOOKUP(B12,'[1]6 months '!$C$27:$M$238,8,FALSE)</f>
        <v>0.95205394269222599</v>
      </c>
      <c r="L12" s="19">
        <f>VLOOKUP(B12,'[1]6 months '!$C$27:$M$238,9,FALSE)</f>
        <v>4.581382705673831E-2</v>
      </c>
      <c r="M12" s="19">
        <f>VLOOKUP(B12,'[1]6 months '!$C$27:$M$238,10,FALSE)</f>
        <v>2.1322302510357787E-3</v>
      </c>
      <c r="N12" s="19">
        <f>VLOOKUP(B12,'[1]6 months '!$C$27:$M$238,11,FALSE)</f>
        <v>0.95408827858197709</v>
      </c>
      <c r="O12" s="21">
        <f>VLOOKUP(B12,'[1]CI calculations'!$A$248:$K$457,11,FALSE)</f>
        <v>2.3860554445080878E-2</v>
      </c>
      <c r="P12" s="20">
        <f>VLOOKUP(B12,'[1]1 year '!$C$27:$M$238,5,FALSE)</f>
        <v>409.06611766020393</v>
      </c>
      <c r="Q12" s="19">
        <f>VLOOKUP(B12,'[1]1 year '!$C$27:$M$238,8,FALSE)</f>
        <v>0.94757827076019696</v>
      </c>
      <c r="R12" s="19">
        <f>VLOOKUP(B12,'[1]1 year '!$C$27:$M$238,9,FALSE)</f>
        <v>4.1703239693679492E-2</v>
      </c>
      <c r="S12" s="19">
        <f>VLOOKUP(B12,'[1]1 year '!$C$27:$M$238,10,FALSE)</f>
        <v>1.0718489546123575E-2</v>
      </c>
      <c r="T12" s="19">
        <f>VLOOKUP(B12,'[1]1 year '!$C$27:$M$238,11,FALSE)</f>
        <v>0.95784492153851508</v>
      </c>
      <c r="U12" s="19">
        <f>VLOOKUP(B12,'[1]CI calculations'!$A$472:$K$681,11,FALSE)</f>
        <v>1.9509742186484737E-2</v>
      </c>
      <c r="V12" s="20">
        <f>VLOOKUP(B12,'[1]2 years'!$C$27:$M$238,5,FALSE)</f>
        <v>477.454449356194</v>
      </c>
      <c r="W12" s="19">
        <f>VLOOKUP(B12,'[1]2 years'!$C$27:$M$238,8,FALSE)</f>
        <v>0.94673320664072436</v>
      </c>
      <c r="X12" s="19">
        <f>VLOOKUP(B12,'[1]2 years'!$C$27:$M$238,9,FALSE)</f>
        <v>3.8058135378634519E-2</v>
      </c>
      <c r="Y12" s="19">
        <f>VLOOKUP(B12,'[1]2 years'!$C$27:$M$238,10,FALSE)</f>
        <v>1.5208657980640987E-2</v>
      </c>
      <c r="Z12" s="19">
        <f>VLOOKUP(B12,'[1]2 years'!$C$27:$M$238,11,FALSE)</f>
        <v>0.96135411253657588</v>
      </c>
      <c r="AA12" s="18">
        <f>VLOOKUP(B12,'[1]CI calculations'!$A$705:$K$914,11,FALSE)</f>
        <v>1.7358999015966686E-2</v>
      </c>
      <c r="AB12" s="31"/>
    </row>
    <row r="13" spans="1:68" x14ac:dyDescent="0.2">
      <c r="A13" s="27" t="s">
        <v>629</v>
      </c>
      <c r="B13" s="26" t="s">
        <v>628</v>
      </c>
      <c r="C13" s="25" t="s">
        <v>627</v>
      </c>
      <c r="D13" s="24">
        <f>VLOOKUP(B13,'[1]3 months'!$C$27:$G$238,5,FALSE)</f>
        <v>503.50590401636822</v>
      </c>
      <c r="E13" s="23">
        <f>VLOOKUP(B13,'[1]3 months'!$C$27:$M$238,8,FALSE)</f>
        <v>0.96312690418239366</v>
      </c>
      <c r="F13" s="23">
        <f>VLOOKUP(B13,'[1]3 months'!$C$27:$M$238,9,FALSE)</f>
        <v>3.2885672428397357E-2</v>
      </c>
      <c r="G13" s="23">
        <f>VLOOKUP(B13,'[1]3 months'!$C$27:$M$238,10,FALSE)</f>
        <v>3.9874233892089501E-3</v>
      </c>
      <c r="H13" s="23">
        <f>VLOOKUP(B13,'[1]3 months'!$C$27:$M$238,11,FALSE)</f>
        <v>0.96698267351171407</v>
      </c>
      <c r="I13" s="22">
        <f>VLOOKUP(B13,'[1]CI calculations'!$A$31:$K$240,11,FALSE)</f>
        <v>1.5580248899476384E-2</v>
      </c>
      <c r="J13" s="20">
        <f>VLOOKUP(B13,'[1]6 months '!$C$27:$M$238,5,FALSE)</f>
        <v>834.46052013011933</v>
      </c>
      <c r="K13" s="19">
        <f>VLOOKUP(B13,'[1]6 months '!$C$27:$M$238,8,FALSE)</f>
        <v>0.96817614681369579</v>
      </c>
      <c r="L13" s="19">
        <f>VLOOKUP(B13,'[1]6 months '!$C$27:$M$238,9,FALSE)</f>
        <v>2.7824479807920431E-2</v>
      </c>
      <c r="M13" s="19">
        <f>VLOOKUP(B13,'[1]6 months '!$C$27:$M$238,10,FALSE)</f>
        <v>3.999373378383627E-3</v>
      </c>
      <c r="N13" s="19">
        <f>VLOOKUP(B13,'[1]6 months '!$C$27:$M$238,11,FALSE)</f>
        <v>0.9720637928689867</v>
      </c>
      <c r="O13" s="21">
        <f>VLOOKUP(B13,'[1]CI calculations'!$A$248:$K$457,11,FALSE)</f>
        <v>1.1157158088075757E-2</v>
      </c>
      <c r="P13" s="20">
        <f>VLOOKUP(B13,'[1]1 year '!$C$27:$M$238,5,FALSE)</f>
        <v>1127.5634082035285</v>
      </c>
      <c r="Q13" s="19">
        <f>VLOOKUP(B13,'[1]1 year '!$C$27:$M$238,8,FALSE)</f>
        <v>0.96429479454983058</v>
      </c>
      <c r="R13" s="19">
        <f>VLOOKUP(B13,'[1]1 year '!$C$27:$M$238,9,FALSE)</f>
        <v>2.7315014012724424E-2</v>
      </c>
      <c r="S13" s="19">
        <f>VLOOKUP(B13,'[1]1 year '!$C$27:$M$238,10,FALSE)</f>
        <v>8.3901914374449448E-3</v>
      </c>
      <c r="T13" s="19">
        <f>VLOOKUP(B13,'[1]1 year '!$C$27:$M$238,11,FALSE)</f>
        <v>0.9724538686720734</v>
      </c>
      <c r="U13" s="19">
        <f>VLOOKUP(B13,'[1]CI calculations'!$A$472:$K$681,11,FALSE)</f>
        <v>9.5525754315266206E-3</v>
      </c>
      <c r="V13" s="20">
        <f>VLOOKUP(B13,'[1]2 years'!$C$27:$M$238,5,FALSE)</f>
        <v>1345.6139665941457</v>
      </c>
      <c r="W13" s="19">
        <f>VLOOKUP(B13,'[1]2 years'!$C$27:$M$238,8,FALSE)</f>
        <v>0.95918643184307917</v>
      </c>
      <c r="X13" s="19">
        <f>VLOOKUP(B13,'[1]2 years'!$C$27:$M$238,9,FALSE)</f>
        <v>3.1732741300542856E-2</v>
      </c>
      <c r="Y13" s="19">
        <f>VLOOKUP(B13,'[1]2 years'!$C$27:$M$238,10,FALSE)</f>
        <v>9.0808268563779687E-3</v>
      </c>
      <c r="Z13" s="19">
        <f>VLOOKUP(B13,'[1]2 years'!$C$27:$M$238,11,FALSE)</f>
        <v>0.96797645846343561</v>
      </c>
      <c r="AA13" s="18">
        <f>VLOOKUP(B13,'[1]CI calculations'!$A$705:$K$914,11,FALSE)</f>
        <v>9.4092289422226701E-3</v>
      </c>
      <c r="AB13" s="31"/>
    </row>
    <row r="14" spans="1:68" x14ac:dyDescent="0.2">
      <c r="A14" s="27" t="s">
        <v>626</v>
      </c>
      <c r="B14" s="26" t="s">
        <v>625</v>
      </c>
      <c r="C14" s="25" t="s">
        <v>624</v>
      </c>
      <c r="D14" s="24">
        <f>VLOOKUP(B14,'[1]3 months'!$C$27:$G$238,5,FALSE)</f>
        <v>488.04487925513081</v>
      </c>
      <c r="E14" s="23">
        <f>VLOOKUP(B14,'[1]3 months'!$C$27:$M$238,8,FALSE)</f>
        <v>0.9757423783400101</v>
      </c>
      <c r="F14" s="23">
        <f>VLOOKUP(B14,'[1]3 months'!$C$27:$M$238,9,FALSE)</f>
        <v>2.3629877883170846E-2</v>
      </c>
      <c r="G14" s="23">
        <f>VLOOKUP(B14,'[1]3 months'!$C$27:$M$238,10,FALSE)</f>
        <v>6.277437768190011E-4</v>
      </c>
      <c r="H14" s="23">
        <f>VLOOKUP(B14,'[1]3 months'!$C$27:$M$238,11,FALSE)</f>
        <v>0.97635527929054922</v>
      </c>
      <c r="I14" s="22">
        <f>VLOOKUP(B14,'[1]CI calculations'!$A$31:$K$240,11,FALSE)</f>
        <v>1.3433134687675605E-2</v>
      </c>
      <c r="J14" s="20">
        <f>VLOOKUP(B14,'[1]6 months '!$C$27:$M$238,5,FALSE)</f>
        <v>786.02154177419345</v>
      </c>
      <c r="K14" s="19">
        <f>VLOOKUP(B14,'[1]6 months '!$C$27:$M$238,8,FALSE)</f>
        <v>0.97771819475804767</v>
      </c>
      <c r="L14" s="19">
        <f>VLOOKUP(B14,'[1]6 months '!$C$27:$M$238,9,FALSE)</f>
        <v>2.0544001717660309E-2</v>
      </c>
      <c r="M14" s="19">
        <f>VLOOKUP(B14,'[1]6 months '!$C$27:$M$238,10,FALSE)</f>
        <v>1.7378035242920651E-3</v>
      </c>
      <c r="N14" s="19">
        <f>VLOOKUP(B14,'[1]6 months '!$C$27:$M$238,11,FALSE)</f>
        <v>0.97942023469366124</v>
      </c>
      <c r="O14" s="21">
        <f>VLOOKUP(B14,'[1]CI calculations'!$A$248:$K$457,11,FALSE)</f>
        <v>9.8922945465063934E-3</v>
      </c>
      <c r="P14" s="20">
        <f>VLOOKUP(B14,'[1]1 year '!$C$27:$M$238,5,FALSE)</f>
        <v>1056.3824726548485</v>
      </c>
      <c r="Q14" s="19">
        <f>VLOOKUP(B14,'[1]1 year '!$C$27:$M$238,8,FALSE)</f>
        <v>0.97569529585524228</v>
      </c>
      <c r="R14" s="19">
        <f>VLOOKUP(B14,'[1]1 year '!$C$27:$M$238,9,FALSE)</f>
        <v>1.9296509874624775E-2</v>
      </c>
      <c r="S14" s="19">
        <f>VLOOKUP(B14,'[1]1 year '!$C$27:$M$238,10,FALSE)</f>
        <v>5.0081942701329122E-3</v>
      </c>
      <c r="T14" s="19">
        <f>VLOOKUP(B14,'[1]1 year '!$C$27:$M$238,11,FALSE)</f>
        <v>0.98060636302379389</v>
      </c>
      <c r="U14" s="19">
        <f>VLOOKUP(B14,'[1]CI calculations'!$A$472:$K$681,11,FALSE)</f>
        <v>8.3008866682393791E-3</v>
      </c>
      <c r="V14" s="20">
        <f>VLOOKUP(B14,'[1]2 years'!$C$27:$M$238,5,FALSE)</f>
        <v>1179.2758484002163</v>
      </c>
      <c r="W14" s="19">
        <f>VLOOKUP(B14,'[1]2 years'!$C$27:$M$238,8,FALSE)</f>
        <v>0.96921861109059426</v>
      </c>
      <c r="X14" s="19">
        <f>VLOOKUP(B14,'[1]2 years'!$C$27:$M$238,9,FALSE)</f>
        <v>2.2854161465880225E-2</v>
      </c>
      <c r="Y14" s="19">
        <f>VLOOKUP(B14,'[1]2 years'!$C$27:$M$238,10,FALSE)</f>
        <v>7.9272274435255776E-3</v>
      </c>
      <c r="Z14" s="19">
        <f>VLOOKUP(B14,'[1]2 years'!$C$27:$M$238,11,FALSE)</f>
        <v>0.97696322074540232</v>
      </c>
      <c r="AA14" s="18">
        <f>VLOOKUP(B14,'[1]CI calculations'!$A$705:$K$914,11,FALSE)</f>
        <v>8.5590061142106037E-3</v>
      </c>
      <c r="AB14" s="32"/>
      <c r="BA14" s="1"/>
      <c r="BB14" s="1"/>
      <c r="BC14" s="1"/>
      <c r="BD14" s="1"/>
      <c r="BE14" s="1"/>
      <c r="BF14" s="1"/>
      <c r="BG14" s="1"/>
      <c r="BH14" s="1"/>
      <c r="BI14" s="1"/>
      <c r="BJ14" s="1"/>
      <c r="BK14" s="1"/>
      <c r="BL14" s="1"/>
      <c r="BM14" s="1"/>
      <c r="BN14" s="1"/>
      <c r="BO14" s="1"/>
      <c r="BP14" s="1"/>
    </row>
    <row r="15" spans="1:68" x14ac:dyDescent="0.2">
      <c r="A15" s="27" t="s">
        <v>623</v>
      </c>
      <c r="B15" s="26" t="s">
        <v>622</v>
      </c>
      <c r="C15" s="25" t="s">
        <v>621</v>
      </c>
      <c r="D15" s="24">
        <f>VLOOKUP(B15,'[1]3 months'!$C$27:$G$238,5,FALSE)</f>
        <v>576.36871472295684</v>
      </c>
      <c r="E15" s="23">
        <f>VLOOKUP(B15,'[1]3 months'!$C$27:$M$238,8,FALSE)</f>
        <v>0.96683504988252733</v>
      </c>
      <c r="F15" s="23">
        <f>VLOOKUP(B15,'[1]3 months'!$C$27:$M$238,9,FALSE)</f>
        <v>3.2698554618414651E-2</v>
      </c>
      <c r="G15" s="23">
        <f>VLOOKUP(B15,'[1]3 months'!$C$27:$M$238,10,FALSE)</f>
        <v>4.663954990579982E-4</v>
      </c>
      <c r="H15" s="23">
        <f>VLOOKUP(B15,'[1]3 months'!$C$27:$M$238,11,FALSE)</f>
        <v>0.96728618780682141</v>
      </c>
      <c r="I15" s="22">
        <f>VLOOKUP(B15,'[1]CI calculations'!$A$31:$K$240,11,FALSE)</f>
        <v>1.4469156597538823E-2</v>
      </c>
      <c r="J15" s="20">
        <f>VLOOKUP(B15,'[1]6 months '!$C$27:$M$238,5,FALSE)</f>
        <v>951.00338615916337</v>
      </c>
      <c r="K15" s="19">
        <f>VLOOKUP(B15,'[1]6 months '!$C$27:$M$238,8,FALSE)</f>
        <v>0.97255069091502888</v>
      </c>
      <c r="L15" s="19">
        <f>VLOOKUP(B15,'[1]6 months '!$C$27:$M$238,9,FALSE)</f>
        <v>2.6047537426507675E-2</v>
      </c>
      <c r="M15" s="19">
        <f>VLOOKUP(B15,'[1]6 months '!$C$27:$M$238,10,FALSE)</f>
        <v>1.4017716584633713E-3</v>
      </c>
      <c r="N15" s="19">
        <f>VLOOKUP(B15,'[1]6 months '!$C$27:$M$238,11,FALSE)</f>
        <v>0.97391589861944061</v>
      </c>
      <c r="O15" s="21">
        <f>VLOOKUP(B15,'[1]CI calculations'!$A$248:$K$457,11,FALSE)</f>
        <v>1.0094001150485541E-2</v>
      </c>
      <c r="P15" s="20">
        <f>VLOOKUP(B15,'[1]1 year '!$C$27:$M$238,5,FALSE)</f>
        <v>1231.8351314939118</v>
      </c>
      <c r="Q15" s="19">
        <f>VLOOKUP(B15,'[1]1 year '!$C$27:$M$238,8,FALSE)</f>
        <v>0.97038131193412636</v>
      </c>
      <c r="R15" s="19">
        <f>VLOOKUP(B15,'[1]1 year '!$C$27:$M$238,9,FALSE)</f>
        <v>2.3619880907505129E-2</v>
      </c>
      <c r="S15" s="19">
        <f>VLOOKUP(B15,'[1]1 year '!$C$27:$M$238,10,FALSE)</f>
        <v>5.9988071583685623E-3</v>
      </c>
      <c r="T15" s="19">
        <f>VLOOKUP(B15,'[1]1 year '!$C$27:$M$238,11,FALSE)</f>
        <v>0.97623757287455459</v>
      </c>
      <c r="U15" s="19">
        <f>VLOOKUP(B15,'[1]CI calculations'!$A$472:$K$681,11,FALSE)</f>
        <v>8.4940010887349943E-3</v>
      </c>
      <c r="V15" s="20">
        <f>VLOOKUP(B15,'[1]2 years'!$C$27:$M$238,5,FALSE)</f>
        <v>1446.9907984386059</v>
      </c>
      <c r="W15" s="19">
        <f>VLOOKUP(B15,'[1]2 years'!$C$27:$M$238,8,FALSE)</f>
        <v>0.94662829368751522</v>
      </c>
      <c r="X15" s="19">
        <f>VLOOKUP(B15,'[1]2 years'!$C$27:$M$238,9,FALSE)</f>
        <v>2.8781544048536167E-2</v>
      </c>
      <c r="Y15" s="19">
        <f>VLOOKUP(B15,'[1]2 years'!$C$27:$M$238,10,FALSE)</f>
        <v>2.4590162263948653E-2</v>
      </c>
      <c r="Z15" s="19">
        <f>VLOOKUP(B15,'[1]2 years'!$C$27:$M$238,11,FALSE)</f>
        <v>0.97049287085791669</v>
      </c>
      <c r="AA15" s="18">
        <f>VLOOKUP(B15,'[1]CI calculations'!$A$705:$K$914,11,FALSE)</f>
        <v>8.7903741066633137E-3</v>
      </c>
      <c r="AB15" s="31"/>
      <c r="AC15" s="30"/>
      <c r="BA15" s="1"/>
      <c r="BB15" s="1"/>
      <c r="BC15" s="1"/>
      <c r="BD15" s="1"/>
      <c r="BE15" s="1"/>
      <c r="BF15" s="1"/>
      <c r="BG15" s="1"/>
      <c r="BH15" s="1"/>
      <c r="BI15" s="1"/>
      <c r="BJ15" s="1"/>
      <c r="BK15" s="1"/>
      <c r="BL15" s="1"/>
      <c r="BM15" s="1"/>
      <c r="BN15" s="1"/>
      <c r="BO15" s="1"/>
      <c r="BP15" s="1"/>
    </row>
    <row r="16" spans="1:68" x14ac:dyDescent="0.2">
      <c r="A16" s="27" t="s">
        <v>620</v>
      </c>
      <c r="B16" s="26" t="s">
        <v>619</v>
      </c>
      <c r="C16" s="25" t="s">
        <v>618</v>
      </c>
      <c r="D16" s="24">
        <f>VLOOKUP(B16,'[1]3 months'!$C$27:$G$238,5,FALSE)</f>
        <v>642.00244386512293</v>
      </c>
      <c r="E16" s="23">
        <f>VLOOKUP(B16,'[1]3 months'!$C$27:$M$238,8,FALSE)</f>
        <v>0.97353110392412123</v>
      </c>
      <c r="F16" s="23">
        <f>VLOOKUP(B16,'[1]3 months'!$C$27:$M$238,9,FALSE)</f>
        <v>2.4718595457349928E-2</v>
      </c>
      <c r="G16" s="23">
        <f>VLOOKUP(B16,'[1]3 months'!$C$27:$M$238,10,FALSE)</f>
        <v>1.7503006185288156E-3</v>
      </c>
      <c r="H16" s="23">
        <f>VLOOKUP(B16,'[1]3 months'!$C$27:$M$238,11,FALSE)</f>
        <v>0.97523806371024624</v>
      </c>
      <c r="I16" s="22">
        <f>VLOOKUP(B16,'[1]CI calculations'!$A$31:$K$240,11,FALSE)</f>
        <v>1.1983676789291436E-2</v>
      </c>
      <c r="J16" s="20">
        <f>VLOOKUP(B16,'[1]6 months '!$C$27:$M$238,5,FALSE)</f>
        <v>1114.2994911494065</v>
      </c>
      <c r="K16" s="19">
        <f>VLOOKUP(B16,'[1]6 months '!$C$27:$M$238,8,FALSE)</f>
        <v>0.96939205237529091</v>
      </c>
      <c r="L16" s="19">
        <f>VLOOKUP(B16,'[1]6 months '!$C$27:$M$238,9,FALSE)</f>
        <v>2.5191277604982246E-2</v>
      </c>
      <c r="M16" s="19">
        <f>VLOOKUP(B16,'[1]6 months '!$C$27:$M$238,10,FALSE)</f>
        <v>5.4166700197269624E-3</v>
      </c>
      <c r="N16" s="19">
        <f>VLOOKUP(B16,'[1]6 months '!$C$27:$M$238,11,FALSE)</f>
        <v>0.97467152641148547</v>
      </c>
      <c r="O16" s="21">
        <f>VLOOKUP(B16,'[1]CI calculations'!$A$248:$K$457,11,FALSE)</f>
        <v>9.2109769385337863E-3</v>
      </c>
      <c r="P16" s="20">
        <f>VLOOKUP(B16,'[1]1 year '!$C$27:$M$238,5,FALSE)</f>
        <v>1398.5802749143827</v>
      </c>
      <c r="Q16" s="19">
        <f>VLOOKUP(B16,'[1]1 year '!$C$27:$M$238,8,FALSE)</f>
        <v>0.96530987196443352</v>
      </c>
      <c r="R16" s="19">
        <f>VLOOKUP(B16,'[1]1 year '!$C$27:$M$238,9,FALSE)</f>
        <v>2.9666466515142056E-2</v>
      </c>
      <c r="S16" s="19">
        <f>VLOOKUP(B16,'[1]1 year '!$C$27:$M$238,10,FALSE)</f>
        <v>5.0236615204244132E-3</v>
      </c>
      <c r="T16" s="19">
        <f>VLOOKUP(B16,'[1]1 year '!$C$27:$M$238,11,FALSE)</f>
        <v>0.97018374672057484</v>
      </c>
      <c r="U16" s="19">
        <f>VLOOKUP(B16,'[1]CI calculations'!$A$472:$K$681,11,FALSE)</f>
        <v>8.8972530344388276E-3</v>
      </c>
      <c r="V16" s="20">
        <f>VLOOKUP(B16,'[1]2 years'!$C$27:$M$238,5,FALSE)</f>
        <v>1530.7313635007044</v>
      </c>
      <c r="W16" s="19">
        <f>VLOOKUP(B16,'[1]2 years'!$C$27:$M$238,8,FALSE)</f>
        <v>0.96040539651170886</v>
      </c>
      <c r="X16" s="19">
        <f>VLOOKUP(B16,'[1]2 years'!$C$27:$M$238,9,FALSE)</f>
        <v>3.3452212214907663E-2</v>
      </c>
      <c r="Y16" s="19">
        <f>VLOOKUP(B16,'[1]2 years'!$C$27:$M$238,10,FALSE)</f>
        <v>6.1423912733835724E-3</v>
      </c>
      <c r="Z16" s="19">
        <f>VLOOKUP(B16,'[1]2 years'!$C$27:$M$238,11,FALSE)</f>
        <v>0.96634104129084608</v>
      </c>
      <c r="AA16" s="18">
        <f>VLOOKUP(B16,'[1]CI calculations'!$A$705:$K$914,11,FALSE)</f>
        <v>9.0228833654249531E-3</v>
      </c>
      <c r="AB16" s="31"/>
      <c r="AC16" s="30"/>
      <c r="BA16" s="1"/>
      <c r="BB16" s="1"/>
      <c r="BC16" s="1"/>
      <c r="BD16" s="1"/>
      <c r="BE16" s="1"/>
      <c r="BF16" s="1"/>
      <c r="BG16" s="1"/>
      <c r="BH16" s="1"/>
      <c r="BI16" s="1"/>
      <c r="BJ16" s="1"/>
      <c r="BK16" s="1"/>
      <c r="BL16" s="1"/>
      <c r="BM16" s="1"/>
      <c r="BN16" s="1"/>
      <c r="BO16" s="1"/>
      <c r="BP16" s="1"/>
    </row>
    <row r="17" spans="1:68" x14ac:dyDescent="0.2">
      <c r="A17" s="27" t="s">
        <v>617</v>
      </c>
      <c r="B17" s="26" t="s">
        <v>616</v>
      </c>
      <c r="C17" s="25" t="s">
        <v>615</v>
      </c>
      <c r="D17" s="24">
        <f>VLOOKUP(B17,'[1]3 months'!$C$27:$G$238,5,FALSE)</f>
        <v>570.04676080707316</v>
      </c>
      <c r="E17" s="23">
        <f>VLOOKUP(B17,'[1]3 months'!$C$27:$M$238,8,FALSE)</f>
        <v>0.96305771919212391</v>
      </c>
      <c r="F17" s="23">
        <f>VLOOKUP(B17,'[1]3 months'!$C$27:$M$238,9,FALSE)</f>
        <v>2.3723318459305202E-2</v>
      </c>
      <c r="G17" s="23">
        <f>VLOOKUP(B17,'[1]3 months'!$C$27:$M$238,10,FALSE)</f>
        <v>1.3218962348570874E-2</v>
      </c>
      <c r="H17" s="23">
        <f>VLOOKUP(B17,'[1]3 months'!$C$27:$M$238,11,FALSE)</f>
        <v>0.97595888291918587</v>
      </c>
      <c r="I17" s="22">
        <f>VLOOKUP(B17,'[1]CI calculations'!$A$31:$K$240,11,FALSE)</f>
        <v>1.2609168983095751E-2</v>
      </c>
      <c r="J17" s="20">
        <f>VLOOKUP(B17,'[1]6 months '!$C$27:$M$238,5,FALSE)</f>
        <v>964.54110650236839</v>
      </c>
      <c r="K17" s="19">
        <f>VLOOKUP(B17,'[1]6 months '!$C$27:$M$238,8,FALSE)</f>
        <v>0.96098462920213534</v>
      </c>
      <c r="L17" s="19">
        <f>VLOOKUP(B17,'[1]6 months '!$C$27:$M$238,9,FALSE)</f>
        <v>2.5801782658386729E-2</v>
      </c>
      <c r="M17" s="19">
        <f>VLOOKUP(B17,'[1]6 months '!$C$27:$M$238,10,FALSE)</f>
        <v>1.3213588139477962E-2</v>
      </c>
      <c r="N17" s="19">
        <f>VLOOKUP(B17,'[1]6 months '!$C$27:$M$238,11,FALSE)</f>
        <v>0.97385271792531158</v>
      </c>
      <c r="O17" s="21">
        <f>VLOOKUP(B17,'[1]CI calculations'!$A$248:$K$457,11,FALSE)</f>
        <v>1.0094559091034117E-2</v>
      </c>
      <c r="P17" s="20">
        <f>VLOOKUP(B17,'[1]1 year '!$C$27:$M$238,5,FALSE)</f>
        <v>1252.122520303328</v>
      </c>
      <c r="Q17" s="19">
        <f>VLOOKUP(B17,'[1]1 year '!$C$27:$M$238,8,FALSE)</f>
        <v>0.95346408152784057</v>
      </c>
      <c r="R17" s="19">
        <f>VLOOKUP(B17,'[1]1 year '!$C$27:$M$238,9,FALSE)</f>
        <v>3.3204524885793195E-2</v>
      </c>
      <c r="S17" s="19">
        <f>VLOOKUP(B17,'[1]1 year '!$C$27:$M$238,10,FALSE)</f>
        <v>1.3331393586366293E-2</v>
      </c>
      <c r="T17" s="19">
        <f>VLOOKUP(B17,'[1]1 year '!$C$27:$M$238,11,FALSE)</f>
        <v>0.96634683147922817</v>
      </c>
      <c r="U17" s="19">
        <f>VLOOKUP(B17,'[1]CI calculations'!$A$472:$K$681,11,FALSE)</f>
        <v>1.0011914599509675E-2</v>
      </c>
      <c r="V17" s="20">
        <f>VLOOKUP(B17,'[1]2 years'!$C$27:$M$238,5,FALSE)</f>
        <v>1423.2740727463565</v>
      </c>
      <c r="W17" s="19">
        <f>VLOOKUP(B17,'[1]2 years'!$C$27:$M$238,8,FALSE)</f>
        <v>0.93899373214266768</v>
      </c>
      <c r="X17" s="19">
        <f>VLOOKUP(B17,'[1]2 years'!$C$27:$M$238,9,FALSE)</f>
        <v>4.662137125037321E-2</v>
      </c>
      <c r="Y17" s="19">
        <f>VLOOKUP(B17,'[1]2 years'!$C$27:$M$238,10,FALSE)</f>
        <v>1.4384896606959097E-2</v>
      </c>
      <c r="Z17" s="19">
        <f>VLOOKUP(B17,'[1]2 years'!$C$27:$M$238,11,FALSE)</f>
        <v>0.95269819720712856</v>
      </c>
      <c r="AA17" s="18">
        <f>VLOOKUP(B17,'[1]CI calculations'!$A$705:$K$914,11,FALSE)</f>
        <v>1.1059776110449103E-2</v>
      </c>
      <c r="AB17" s="31"/>
      <c r="AC17" s="30"/>
      <c r="BA17" s="1"/>
      <c r="BB17" s="1"/>
      <c r="BC17" s="1"/>
      <c r="BD17" s="1"/>
      <c r="BE17" s="1"/>
      <c r="BF17" s="1"/>
      <c r="BG17" s="1"/>
      <c r="BH17" s="1"/>
      <c r="BI17" s="1"/>
      <c r="BJ17" s="1"/>
      <c r="BK17" s="1"/>
      <c r="BL17" s="1"/>
      <c r="BM17" s="1"/>
      <c r="BN17" s="1"/>
      <c r="BO17" s="1"/>
      <c r="BP17" s="1"/>
    </row>
    <row r="18" spans="1:68" x14ac:dyDescent="0.2">
      <c r="A18" s="27" t="s">
        <v>614</v>
      </c>
      <c r="B18" s="26" t="s">
        <v>613</v>
      </c>
      <c r="C18" s="25" t="s">
        <v>612</v>
      </c>
      <c r="D18" s="24">
        <f>VLOOKUP(B18,'[1]3 months'!$C$27:$G$238,5,FALSE)</f>
        <v>325.59420423123919</v>
      </c>
      <c r="E18" s="23">
        <f>VLOOKUP(B18,'[1]3 months'!$C$27:$M$238,8,FALSE)</f>
        <v>0.98476458846923398</v>
      </c>
      <c r="F18" s="23">
        <f>VLOOKUP(B18,'[1]3 months'!$C$27:$M$238,9,FALSE)</f>
        <v>4.1978693060537456E-3</v>
      </c>
      <c r="G18" s="23">
        <f>VLOOKUP(B18,'[1]3 months'!$C$27:$M$238,10,FALSE)</f>
        <v>1.1037542224712307E-2</v>
      </c>
      <c r="H18" s="23">
        <f>VLOOKUP(B18,'[1]3 months'!$C$27:$M$238,11,FALSE)</f>
        <v>0.99575527941121544</v>
      </c>
      <c r="I18" s="22">
        <f>VLOOKUP(B18,'[1]CI calculations'!$A$31:$K$240,11,FALSE)</f>
        <v>7.0781667348997377E-3</v>
      </c>
      <c r="J18" s="20">
        <f>VLOOKUP(B18,'[1]6 months '!$C$27:$M$238,5,FALSE)</f>
        <v>561.35426301032692</v>
      </c>
      <c r="K18" s="19">
        <f>VLOOKUP(B18,'[1]6 months '!$C$27:$M$238,8,FALSE)</f>
        <v>0.98169370448846727</v>
      </c>
      <c r="L18" s="19">
        <f>VLOOKUP(B18,'[1]6 months '!$C$27:$M$238,9,FALSE)</f>
        <v>7.0609420308118797E-3</v>
      </c>
      <c r="M18" s="19">
        <f>VLOOKUP(B18,'[1]6 months '!$C$27:$M$238,10,FALSE)</f>
        <v>1.1245353480720888E-2</v>
      </c>
      <c r="N18" s="19">
        <f>VLOOKUP(B18,'[1]6 months '!$C$27:$M$238,11,FALSE)</f>
        <v>0.9928587521123986</v>
      </c>
      <c r="O18" s="21">
        <f>VLOOKUP(B18,'[1]CI calculations'!$A$248:$K$457,11,FALSE)</f>
        <v>6.9779854331921869E-3</v>
      </c>
      <c r="P18" s="20">
        <f>VLOOKUP(B18,'[1]1 year '!$C$27:$M$238,5,FALSE)</f>
        <v>709.19351484184244</v>
      </c>
      <c r="Q18" s="19">
        <f>VLOOKUP(B18,'[1]1 year '!$C$27:$M$238,8,FALSE)</f>
        <v>0.97377867822024622</v>
      </c>
      <c r="R18" s="19">
        <f>VLOOKUP(B18,'[1]1 year '!$C$27:$M$238,9,FALSE)</f>
        <v>1.0454917698092953E-2</v>
      </c>
      <c r="S18" s="19">
        <f>VLOOKUP(B18,'[1]1 year '!$C$27:$M$238,10,FALSE)</f>
        <v>1.5766404081660822E-2</v>
      </c>
      <c r="T18" s="19">
        <f>VLOOKUP(B18,'[1]1 year '!$C$27:$M$238,11,FALSE)</f>
        <v>0.98937760533530861</v>
      </c>
      <c r="U18" s="19">
        <f>VLOOKUP(B18,'[1]CI calculations'!$A$472:$K$681,11,FALSE)</f>
        <v>7.574455018013666E-3</v>
      </c>
      <c r="V18" s="20">
        <f>VLOOKUP(B18,'[1]2 years'!$C$27:$M$238,5,FALSE)</f>
        <v>807.56698820341853</v>
      </c>
      <c r="W18" s="19">
        <f>VLOOKUP(B18,'[1]2 years'!$C$27:$M$238,8,FALSE)</f>
        <v>0.97316996124924704</v>
      </c>
      <c r="X18" s="19">
        <f>VLOOKUP(B18,'[1]2 years'!$C$27:$M$238,9,FALSE)</f>
        <v>1.1125976171782109E-2</v>
      </c>
      <c r="Y18" s="19">
        <f>VLOOKUP(B18,'[1]2 years'!$C$27:$M$238,10,FALSE)</f>
        <v>1.5704062578970859E-2</v>
      </c>
      <c r="Z18" s="19">
        <f>VLOOKUP(B18,'[1]2 years'!$C$27:$M$238,11,FALSE)</f>
        <v>0.98869651316357809</v>
      </c>
      <c r="AA18" s="18">
        <f>VLOOKUP(B18,'[1]CI calculations'!$A$705:$K$914,11,FALSE)</f>
        <v>7.3187639736019654E-3</v>
      </c>
      <c r="AB18" s="31"/>
      <c r="AC18" s="30"/>
      <c r="BA18" s="1"/>
      <c r="BB18" s="1"/>
      <c r="BC18" s="1"/>
      <c r="BD18" s="1"/>
      <c r="BE18" s="1"/>
      <c r="BF18" s="1"/>
      <c r="BG18" s="1"/>
      <c r="BH18" s="1"/>
      <c r="BI18" s="1"/>
      <c r="BJ18" s="1"/>
      <c r="BK18" s="1"/>
      <c r="BL18" s="1"/>
      <c r="BM18" s="1"/>
      <c r="BN18" s="1"/>
      <c r="BO18" s="1"/>
      <c r="BP18" s="1"/>
    </row>
    <row r="19" spans="1:68" x14ac:dyDescent="0.2">
      <c r="A19" s="27" t="s">
        <v>611</v>
      </c>
      <c r="B19" s="26" t="s">
        <v>610</v>
      </c>
      <c r="C19" s="25" t="s">
        <v>609</v>
      </c>
      <c r="D19" s="24">
        <f>VLOOKUP(B19,'[1]3 months'!$C$27:$G$238,5,FALSE)</f>
        <v>505.890436891241</v>
      </c>
      <c r="E19" s="23">
        <f>VLOOKUP(B19,'[1]3 months'!$C$27:$M$238,8,FALSE)</f>
        <v>0.9762784848894549</v>
      </c>
      <c r="F19" s="23">
        <f>VLOOKUP(B19,'[1]3 months'!$C$27:$M$238,9,FALSE)</f>
        <v>2.0571332895579528E-2</v>
      </c>
      <c r="G19" s="23">
        <f>VLOOKUP(B19,'[1]3 months'!$C$27:$M$238,10,FALSE)</f>
        <v>3.1501822149656417E-3</v>
      </c>
      <c r="H19" s="23">
        <f>VLOOKUP(B19,'[1]3 months'!$C$27:$M$238,11,FALSE)</f>
        <v>0.97936365886960963</v>
      </c>
      <c r="I19" s="22">
        <f>VLOOKUP(B19,'[1]CI calculations'!$A$31:$K$240,11,FALSE)</f>
        <v>1.2359983929134019E-2</v>
      </c>
      <c r="J19" s="20">
        <f>VLOOKUP(B19,'[1]6 months '!$C$27:$M$238,5,FALSE)</f>
        <v>820.17163393410488</v>
      </c>
      <c r="K19" s="19">
        <f>VLOOKUP(B19,'[1]6 months '!$C$27:$M$238,8,FALSE)</f>
        <v>0.96717577085343365</v>
      </c>
      <c r="L19" s="19">
        <f>VLOOKUP(B19,'[1]6 months '!$C$27:$M$238,9,FALSE)</f>
        <v>2.8737505296543467E-2</v>
      </c>
      <c r="M19" s="19">
        <f>VLOOKUP(B19,'[1]6 months '!$C$27:$M$238,10,FALSE)</f>
        <v>4.0867238500228026E-3</v>
      </c>
      <c r="N19" s="19">
        <f>VLOOKUP(B19,'[1]6 months '!$C$27:$M$238,11,FALSE)</f>
        <v>0.97114457053164549</v>
      </c>
      <c r="O19" s="21">
        <f>VLOOKUP(B19,'[1]CI calculations'!$A$248:$K$457,11,FALSE)</f>
        <v>1.1431431849346627E-2</v>
      </c>
      <c r="P19" s="20">
        <f>VLOOKUP(B19,'[1]1 year '!$C$27:$M$238,5,FALSE)</f>
        <v>1109.0477644164357</v>
      </c>
      <c r="Q19" s="19">
        <f>VLOOKUP(B19,'[1]1 year '!$C$27:$M$238,8,FALSE)</f>
        <v>0.96557722151979519</v>
      </c>
      <c r="R19" s="19">
        <f>VLOOKUP(B19,'[1]1 year '!$C$27:$M$238,9,FALSE)</f>
        <v>2.6540118146130633E-2</v>
      </c>
      <c r="S19" s="19">
        <f>VLOOKUP(B19,'[1]1 year '!$C$27:$M$238,10,FALSE)</f>
        <v>7.8826603340739418E-3</v>
      </c>
      <c r="T19" s="19">
        <f>VLOOKUP(B19,'[1]1 year '!$C$27:$M$238,11,FALSE)</f>
        <v>0.97324901290902999</v>
      </c>
      <c r="U19" s="19">
        <f>VLOOKUP(B19,'[1]CI calculations'!$A$472:$K$681,11,FALSE)</f>
        <v>9.4923155285950092E-3</v>
      </c>
      <c r="V19" s="20">
        <f>VLOOKUP(B19,'[1]2 years'!$C$27:$M$238,5,FALSE)</f>
        <v>1287.5010502380958</v>
      </c>
      <c r="W19" s="19">
        <f>VLOOKUP(B19,'[1]2 years'!$C$27:$M$238,8,FALSE)</f>
        <v>0.95808084907179969</v>
      </c>
      <c r="X19" s="19">
        <f>VLOOKUP(B19,'[1]2 years'!$C$27:$M$238,9,FALSE)</f>
        <v>2.6766770648634274E-2</v>
      </c>
      <c r="Y19" s="19">
        <f>VLOOKUP(B19,'[1]2 years'!$C$27:$M$238,10,FALSE)</f>
        <v>1.5152380279566132E-2</v>
      </c>
      <c r="Z19" s="19">
        <f>VLOOKUP(B19,'[1]2 years'!$C$27:$M$238,11,FALSE)</f>
        <v>0.97282140900514891</v>
      </c>
      <c r="AA19" s="18">
        <f>VLOOKUP(B19,'[1]CI calculations'!$A$705:$K$914,11,FALSE)</f>
        <v>8.9106168914381695E-3</v>
      </c>
      <c r="AB19" s="31"/>
      <c r="AC19" s="30"/>
      <c r="BA19" s="1"/>
      <c r="BB19" s="1"/>
      <c r="BC19" s="1"/>
      <c r="BD19" s="1"/>
      <c r="BE19" s="1"/>
      <c r="BF19" s="1"/>
      <c r="BG19" s="1"/>
      <c r="BH19" s="1"/>
      <c r="BI19" s="1"/>
      <c r="BJ19" s="1"/>
      <c r="BK19" s="1"/>
      <c r="BL19" s="1"/>
      <c r="BM19" s="1"/>
      <c r="BN19" s="1"/>
      <c r="BO19" s="1"/>
      <c r="BP19" s="1"/>
    </row>
    <row r="20" spans="1:68" x14ac:dyDescent="0.2">
      <c r="A20" s="27" t="s">
        <v>608</v>
      </c>
      <c r="B20" s="26" t="s">
        <v>607</v>
      </c>
      <c r="C20" s="25" t="s">
        <v>606</v>
      </c>
      <c r="D20" s="24">
        <f>VLOOKUP(B20,'[1]3 months'!$C$27:$G$238,5,FALSE)</f>
        <v>267.09296335772279</v>
      </c>
      <c r="E20" s="23">
        <f>VLOOKUP(B20,'[1]3 months'!$C$27:$M$238,8,FALSE)</f>
        <v>0.95550899398650857</v>
      </c>
      <c r="F20" s="23">
        <f>VLOOKUP(B20,'[1]3 months'!$C$27:$M$238,9,FALSE)</f>
        <v>4.0897276954799174E-2</v>
      </c>
      <c r="G20" s="23">
        <f>VLOOKUP(B20,'[1]3 months'!$C$27:$M$238,10,FALSE)</f>
        <v>3.5937290586923508E-3</v>
      </c>
      <c r="H20" s="23">
        <f>VLOOKUP(B20,'[1]3 months'!$C$27:$M$238,11,FALSE)</f>
        <v>0.95895521922381788</v>
      </c>
      <c r="I20" s="22">
        <f>VLOOKUP(B20,'[1]CI calculations'!$A$31:$K$240,11,FALSE)</f>
        <v>2.3770202651081554E-2</v>
      </c>
      <c r="J20" s="20">
        <f>VLOOKUP(B20,'[1]6 months '!$C$27:$M$238,5,FALSE)</f>
        <v>455.80601398150577</v>
      </c>
      <c r="K20" s="19">
        <f>VLOOKUP(B20,'[1]6 months '!$C$27:$M$238,8,FALSE)</f>
        <v>0.95678341301366321</v>
      </c>
      <c r="L20" s="19">
        <f>VLOOKUP(B20,'[1]6 months '!$C$27:$M$238,9,FALSE)</f>
        <v>3.4987905784569485E-2</v>
      </c>
      <c r="M20" s="19">
        <f>VLOOKUP(B20,'[1]6 months '!$C$27:$M$238,10,FALSE)</f>
        <v>8.2286812017674203E-3</v>
      </c>
      <c r="N20" s="19">
        <f>VLOOKUP(B20,'[1]6 months '!$C$27:$M$238,11,FALSE)</f>
        <v>0.96472180116383521</v>
      </c>
      <c r="O20" s="21">
        <f>VLOOKUP(B20,'[1]CI calculations'!$A$248:$K$457,11,FALSE)</f>
        <v>1.6946593033485131E-2</v>
      </c>
      <c r="P20" s="20">
        <f>VLOOKUP(B20,'[1]1 year '!$C$27:$M$238,5,FALSE)</f>
        <v>576.22178405049385</v>
      </c>
      <c r="Q20" s="19">
        <f>VLOOKUP(B20,'[1]1 year '!$C$27:$M$238,8,FALSE)</f>
        <v>0.95297172704286404</v>
      </c>
      <c r="R20" s="19">
        <f>VLOOKUP(B20,'[1]1 year '!$C$27:$M$238,9,FALSE)</f>
        <v>4.0519177878263542E-2</v>
      </c>
      <c r="S20" s="19">
        <f>VLOOKUP(B20,'[1]1 year '!$C$27:$M$238,10,FALSE)</f>
        <v>6.5090950788724185E-3</v>
      </c>
      <c r="T20" s="19">
        <f>VLOOKUP(B20,'[1]1 year '!$C$27:$M$238,11,FALSE)</f>
        <v>0.95921535096339883</v>
      </c>
      <c r="U20" s="19">
        <f>VLOOKUP(B20,'[1]CI calculations'!$A$472:$K$681,11,FALSE)</f>
        <v>1.614164930686621E-2</v>
      </c>
      <c r="V20" s="20">
        <f>VLOOKUP(B20,'[1]2 years'!$C$27:$M$238,5,FALSE)</f>
        <v>647.46852252925544</v>
      </c>
      <c r="W20" s="19">
        <f>VLOOKUP(B20,'[1]2 years'!$C$27:$M$238,8,FALSE)</f>
        <v>0.93812215731642334</v>
      </c>
      <c r="X20" s="19">
        <f>VLOOKUP(B20,'[1]2 years'!$C$27:$M$238,9,FALSE)</f>
        <v>4.9642804435493446E-2</v>
      </c>
      <c r="Y20" s="19">
        <f>VLOOKUP(B20,'[1]2 years'!$C$27:$M$238,10,FALSE)</f>
        <v>1.2235038248083219E-2</v>
      </c>
      <c r="Z20" s="19">
        <f>VLOOKUP(B20,'[1]2 years'!$C$27:$M$238,11,FALSE)</f>
        <v>0.94974229056733683</v>
      </c>
      <c r="AA20" s="18">
        <f>VLOOKUP(B20,'[1]CI calculations'!$A$705:$K$914,11,FALSE)</f>
        <v>1.6867776166415428E-2</v>
      </c>
      <c r="AB20" s="31"/>
      <c r="AC20" s="30"/>
      <c r="BA20" s="1"/>
      <c r="BB20" s="1"/>
      <c r="BC20" s="1"/>
      <c r="BD20" s="1"/>
      <c r="BE20" s="1"/>
      <c r="BF20" s="1"/>
      <c r="BG20" s="1"/>
      <c r="BH20" s="1"/>
      <c r="BI20" s="1"/>
      <c r="BJ20" s="1"/>
      <c r="BK20" s="1"/>
      <c r="BL20" s="1"/>
      <c r="BM20" s="1"/>
      <c r="BN20" s="1"/>
      <c r="BO20" s="1"/>
      <c r="BP20" s="1"/>
    </row>
    <row r="21" spans="1:68" x14ac:dyDescent="0.2">
      <c r="A21" s="27" t="s">
        <v>605</v>
      </c>
      <c r="B21" s="26" t="s">
        <v>604</v>
      </c>
      <c r="C21" s="25" t="s">
        <v>603</v>
      </c>
      <c r="D21" s="24">
        <f>VLOOKUP(B21,'[1]3 months'!$C$27:$G$238,5,FALSE)</f>
        <v>361.54562395343885</v>
      </c>
      <c r="E21" s="23">
        <f>VLOOKUP(B21,'[1]3 months'!$C$27:$M$238,8,FALSE)</f>
        <v>0.927185885038736</v>
      </c>
      <c r="F21" s="23">
        <f>VLOOKUP(B21,'[1]3 months'!$C$27:$M$238,9,FALSE)</f>
        <v>7.1691394690785545E-2</v>
      </c>
      <c r="G21" s="23">
        <f>VLOOKUP(B21,'[1]3 months'!$C$27:$M$238,10,FALSE)</f>
        <v>1.1227202704783734E-3</v>
      </c>
      <c r="H21" s="23">
        <f>VLOOKUP(B21,'[1]3 months'!$C$27:$M$238,11,FALSE)</f>
        <v>0.92822802545854444</v>
      </c>
      <c r="I21" s="22">
        <f>VLOOKUP(B21,'[1]CI calculations'!$A$31:$K$240,11,FALSE)</f>
        <v>2.6531446072843998E-2</v>
      </c>
      <c r="J21" s="20">
        <f>VLOOKUP(B21,'[1]6 months '!$C$27:$M$238,5,FALSE)</f>
        <v>561.87952955614082</v>
      </c>
      <c r="K21" s="19">
        <f>VLOOKUP(B21,'[1]6 months '!$C$27:$M$238,8,FALSE)</f>
        <v>0.93797440504721208</v>
      </c>
      <c r="L21" s="19">
        <f>VLOOKUP(B21,'[1]6 months '!$C$27:$M$238,9,FALSE)</f>
        <v>6.1303172121267596E-2</v>
      </c>
      <c r="M21" s="19">
        <f>VLOOKUP(B21,'[1]6 months '!$C$27:$M$238,10,FALSE)</f>
        <v>7.2242283152036376E-4</v>
      </c>
      <c r="N21" s="19">
        <f>VLOOKUP(B21,'[1]6 months '!$C$27:$M$238,11,FALSE)</f>
        <v>0.93865250905061415</v>
      </c>
      <c r="O21" s="21">
        <f>VLOOKUP(B21,'[1]CI calculations'!$A$248:$K$457,11,FALSE)</f>
        <v>1.9772519484653295E-2</v>
      </c>
      <c r="P21" s="20">
        <f>VLOOKUP(B21,'[1]1 year '!$C$27:$M$238,5,FALSE)</f>
        <v>711.82574873878423</v>
      </c>
      <c r="Q21" s="19">
        <f>VLOOKUP(B21,'[1]1 year '!$C$27:$M$238,8,FALSE)</f>
        <v>0.93078392183726211</v>
      </c>
      <c r="R21" s="19">
        <f>VLOOKUP(B21,'[1]1 year '!$C$27:$M$238,9,FALSE)</f>
        <v>6.0430777677054764E-2</v>
      </c>
      <c r="S21" s="19">
        <f>VLOOKUP(B21,'[1]1 year '!$C$27:$M$238,10,FALSE)</f>
        <v>8.7853004856831389E-3</v>
      </c>
      <c r="T21" s="19">
        <f>VLOOKUP(B21,'[1]1 year '!$C$27:$M$238,11,FALSE)</f>
        <v>0.93903361430508936</v>
      </c>
      <c r="U21" s="19">
        <f>VLOOKUP(B21,'[1]CI calculations'!$A$472:$K$681,11,FALSE)</f>
        <v>1.758441190238658E-2</v>
      </c>
      <c r="V21" s="20">
        <f>VLOOKUP(B21,'[1]2 years'!$C$27:$M$238,5,FALSE)</f>
        <v>784.42859854232745</v>
      </c>
      <c r="W21" s="19">
        <f>VLOOKUP(B21,'[1]2 years'!$C$27:$M$238,8,FALSE)</f>
        <v>0.91489782163753475</v>
      </c>
      <c r="X21" s="19">
        <f>VLOOKUP(B21,'[1]2 years'!$C$27:$M$238,9,FALSE)</f>
        <v>7.0668179784127136E-2</v>
      </c>
      <c r="Y21" s="19">
        <f>VLOOKUP(B21,'[1]2 years'!$C$27:$M$238,10,FALSE)</f>
        <v>1.4433998578338207E-2</v>
      </c>
      <c r="Z21" s="19">
        <f>VLOOKUP(B21,'[1]2 years'!$C$27:$M$238,11,FALSE)</f>
        <v>0.92829685715397092</v>
      </c>
      <c r="AA21" s="18">
        <f>VLOOKUP(B21,'[1]CI calculations'!$A$705:$K$914,11,FALSE)</f>
        <v>1.8112996804624013E-2</v>
      </c>
      <c r="AB21" s="31"/>
      <c r="AC21" s="30"/>
      <c r="BA21" s="1"/>
      <c r="BB21" s="1"/>
      <c r="BC21" s="1"/>
      <c r="BD21" s="1"/>
      <c r="BE21" s="1"/>
      <c r="BF21" s="1"/>
      <c r="BG21" s="1"/>
      <c r="BH21" s="1"/>
      <c r="BI21" s="1"/>
      <c r="BJ21" s="1"/>
      <c r="BK21" s="1"/>
      <c r="BL21" s="1"/>
      <c r="BM21" s="1"/>
      <c r="BN21" s="1"/>
      <c r="BO21" s="1"/>
      <c r="BP21" s="1"/>
    </row>
    <row r="22" spans="1:68" x14ac:dyDescent="0.2">
      <c r="A22" s="27" t="s">
        <v>602</v>
      </c>
      <c r="B22" s="26" t="s">
        <v>601</v>
      </c>
      <c r="C22" s="25" t="s">
        <v>600</v>
      </c>
      <c r="D22" s="24">
        <f>VLOOKUP(B22,'[1]3 months'!$C$27:$G$238,5,FALSE)</f>
        <v>549.95198042161996</v>
      </c>
      <c r="E22" s="23">
        <f>VLOOKUP(B22,'[1]3 months'!$C$27:$M$238,8,FALSE)</f>
        <v>0.92324011572400522</v>
      </c>
      <c r="F22" s="23">
        <f>VLOOKUP(B22,'[1]3 months'!$C$27:$M$238,9,FALSE)</f>
        <v>6.9392136051417655E-2</v>
      </c>
      <c r="G22" s="23">
        <f>VLOOKUP(B22,'[1]3 months'!$C$27:$M$238,10,FALSE)</f>
        <v>7.3677482245772001E-3</v>
      </c>
      <c r="H22" s="23">
        <f>VLOOKUP(B22,'[1]3 months'!$C$27:$M$238,11,FALSE)</f>
        <v>0.93009280533923544</v>
      </c>
      <c r="I22" s="22">
        <f>VLOOKUP(B22,'[1]CI calculations'!$A$31:$K$240,11,FALSE)</f>
        <v>2.1307180942269913E-2</v>
      </c>
      <c r="J22" s="20">
        <f>VLOOKUP(B22,'[1]6 months '!$C$27:$M$238,5,FALSE)</f>
        <v>916.8925790348618</v>
      </c>
      <c r="K22" s="19">
        <f>VLOOKUP(B22,'[1]6 months '!$C$27:$M$238,8,FALSE)</f>
        <v>0.91511951057652952</v>
      </c>
      <c r="L22" s="19">
        <f>VLOOKUP(B22,'[1]6 months '!$C$27:$M$238,9,FALSE)</f>
        <v>6.4468023095934357E-2</v>
      </c>
      <c r="M22" s="19">
        <f>VLOOKUP(B22,'[1]6 months '!$C$27:$M$238,10,FALSE)</f>
        <v>2.04124663275361E-2</v>
      </c>
      <c r="N22" s="19">
        <f>VLOOKUP(B22,'[1]6 months '!$C$27:$M$238,11,FALSE)</f>
        <v>0.93418860399923176</v>
      </c>
      <c r="O22" s="21">
        <f>VLOOKUP(B22,'[1]CI calculations'!$A$248:$K$457,11,FALSE)</f>
        <v>1.6147876472324622E-2</v>
      </c>
      <c r="P22" s="20">
        <f>VLOOKUP(B22,'[1]1 year '!$C$27:$M$238,5,FALSE)</f>
        <v>1165.485521355947</v>
      </c>
      <c r="Q22" s="19">
        <f>VLOOKUP(B22,'[1]1 year '!$C$27:$M$238,8,FALSE)</f>
        <v>0.91138455029593568</v>
      </c>
      <c r="R22" s="19">
        <f>VLOOKUP(B22,'[1]1 year '!$C$27:$M$238,9,FALSE)</f>
        <v>7.0227578039798746E-2</v>
      </c>
      <c r="S22" s="19">
        <f>VLOOKUP(B22,'[1]1 year '!$C$27:$M$238,10,FALSE)</f>
        <v>1.838787166426558E-2</v>
      </c>
      <c r="T22" s="19">
        <f>VLOOKUP(B22,'[1]1 year '!$C$27:$M$238,11,FALSE)</f>
        <v>0.92845689655560237</v>
      </c>
      <c r="U22" s="19">
        <f>VLOOKUP(B22,'[1]CI calculations'!$A$472:$K$681,11,FALSE)</f>
        <v>1.4870069427079802E-2</v>
      </c>
      <c r="V22" s="20">
        <f>VLOOKUP(B22,'[1]2 years'!$C$27:$M$238,5,FALSE)</f>
        <v>1304.9056813137738</v>
      </c>
      <c r="W22" s="19">
        <f>VLOOKUP(B22,'[1]2 years'!$C$27:$M$238,8,FALSE)</f>
        <v>0.89451267989045702</v>
      </c>
      <c r="X22" s="19">
        <f>VLOOKUP(B22,'[1]2 years'!$C$27:$M$238,9,FALSE)</f>
        <v>8.3395316333467473E-2</v>
      </c>
      <c r="Y22" s="19">
        <f>VLOOKUP(B22,'[1]2 years'!$C$27:$M$238,10,FALSE)</f>
        <v>2.2092003776075474E-2</v>
      </c>
      <c r="Z22" s="19">
        <f>VLOOKUP(B22,'[1]2 years'!$C$27:$M$238,11,FALSE)</f>
        <v>0.91472069289187885</v>
      </c>
      <c r="AA22" s="18">
        <f>VLOOKUP(B22,'[1]CI calculations'!$A$705:$K$914,11,FALSE)</f>
        <v>1.5257633675155563E-2</v>
      </c>
      <c r="AB22" s="31"/>
      <c r="AC22" s="30"/>
      <c r="BA22" s="1"/>
      <c r="BB22" s="1"/>
      <c r="BC22" s="1"/>
      <c r="BD22" s="1"/>
      <c r="BE22" s="1"/>
      <c r="BF22" s="1"/>
      <c r="BG22" s="1"/>
      <c r="BH22" s="1"/>
      <c r="BI22" s="1"/>
      <c r="BJ22" s="1"/>
      <c r="BK22" s="1"/>
      <c r="BL22" s="1"/>
      <c r="BM22" s="1"/>
      <c r="BN22" s="1"/>
      <c r="BO22" s="1"/>
      <c r="BP22" s="1"/>
    </row>
    <row r="23" spans="1:68" x14ac:dyDescent="0.2">
      <c r="A23" s="27" t="s">
        <v>599</v>
      </c>
      <c r="B23" s="26" t="s">
        <v>598</v>
      </c>
      <c r="C23" s="25" t="s">
        <v>597</v>
      </c>
      <c r="D23" s="24">
        <f>VLOOKUP(B23,'[1]3 months'!$C$27:$G$238,5,FALSE)</f>
        <v>337.45856629479539</v>
      </c>
      <c r="E23" s="23">
        <f>VLOOKUP(B23,'[1]3 months'!$C$27:$M$238,8,FALSE)</f>
        <v>0.92266561530379754</v>
      </c>
      <c r="F23" s="23">
        <f>VLOOKUP(B23,'[1]3 months'!$C$27:$M$238,9,FALSE)</f>
        <v>6.8163079797418757E-2</v>
      </c>
      <c r="G23" s="23">
        <f>VLOOKUP(B23,'[1]3 months'!$C$27:$M$238,10,FALSE)</f>
        <v>9.1713048987836759E-3</v>
      </c>
      <c r="H23" s="23">
        <f>VLOOKUP(B23,'[1]3 months'!$C$27:$M$238,11,FALSE)</f>
        <v>0.93120598935575272</v>
      </c>
      <c r="I23" s="22">
        <f>VLOOKUP(B23,'[1]CI calculations'!$A$31:$K$240,11,FALSE)</f>
        <v>2.7040208529843096E-2</v>
      </c>
      <c r="J23" s="20">
        <f>VLOOKUP(B23,'[1]6 months '!$C$27:$M$238,5,FALSE)</f>
        <v>588.74924018406443</v>
      </c>
      <c r="K23" s="19">
        <f>VLOOKUP(B23,'[1]6 months '!$C$27:$M$238,8,FALSE)</f>
        <v>0.9344151639277386</v>
      </c>
      <c r="L23" s="19">
        <f>VLOOKUP(B23,'[1]6 months '!$C$27:$M$238,9,FALSE)</f>
        <v>5.395427210206262E-2</v>
      </c>
      <c r="M23" s="19">
        <f>VLOOKUP(B23,'[1]6 months '!$C$27:$M$238,10,FALSE)</f>
        <v>1.1630563970198852E-2</v>
      </c>
      <c r="N23" s="19">
        <f>VLOOKUP(B23,'[1]6 months '!$C$27:$M$238,11,FALSE)</f>
        <v>0.94541082500609042</v>
      </c>
      <c r="O23" s="21">
        <f>VLOOKUP(B23,'[1]CI calculations'!$A$248:$K$457,11,FALSE)</f>
        <v>1.8385934812048678E-2</v>
      </c>
      <c r="P23" s="20">
        <f>VLOOKUP(B23,'[1]1 year '!$C$27:$M$238,5,FALSE)</f>
        <v>736.68115236981407</v>
      </c>
      <c r="Q23" s="19">
        <f>VLOOKUP(B23,'[1]1 year '!$C$27:$M$238,8,FALSE)</f>
        <v>0.92885834173439341</v>
      </c>
      <c r="R23" s="19">
        <f>VLOOKUP(B23,'[1]1 year '!$C$27:$M$238,9,FALSE)</f>
        <v>6.1129268028626602E-2</v>
      </c>
      <c r="S23" s="19">
        <f>VLOOKUP(B23,'[1]1 year '!$C$27:$M$238,10,FALSE)</f>
        <v>1.0012390236979999E-2</v>
      </c>
      <c r="T23" s="19">
        <f>VLOOKUP(B23,'[1]1 year '!$C$27:$M$238,11,FALSE)</f>
        <v>0.93825249182334769</v>
      </c>
      <c r="U23" s="19">
        <f>VLOOKUP(B23,'[1]CI calculations'!$A$472:$K$681,11,FALSE)</f>
        <v>1.7397315240015657E-2</v>
      </c>
      <c r="V23" s="20">
        <f>VLOOKUP(B23,'[1]2 years'!$C$27:$M$238,5,FALSE)</f>
        <v>840.56491877888675</v>
      </c>
      <c r="W23" s="19">
        <f>VLOOKUP(B23,'[1]2 years'!$C$27:$M$238,8,FALSE)</f>
        <v>0.88974278954014685</v>
      </c>
      <c r="X23" s="19">
        <f>VLOOKUP(B23,'[1]2 years'!$C$27:$M$238,9,FALSE)</f>
        <v>8.4734252434725682E-2</v>
      </c>
      <c r="Y23" s="19">
        <f>VLOOKUP(B23,'[1]2 years'!$C$27:$M$238,10,FALSE)</f>
        <v>2.5522958025127385E-2</v>
      </c>
      <c r="Z23" s="19">
        <f>VLOOKUP(B23,'[1]2 years'!$C$27:$M$238,11,FALSE)</f>
        <v>0.9130464353854828</v>
      </c>
      <c r="AA23" s="18">
        <f>VLOOKUP(B23,'[1]CI calculations'!$A$705:$K$914,11,FALSE)</f>
        <v>1.9217011793098114E-2</v>
      </c>
      <c r="AB23" s="31"/>
      <c r="AC23" s="30"/>
      <c r="BA23" s="1"/>
      <c r="BB23" s="1"/>
      <c r="BC23" s="1"/>
      <c r="BD23" s="1"/>
      <c r="BE23" s="1"/>
      <c r="BF23" s="1"/>
      <c r="BG23" s="1"/>
      <c r="BH23" s="1"/>
      <c r="BI23" s="1"/>
      <c r="BJ23" s="1"/>
      <c r="BK23" s="1"/>
      <c r="BL23" s="1"/>
      <c r="BM23" s="1"/>
      <c r="BN23" s="1"/>
      <c r="BO23" s="1"/>
      <c r="BP23" s="1"/>
    </row>
    <row r="24" spans="1:68" x14ac:dyDescent="0.2">
      <c r="A24" s="27" t="s">
        <v>596</v>
      </c>
      <c r="B24" s="26" t="s">
        <v>595</v>
      </c>
      <c r="C24" s="25" t="s">
        <v>594</v>
      </c>
      <c r="D24" s="24">
        <f>VLOOKUP(B24,'[1]3 months'!$C$27:$G$238,5,FALSE)</f>
        <v>377.92427917566232</v>
      </c>
      <c r="E24" s="23">
        <f>VLOOKUP(B24,'[1]3 months'!$C$27:$M$238,8,FALSE)</f>
        <v>0.94099445777491797</v>
      </c>
      <c r="F24" s="23">
        <f>VLOOKUP(B24,'[1]3 months'!$C$27:$M$238,9,FALSE)</f>
        <v>4.529228540374864E-2</v>
      </c>
      <c r="G24" s="23">
        <f>VLOOKUP(B24,'[1]3 months'!$C$27:$M$238,10,FALSE)</f>
        <v>1.3713256821333336E-2</v>
      </c>
      <c r="H24" s="23">
        <f>VLOOKUP(B24,'[1]3 months'!$C$27:$M$238,11,FALSE)</f>
        <v>0.95407797406079109</v>
      </c>
      <c r="I24" s="22">
        <f>VLOOKUP(B24,'[1]CI calculations'!$A$31:$K$240,11,FALSE)</f>
        <v>2.1168807524058194E-2</v>
      </c>
      <c r="J24" s="20">
        <f>VLOOKUP(B24,'[1]6 months '!$C$27:$M$238,5,FALSE)</f>
        <v>596.76423628348209</v>
      </c>
      <c r="K24" s="19">
        <f>VLOOKUP(B24,'[1]6 months '!$C$27:$M$238,8,FALSE)</f>
        <v>0.94182057592440249</v>
      </c>
      <c r="L24" s="19">
        <f>VLOOKUP(B24,'[1]6 months '!$C$27:$M$238,9,FALSE)</f>
        <v>4.0319936836411191E-2</v>
      </c>
      <c r="M24" s="19">
        <f>VLOOKUP(B24,'[1]6 months '!$C$27:$M$238,10,FALSE)</f>
        <v>1.7859487239186313E-2</v>
      </c>
      <c r="N24" s="19">
        <f>VLOOKUP(B24,'[1]6 months '!$C$27:$M$238,11,FALSE)</f>
        <v>0.95894687540882395</v>
      </c>
      <c r="O24" s="21">
        <f>VLOOKUP(B24,'[1]CI calculations'!$A$248:$K$457,11,FALSE)</f>
        <v>1.5994654533741097E-2</v>
      </c>
      <c r="P24" s="20">
        <f>VLOOKUP(B24,'[1]1 year '!$C$27:$M$238,5,FALSE)</f>
        <v>749.50155534376756</v>
      </c>
      <c r="Q24" s="19">
        <f>VLOOKUP(B24,'[1]1 year '!$C$27:$M$238,8,FALSE)</f>
        <v>0.92989346445476395</v>
      </c>
      <c r="R24" s="19">
        <f>VLOOKUP(B24,'[1]1 year '!$C$27:$M$238,9,FALSE)</f>
        <v>4.3767375138029564E-2</v>
      </c>
      <c r="S24" s="19">
        <f>VLOOKUP(B24,'[1]1 year '!$C$27:$M$238,10,FALSE)</f>
        <v>2.6339160407206425E-2</v>
      </c>
      <c r="T24" s="19">
        <f>VLOOKUP(B24,'[1]1 year '!$C$27:$M$238,11,FALSE)</f>
        <v>0.95504864388267474</v>
      </c>
      <c r="U24" s="19">
        <f>VLOOKUP(B24,'[1]CI calculations'!$A$472:$K$681,11,FALSE)</f>
        <v>1.496691583534916E-2</v>
      </c>
      <c r="V24" s="20">
        <f>VLOOKUP(B24,'[1]2 years'!$C$27:$M$238,5,FALSE)</f>
        <v>891.62451490657202</v>
      </c>
      <c r="W24" s="19">
        <f>VLOOKUP(B24,'[1]2 years'!$C$27:$M$238,8,FALSE)</f>
        <v>0.90713527129228544</v>
      </c>
      <c r="X24" s="19">
        <f>VLOOKUP(B24,'[1]2 years'!$C$27:$M$238,9,FALSE)</f>
        <v>5.4128347212028659E-2</v>
      </c>
      <c r="Y24" s="19">
        <f>VLOOKUP(B24,'[1]2 years'!$C$27:$M$238,10,FALSE)</f>
        <v>3.8736381495685854E-2</v>
      </c>
      <c r="Z24" s="19">
        <f>VLOOKUP(B24,'[1]2 years'!$C$27:$M$238,11,FALSE)</f>
        <v>0.94369042355285426</v>
      </c>
      <c r="AA24" s="18">
        <f>VLOOKUP(B24,'[1]CI calculations'!$A$705:$K$914,11,FALSE)</f>
        <v>1.5364399511559877E-2</v>
      </c>
      <c r="AB24" s="31"/>
      <c r="AC24" s="30"/>
      <c r="BA24" s="1"/>
      <c r="BB24" s="1"/>
      <c r="BC24" s="1"/>
      <c r="BD24" s="1"/>
      <c r="BE24" s="1"/>
      <c r="BF24" s="1"/>
      <c r="BG24" s="1"/>
      <c r="BH24" s="1"/>
      <c r="BI24" s="1"/>
      <c r="BJ24" s="1"/>
      <c r="BK24" s="1"/>
      <c r="BL24" s="1"/>
      <c r="BM24" s="1"/>
      <c r="BN24" s="1"/>
      <c r="BO24" s="1"/>
      <c r="BP24" s="1"/>
    </row>
    <row r="25" spans="1:68" x14ac:dyDescent="0.2">
      <c r="A25" s="27" t="s">
        <v>593</v>
      </c>
      <c r="B25" s="26" t="s">
        <v>592</v>
      </c>
      <c r="C25" s="25" t="s">
        <v>591</v>
      </c>
      <c r="D25" s="24">
        <f>VLOOKUP(B25,'[1]3 months'!$C$27:$G$238,5,FALSE)</f>
        <v>313.47017103084249</v>
      </c>
      <c r="E25" s="23">
        <f>VLOOKUP(B25,'[1]3 months'!$C$27:$M$238,8,FALSE)</f>
        <v>0.96298845739112882</v>
      </c>
      <c r="F25" s="23">
        <f>VLOOKUP(B25,'[1]3 months'!$C$27:$M$238,9,FALSE)</f>
        <v>3.5077052141023864E-2</v>
      </c>
      <c r="G25" s="23">
        <f>VLOOKUP(B25,'[1]3 months'!$C$27:$M$238,10,FALSE)</f>
        <v>1.9344904678472476E-3</v>
      </c>
      <c r="H25" s="23">
        <f>VLOOKUP(B25,'[1]3 months'!$C$27:$M$238,11,FALSE)</f>
        <v>0.96485496011432514</v>
      </c>
      <c r="I25" s="22">
        <f>VLOOKUP(B25,'[1]CI calculations'!$A$31:$K$240,11,FALSE)</f>
        <v>2.0338707971090754E-2</v>
      </c>
      <c r="J25" s="20">
        <f>VLOOKUP(B25,'[1]6 months '!$C$27:$M$238,5,FALSE)</f>
        <v>539.81762252806902</v>
      </c>
      <c r="K25" s="19">
        <f>VLOOKUP(B25,'[1]6 months '!$C$27:$M$238,8,FALSE)</f>
        <v>0.95050108655631305</v>
      </c>
      <c r="L25" s="19">
        <f>VLOOKUP(B25,'[1]6 months '!$C$27:$M$238,9,FALSE)</f>
        <v>4.2459883127759807E-2</v>
      </c>
      <c r="M25" s="19">
        <f>VLOOKUP(B25,'[1]6 months '!$C$27:$M$238,10,FALSE)</f>
        <v>7.0390303159271498E-3</v>
      </c>
      <c r="N25" s="19">
        <f>VLOOKUP(B25,'[1]6 months '!$C$27:$M$238,11,FALSE)</f>
        <v>0.95723912175393033</v>
      </c>
      <c r="O25" s="21">
        <f>VLOOKUP(B25,'[1]CI calculations'!$A$248:$K$457,11,FALSE)</f>
        <v>1.7060833762290912E-2</v>
      </c>
      <c r="P25" s="20">
        <f>VLOOKUP(B25,'[1]1 year '!$C$27:$M$238,5,FALSE)</f>
        <v>710.43283414507073</v>
      </c>
      <c r="Q25" s="19">
        <f>VLOOKUP(B25,'[1]1 year '!$C$27:$M$238,8,FALSE)</f>
        <v>0.94402513356689621</v>
      </c>
      <c r="R25" s="19">
        <f>VLOOKUP(B25,'[1]1 year '!$C$27:$M$238,9,FALSE)</f>
        <v>4.1081471219448204E-2</v>
      </c>
      <c r="S25" s="19">
        <f>VLOOKUP(B25,'[1]1 year '!$C$27:$M$238,10,FALSE)</f>
        <v>1.4893395213655678E-2</v>
      </c>
      <c r="T25" s="19">
        <f>VLOOKUP(B25,'[1]1 year '!$C$27:$M$238,11,FALSE)</f>
        <v>0.95829743601368078</v>
      </c>
      <c r="U25" s="19">
        <f>VLOOKUP(B25,'[1]CI calculations'!$A$472:$K$681,11,FALSE)</f>
        <v>1.4750460747719359E-2</v>
      </c>
      <c r="V25" s="20">
        <f>VLOOKUP(B25,'[1]2 years'!$C$27:$M$238,5,FALSE)</f>
        <v>783.95246882170261</v>
      </c>
      <c r="W25" s="19">
        <f>VLOOKUP(B25,'[1]2 years'!$C$27:$M$238,8,FALSE)</f>
        <v>0.93324293033302785</v>
      </c>
      <c r="X25" s="19">
        <f>VLOOKUP(B25,'[1]2 years'!$C$27:$M$238,9,FALSE)</f>
        <v>4.5417346759786405E-2</v>
      </c>
      <c r="Y25" s="19">
        <f>VLOOKUP(B25,'[1]2 years'!$C$27:$M$238,10,FALSE)</f>
        <v>2.1339722907185686E-2</v>
      </c>
      <c r="Z25" s="19">
        <f>VLOOKUP(B25,'[1]2 years'!$C$27:$M$238,11,FALSE)</f>
        <v>0.95359232634361935</v>
      </c>
      <c r="AA25" s="18">
        <f>VLOOKUP(B25,'[1]CI calculations'!$A$705:$K$914,11,FALSE)</f>
        <v>1.4824456992901022E-2</v>
      </c>
      <c r="AB25" s="31"/>
      <c r="AC25" s="30"/>
      <c r="BA25" s="1"/>
      <c r="BB25" s="1"/>
      <c r="BC25" s="1"/>
      <c r="BD25" s="1"/>
      <c r="BE25" s="1"/>
      <c r="BF25" s="1"/>
      <c r="BG25" s="1"/>
      <c r="BH25" s="1"/>
      <c r="BI25" s="1"/>
      <c r="BJ25" s="1"/>
      <c r="BK25" s="1"/>
      <c r="BL25" s="1"/>
      <c r="BM25" s="1"/>
      <c r="BN25" s="1"/>
      <c r="BO25" s="1"/>
      <c r="BP25" s="1"/>
    </row>
    <row r="26" spans="1:68" x14ac:dyDescent="0.2">
      <c r="A26" s="27" t="s">
        <v>590</v>
      </c>
      <c r="B26" s="26" t="s">
        <v>589</v>
      </c>
      <c r="C26" s="25" t="s">
        <v>588</v>
      </c>
      <c r="D26" s="24">
        <f>VLOOKUP(B26,'[1]3 months'!$C$27:$G$238,5,FALSE)</f>
        <v>435.28413903542094</v>
      </c>
      <c r="E26" s="23">
        <f>VLOOKUP(B26,'[1]3 months'!$C$27:$M$238,8,FALSE)</f>
        <v>0.93135312917708635</v>
      </c>
      <c r="F26" s="23">
        <f>VLOOKUP(B26,'[1]3 months'!$C$27:$M$238,9,FALSE)</f>
        <v>4.0459625512449207E-2</v>
      </c>
      <c r="G26" s="23">
        <f>VLOOKUP(B26,'[1]3 months'!$C$27:$M$238,10,FALSE)</f>
        <v>2.8187245310464546E-2</v>
      </c>
      <c r="H26" s="23">
        <f>VLOOKUP(B26,'[1]3 months'!$C$27:$M$238,11,FALSE)</f>
        <v>0.9583668506950449</v>
      </c>
      <c r="I26" s="22">
        <f>VLOOKUP(B26,'[1]CI calculations'!$A$31:$K$240,11,FALSE)</f>
        <v>1.8966983794212348E-2</v>
      </c>
      <c r="J26" s="20">
        <f>VLOOKUP(B26,'[1]6 months '!$C$27:$M$238,5,FALSE)</f>
        <v>686.12634401701519</v>
      </c>
      <c r="K26" s="19">
        <f>VLOOKUP(B26,'[1]6 months '!$C$27:$M$238,8,FALSE)</f>
        <v>0.93067048698372323</v>
      </c>
      <c r="L26" s="19">
        <f>VLOOKUP(B26,'[1]6 months '!$C$27:$M$238,9,FALSE)</f>
        <v>3.8598083357644884E-2</v>
      </c>
      <c r="M26" s="19">
        <f>VLOOKUP(B26,'[1]6 months '!$C$27:$M$238,10,FALSE)</f>
        <v>3.0731429658631969E-2</v>
      </c>
      <c r="N26" s="19">
        <f>VLOOKUP(B26,'[1]6 months '!$C$27:$M$238,11,FALSE)</f>
        <v>0.96017813376116079</v>
      </c>
      <c r="O26" s="21">
        <f>VLOOKUP(B26,'[1]CI calculations'!$A$248:$K$457,11,FALSE)</f>
        <v>1.48019720202486E-2</v>
      </c>
      <c r="P26" s="20">
        <f>VLOOKUP(B26,'[1]1 year '!$C$27:$M$238,5,FALSE)</f>
        <v>904.49203631089244</v>
      </c>
      <c r="Q26" s="19">
        <f>VLOOKUP(B26,'[1]1 year '!$C$27:$M$238,8,FALSE)</f>
        <v>0.92623830213808056</v>
      </c>
      <c r="R26" s="19">
        <f>VLOOKUP(B26,'[1]1 year '!$C$27:$M$238,9,FALSE)</f>
        <v>4.5529056163369781E-2</v>
      </c>
      <c r="S26" s="19">
        <f>VLOOKUP(B26,'[1]1 year '!$C$27:$M$238,10,FALSE)</f>
        <v>2.8232641698549662E-2</v>
      </c>
      <c r="T26" s="19">
        <f>VLOOKUP(B26,'[1]1 year '!$C$27:$M$238,11,FALSE)</f>
        <v>0.95314819357284253</v>
      </c>
      <c r="U26" s="19">
        <f>VLOOKUP(B26,'[1]CI calculations'!$A$472:$K$681,11,FALSE)</f>
        <v>1.3911729706080287E-2</v>
      </c>
      <c r="V26" s="20">
        <f>VLOOKUP(B26,'[1]2 years'!$C$27:$M$238,5,FALSE)</f>
        <v>1067.5946421527715</v>
      </c>
      <c r="W26" s="19">
        <f>VLOOKUP(B26,'[1]2 years'!$C$27:$M$238,8,FALSE)</f>
        <v>0.89383813324954653</v>
      </c>
      <c r="X26" s="19">
        <f>VLOOKUP(B26,'[1]2 years'!$C$27:$M$238,9,FALSE)</f>
        <v>6.300067875963182E-2</v>
      </c>
      <c r="Y26" s="19">
        <f>VLOOKUP(B26,'[1]2 years'!$C$27:$M$238,10,FALSE)</f>
        <v>4.3161187990821533E-2</v>
      </c>
      <c r="Z26" s="19">
        <f>VLOOKUP(B26,'[1]2 years'!$C$27:$M$238,11,FALSE)</f>
        <v>0.93415747985040198</v>
      </c>
      <c r="AA26" s="18">
        <f>VLOOKUP(B26,'[1]CI calculations'!$A$705:$K$914,11,FALSE)</f>
        <v>1.5144650551075089E-2</v>
      </c>
      <c r="AB26" s="31"/>
      <c r="AC26" s="30"/>
      <c r="BA26" s="1"/>
      <c r="BB26" s="1"/>
      <c r="BC26" s="1"/>
      <c r="BD26" s="1"/>
      <c r="BE26" s="1"/>
      <c r="BF26" s="1"/>
      <c r="BG26" s="1"/>
      <c r="BH26" s="1"/>
      <c r="BI26" s="1"/>
      <c r="BJ26" s="1"/>
      <c r="BK26" s="1"/>
      <c r="BL26" s="1"/>
      <c r="BM26" s="1"/>
      <c r="BN26" s="1"/>
      <c r="BO26" s="1"/>
      <c r="BP26" s="1"/>
    </row>
    <row r="27" spans="1:68" x14ac:dyDescent="0.2">
      <c r="A27" s="27" t="s">
        <v>587</v>
      </c>
      <c r="B27" s="26" t="s">
        <v>586</v>
      </c>
      <c r="C27" s="25" t="s">
        <v>585</v>
      </c>
      <c r="D27" s="24">
        <f>VLOOKUP(B27,'[1]3 months'!$C$27:$G$238,5,FALSE)</f>
        <v>687.81287472242832</v>
      </c>
      <c r="E27" s="23">
        <f>VLOOKUP(B27,'[1]3 months'!$C$27:$M$238,8,FALSE)</f>
        <v>0.94882905579734245</v>
      </c>
      <c r="F27" s="23">
        <f>VLOOKUP(B27,'[1]3 months'!$C$27:$M$238,9,FALSE)</f>
        <v>3.358933483240293E-2</v>
      </c>
      <c r="G27" s="23">
        <f>VLOOKUP(B27,'[1]3 months'!$C$27:$M$238,10,FALSE)</f>
        <v>1.7581609370254679E-2</v>
      </c>
      <c r="H27" s="23">
        <f>VLOOKUP(B27,'[1]3 months'!$C$27:$M$238,11,FALSE)</f>
        <v>0.96580954188889756</v>
      </c>
      <c r="I27" s="22">
        <f>VLOOKUP(B27,'[1]CI calculations'!$A$31:$K$240,11,FALSE)</f>
        <v>1.3646488966131763E-2</v>
      </c>
      <c r="J27" s="20">
        <f>VLOOKUP(B27,'[1]6 months '!$C$27:$M$238,5,FALSE)</f>
        <v>1108.8766255408336</v>
      </c>
      <c r="K27" s="19">
        <f>VLOOKUP(B27,'[1]6 months '!$C$27:$M$238,8,FALSE)</f>
        <v>0.95675361924216662</v>
      </c>
      <c r="L27" s="19">
        <f>VLOOKUP(B27,'[1]6 months '!$C$27:$M$238,9,FALSE)</f>
        <v>2.9952057324258222E-2</v>
      </c>
      <c r="M27" s="19">
        <f>VLOOKUP(B27,'[1]6 months '!$C$27:$M$238,10,FALSE)</f>
        <v>1.3294323433575209E-2</v>
      </c>
      <c r="N27" s="19">
        <f>VLOOKUP(B27,'[1]6 months '!$C$27:$M$238,11,FALSE)</f>
        <v>0.96964438531610908</v>
      </c>
      <c r="O27" s="21">
        <f>VLOOKUP(B27,'[1]CI calculations'!$A$248:$K$457,11,FALSE)</f>
        <v>1.0121925804779889E-2</v>
      </c>
      <c r="P27" s="20">
        <f>VLOOKUP(B27,'[1]1 year '!$C$27:$M$238,5,FALSE)</f>
        <v>1373.7158785136171</v>
      </c>
      <c r="Q27" s="19">
        <f>VLOOKUP(B27,'[1]1 year '!$C$27:$M$238,8,FALSE)</f>
        <v>0.95884024364759735</v>
      </c>
      <c r="R27" s="19">
        <f>VLOOKUP(B27,'[1]1 year '!$C$27:$M$238,9,FALSE)</f>
        <v>2.768262350748989E-2</v>
      </c>
      <c r="S27" s="19">
        <f>VLOOKUP(B27,'[1]1 year '!$C$27:$M$238,10,FALSE)</f>
        <v>1.3477132844912717E-2</v>
      </c>
      <c r="T27" s="19">
        <f>VLOOKUP(B27,'[1]1 year '!$C$27:$M$238,11,FALSE)</f>
        <v>0.97193919732715317</v>
      </c>
      <c r="U27" s="19">
        <f>VLOOKUP(B27,'[1]CI calculations'!$A$472:$K$681,11,FALSE)</f>
        <v>8.7539111170615233E-3</v>
      </c>
      <c r="V27" s="20">
        <f>VLOOKUP(B27,'[1]2 years'!$C$27:$M$238,5,FALSE)</f>
        <v>1532.3773775805857</v>
      </c>
      <c r="W27" s="19">
        <f>VLOOKUP(B27,'[1]2 years'!$C$27:$M$238,8,FALSE)</f>
        <v>0.93881549808196507</v>
      </c>
      <c r="X27" s="19">
        <f>VLOOKUP(B27,'[1]2 years'!$C$27:$M$238,9,FALSE)</f>
        <v>4.6045177052863095E-2</v>
      </c>
      <c r="Y27" s="19">
        <f>VLOOKUP(B27,'[1]2 years'!$C$27:$M$238,10,FALSE)</f>
        <v>1.5139324865171883E-2</v>
      </c>
      <c r="Z27" s="19">
        <f>VLOOKUP(B27,'[1]2 years'!$C$27:$M$238,11,FALSE)</f>
        <v>0.95324701430833414</v>
      </c>
      <c r="AA27" s="18">
        <f>VLOOKUP(B27,'[1]CI calculations'!$A$705:$K$914,11,FALSE)</f>
        <v>1.0603731532407141E-2</v>
      </c>
      <c r="AB27" s="31"/>
      <c r="AC27" s="30"/>
      <c r="BA27" s="1"/>
      <c r="BB27" s="1"/>
      <c r="BC27" s="1"/>
      <c r="BD27" s="1"/>
      <c r="BE27" s="1"/>
      <c r="BF27" s="1"/>
      <c r="BG27" s="1"/>
      <c r="BH27" s="1"/>
      <c r="BI27" s="1"/>
      <c r="BJ27" s="1"/>
      <c r="BK27" s="1"/>
      <c r="BL27" s="1"/>
      <c r="BM27" s="1"/>
      <c r="BN27" s="1"/>
      <c r="BO27" s="1"/>
      <c r="BP27" s="1"/>
    </row>
    <row r="28" spans="1:68" x14ac:dyDescent="0.2">
      <c r="A28" s="27" t="s">
        <v>584</v>
      </c>
      <c r="B28" s="26" t="s">
        <v>583</v>
      </c>
      <c r="C28" s="25" t="s">
        <v>582</v>
      </c>
      <c r="D28" s="24">
        <f>VLOOKUP(B28,'[1]3 months'!$C$27:$G$238,5,FALSE)</f>
        <v>379.72174735123639</v>
      </c>
      <c r="E28" s="23">
        <f>VLOOKUP(B28,'[1]3 months'!$C$27:$M$238,8,FALSE)</f>
        <v>0.95819267058601287</v>
      </c>
      <c r="F28" s="23">
        <f>VLOOKUP(B28,'[1]3 months'!$C$27:$M$238,9,FALSE)</f>
        <v>3.6014401329479924E-2</v>
      </c>
      <c r="G28" s="23">
        <f>VLOOKUP(B28,'[1]3 months'!$C$27:$M$238,10,FALSE)</f>
        <v>5.7929280845071046E-3</v>
      </c>
      <c r="H28" s="23">
        <f>VLOOKUP(B28,'[1]3 months'!$C$27:$M$238,11,FALSE)</f>
        <v>0.96377575421979977</v>
      </c>
      <c r="I28" s="22">
        <f>VLOOKUP(B28,'[1]CI calculations'!$A$31:$K$240,11,FALSE)</f>
        <v>1.8784511349623466E-2</v>
      </c>
      <c r="J28" s="20">
        <f>VLOOKUP(B28,'[1]6 months '!$C$27:$M$238,5,FALSE)</f>
        <v>666.29069983530644</v>
      </c>
      <c r="K28" s="19">
        <f>VLOOKUP(B28,'[1]6 months '!$C$27:$M$238,8,FALSE)</f>
        <v>0.95833381770588588</v>
      </c>
      <c r="L28" s="19">
        <f>VLOOKUP(B28,'[1]6 months '!$C$27:$M$238,9,FALSE)</f>
        <v>3.8364769299646655E-2</v>
      </c>
      <c r="M28" s="19">
        <f>VLOOKUP(B28,'[1]6 months '!$C$27:$M$238,10,FALSE)</f>
        <v>3.3014129944674447E-3</v>
      </c>
      <c r="N28" s="19">
        <f>VLOOKUP(B28,'[1]6 months '!$C$27:$M$238,11,FALSE)</f>
        <v>0.96150815321720362</v>
      </c>
      <c r="O28" s="21">
        <f>VLOOKUP(B28,'[1]CI calculations'!$A$248:$K$457,11,FALSE)</f>
        <v>1.4573847658105812E-2</v>
      </c>
      <c r="P28" s="20">
        <f>VLOOKUP(B28,'[1]1 year '!$C$27:$M$238,5,FALSE)</f>
        <v>863.37991409191397</v>
      </c>
      <c r="Q28" s="19">
        <f>VLOOKUP(B28,'[1]1 year '!$C$27:$M$238,8,FALSE)</f>
        <v>0.94757772735732038</v>
      </c>
      <c r="R28" s="19">
        <f>VLOOKUP(B28,'[1]1 year '!$C$27:$M$238,9,FALSE)</f>
        <v>4.9874494151859988E-2</v>
      </c>
      <c r="S28" s="19">
        <f>VLOOKUP(B28,'[1]1 year '!$C$27:$M$238,10,FALSE)</f>
        <v>2.5477784908196415E-3</v>
      </c>
      <c r="T28" s="19">
        <f>VLOOKUP(B28,'[1]1 year '!$C$27:$M$238,11,FALSE)</f>
        <v>0.9499981121136829</v>
      </c>
      <c r="U28" s="19">
        <f>VLOOKUP(B28,'[1]CI calculations'!$A$472:$K$681,11,FALSE)</f>
        <v>1.4496311446647838E-2</v>
      </c>
      <c r="V28" s="20">
        <f>VLOOKUP(B28,'[1]2 years'!$C$27:$M$238,5,FALSE)</f>
        <v>949.66066127947249</v>
      </c>
      <c r="W28" s="19">
        <f>VLOOKUP(B28,'[1]2 years'!$C$27:$M$238,8,FALSE)</f>
        <v>0.93596220194478963</v>
      </c>
      <c r="X28" s="19">
        <f>VLOOKUP(B28,'[1]2 years'!$C$27:$M$238,9,FALSE)</f>
        <v>5.6826632753163644E-2</v>
      </c>
      <c r="Y28" s="19">
        <f>VLOOKUP(B28,'[1]2 years'!$C$27:$M$238,10,FALSE)</f>
        <v>7.2111653020467317E-3</v>
      </c>
      <c r="Z28" s="19">
        <f>VLOOKUP(B28,'[1]2 years'!$C$27:$M$238,11,FALSE)</f>
        <v>0.94276060450412635</v>
      </c>
      <c r="AA28" s="18">
        <f>VLOOKUP(B28,'[1]CI calculations'!$A$705:$K$914,11,FALSE)</f>
        <v>1.4766349184567209E-2</v>
      </c>
      <c r="AB28" s="31"/>
      <c r="AC28" s="30"/>
      <c r="BA28" s="1"/>
      <c r="BB28" s="1"/>
      <c r="BC28" s="1"/>
      <c r="BD28" s="1"/>
      <c r="BE28" s="1"/>
      <c r="BF28" s="1"/>
      <c r="BG28" s="1"/>
      <c r="BH28" s="1"/>
      <c r="BI28" s="1"/>
      <c r="BJ28" s="1"/>
      <c r="BK28" s="1"/>
      <c r="BL28" s="1"/>
      <c r="BM28" s="1"/>
      <c r="BN28" s="1"/>
      <c r="BO28" s="1"/>
      <c r="BP28" s="1"/>
    </row>
    <row r="29" spans="1:68" x14ac:dyDescent="0.2">
      <c r="A29" s="27" t="s">
        <v>581</v>
      </c>
      <c r="B29" s="26" t="s">
        <v>580</v>
      </c>
      <c r="C29" s="25" t="s">
        <v>579</v>
      </c>
      <c r="D29" s="24">
        <f>VLOOKUP(B29,'[1]3 months'!$C$27:$G$238,5,FALSE)</f>
        <v>431.79070164222577</v>
      </c>
      <c r="E29" s="23">
        <f>VLOOKUP(B29,'[1]3 months'!$C$27:$M$238,8,FALSE)</f>
        <v>0.93227932062758945</v>
      </c>
      <c r="F29" s="23">
        <f>VLOOKUP(B29,'[1]3 months'!$C$27:$M$238,9,FALSE)</f>
        <v>6.2103192800295151E-2</v>
      </c>
      <c r="G29" s="23">
        <f>VLOOKUP(B29,'[1]3 months'!$C$27:$M$238,10,FALSE)</f>
        <v>5.6174865721154328E-3</v>
      </c>
      <c r="H29" s="23">
        <f>VLOOKUP(B29,'[1]3 months'!$C$27:$M$238,11,FALSE)</f>
        <v>0.93754597253906857</v>
      </c>
      <c r="I29" s="22">
        <f>VLOOKUP(B29,'[1]CI calculations'!$A$31:$K$240,11,FALSE)</f>
        <v>2.2803519721748249E-2</v>
      </c>
      <c r="J29" s="20">
        <f>VLOOKUP(B29,'[1]6 months '!$C$27:$M$238,5,FALSE)</f>
        <v>696.78007178325754</v>
      </c>
      <c r="K29" s="19">
        <f>VLOOKUP(B29,'[1]6 months '!$C$27:$M$238,8,FALSE)</f>
        <v>0.92902191864721406</v>
      </c>
      <c r="L29" s="19">
        <f>VLOOKUP(B29,'[1]6 months '!$C$27:$M$238,9,FALSE)</f>
        <v>6.1628762990574522E-2</v>
      </c>
      <c r="M29" s="19">
        <f>VLOOKUP(B29,'[1]6 months '!$C$27:$M$238,10,FALSE)</f>
        <v>9.3493183622113136E-3</v>
      </c>
      <c r="N29" s="19">
        <f>VLOOKUP(B29,'[1]6 months '!$C$27:$M$238,11,FALSE)</f>
        <v>0.93778961228928137</v>
      </c>
      <c r="O29" s="21">
        <f>VLOOKUP(B29,'[1]CI calculations'!$A$248:$K$457,11,FALSE)</f>
        <v>1.794441983854856E-2</v>
      </c>
      <c r="P29" s="20">
        <f>VLOOKUP(B29,'[1]1 year '!$C$27:$M$238,5,FALSE)</f>
        <v>883.25365234571109</v>
      </c>
      <c r="Q29" s="19">
        <f>VLOOKUP(B29,'[1]1 year '!$C$27:$M$238,8,FALSE)</f>
        <v>0.92234670987701906</v>
      </c>
      <c r="R29" s="19">
        <f>VLOOKUP(B29,'[1]1 year '!$C$27:$M$238,9,FALSE)</f>
        <v>6.5014830721679517E-2</v>
      </c>
      <c r="S29" s="19">
        <f>VLOOKUP(B29,'[1]1 year '!$C$27:$M$238,10,FALSE)</f>
        <v>1.2638459401301465E-2</v>
      </c>
      <c r="T29" s="19">
        <f>VLOOKUP(B29,'[1]1 year '!$C$27:$M$238,11,FALSE)</f>
        <v>0.93415296418953386</v>
      </c>
      <c r="U29" s="19">
        <f>VLOOKUP(B29,'[1]CI calculations'!$A$472:$K$681,11,FALSE)</f>
        <v>1.6390433295613911E-2</v>
      </c>
      <c r="V29" s="20">
        <f>VLOOKUP(B29,'[1]2 years'!$C$27:$M$238,5,FALSE)</f>
        <v>991.58739742679893</v>
      </c>
      <c r="W29" s="19">
        <f>VLOOKUP(B29,'[1]2 years'!$C$27:$M$238,8,FALSE)</f>
        <v>0.90707747425175278</v>
      </c>
      <c r="X29" s="19">
        <f>VLOOKUP(B29,'[1]2 years'!$C$27:$M$238,9,FALSE)</f>
        <v>6.9617668118261117E-2</v>
      </c>
      <c r="Y29" s="19">
        <f>VLOOKUP(B29,'[1]2 years'!$C$27:$M$238,10,FALSE)</f>
        <v>2.33048576299861E-2</v>
      </c>
      <c r="Z29" s="19">
        <f>VLOOKUP(B29,'[1]2 years'!$C$27:$M$238,11,FALSE)</f>
        <v>0.92872118934744641</v>
      </c>
      <c r="AA29" s="18">
        <f>VLOOKUP(B29,'[1]CI calculations'!$A$705:$K$914,11,FALSE)</f>
        <v>1.6135034659602518E-2</v>
      </c>
      <c r="AB29" s="31"/>
      <c r="AC29" s="30"/>
      <c r="BA29" s="1"/>
      <c r="BB29" s="1"/>
      <c r="BC29" s="1"/>
      <c r="BD29" s="1"/>
      <c r="BE29" s="1"/>
      <c r="BF29" s="1"/>
      <c r="BG29" s="1"/>
      <c r="BH29" s="1"/>
      <c r="BI29" s="1"/>
      <c r="BJ29" s="1"/>
      <c r="BK29" s="1"/>
      <c r="BL29" s="1"/>
      <c r="BM29" s="1"/>
      <c r="BN29" s="1"/>
      <c r="BO29" s="1"/>
      <c r="BP29" s="1"/>
    </row>
    <row r="30" spans="1:68" x14ac:dyDescent="0.2">
      <c r="A30" s="27" t="s">
        <v>578</v>
      </c>
      <c r="B30" s="26" t="s">
        <v>577</v>
      </c>
      <c r="C30" s="25" t="s">
        <v>576</v>
      </c>
      <c r="D30" s="24">
        <f>VLOOKUP(B30,'[1]3 months'!$C$27:$G$238,5,FALSE)</f>
        <v>354.17868596953406</v>
      </c>
      <c r="E30" s="23">
        <f>VLOOKUP(B30,'[1]3 months'!$C$27:$M$238,8,FALSE)</f>
        <v>0.96581576594622953</v>
      </c>
      <c r="F30" s="23">
        <f>VLOOKUP(B30,'[1]3 months'!$C$27:$M$238,9,FALSE)</f>
        <v>2.5430420061066619E-2</v>
      </c>
      <c r="G30" s="23">
        <f>VLOOKUP(B30,'[1]3 months'!$C$27:$M$238,10,FALSE)</f>
        <v>8.7538139927039009E-3</v>
      </c>
      <c r="H30" s="23">
        <f>VLOOKUP(B30,'[1]3 months'!$C$27:$M$238,11,FALSE)</f>
        <v>0.97434500084837716</v>
      </c>
      <c r="I30" s="22">
        <f>VLOOKUP(B30,'[1]CI calculations'!$A$31:$K$240,11,FALSE)</f>
        <v>1.6481462943035166E-2</v>
      </c>
      <c r="J30" s="20">
        <f>VLOOKUP(B30,'[1]6 months '!$C$27:$M$238,5,FALSE)</f>
        <v>648.88891580555742</v>
      </c>
      <c r="K30" s="19">
        <f>VLOOKUP(B30,'[1]6 months '!$C$27:$M$238,8,FALSE)</f>
        <v>0.97126397945010601</v>
      </c>
      <c r="L30" s="19">
        <f>VLOOKUP(B30,'[1]6 months '!$C$27:$M$238,9,FALSE)</f>
        <v>1.8739180134167352E-2</v>
      </c>
      <c r="M30" s="19">
        <f>VLOOKUP(B30,'[1]6 months '!$C$27:$M$238,10,FALSE)</f>
        <v>9.9968404157267134E-3</v>
      </c>
      <c r="N30" s="19">
        <f>VLOOKUP(B30,'[1]6 months '!$C$27:$M$238,11,FALSE)</f>
        <v>0.9810715956280015</v>
      </c>
      <c r="O30" s="21">
        <f>VLOOKUP(B30,'[1]CI calculations'!$A$248:$K$457,11,FALSE)</f>
        <v>1.0494894286502281E-2</v>
      </c>
      <c r="P30" s="20">
        <f>VLOOKUP(B30,'[1]1 year '!$C$27:$M$238,5,FALSE)</f>
        <v>840.12580171612706</v>
      </c>
      <c r="Q30" s="19">
        <f>VLOOKUP(B30,'[1]1 year '!$C$27:$M$238,8,FALSE)</f>
        <v>0.95645586121919923</v>
      </c>
      <c r="R30" s="19">
        <f>VLOOKUP(B30,'[1]1 year '!$C$27:$M$238,9,FALSE)</f>
        <v>2.9189608402263922E-2</v>
      </c>
      <c r="S30" s="19">
        <f>VLOOKUP(B30,'[1]1 year '!$C$27:$M$238,10,FALSE)</f>
        <v>1.4354530378536826E-2</v>
      </c>
      <c r="T30" s="19">
        <f>VLOOKUP(B30,'[1]1 year '!$C$27:$M$238,11,FALSE)</f>
        <v>0.97038528629013621</v>
      </c>
      <c r="U30" s="19">
        <f>VLOOKUP(B30,'[1]CI calculations'!$A$472:$K$681,11,FALSE)</f>
        <v>1.1497416817682404E-2</v>
      </c>
      <c r="V30" s="20">
        <f>VLOOKUP(B30,'[1]2 years'!$C$27:$M$238,5,FALSE)</f>
        <v>929.00380236608373</v>
      </c>
      <c r="W30" s="19">
        <f>VLOOKUP(B30,'[1]2 years'!$C$27:$M$238,8,FALSE)</f>
        <v>0.94739633943781076</v>
      </c>
      <c r="X30" s="19">
        <f>VLOOKUP(B30,'[1]2 years'!$C$27:$M$238,9,FALSE)</f>
        <v>3.4899963095128987E-2</v>
      </c>
      <c r="Y30" s="19">
        <f>VLOOKUP(B30,'[1]2 years'!$C$27:$M$238,10,FALSE)</f>
        <v>1.770369746706019E-2</v>
      </c>
      <c r="Z30" s="19">
        <f>VLOOKUP(B30,'[1]2 years'!$C$27:$M$238,11,FALSE)</f>
        <v>0.9644710429988016</v>
      </c>
      <c r="AA30" s="18">
        <f>VLOOKUP(B30,'[1]CI calculations'!$A$705:$K$914,11,FALSE)</f>
        <v>1.1959015401420765E-2</v>
      </c>
      <c r="AB30" s="31"/>
      <c r="AC30" s="30"/>
      <c r="BA30" s="1"/>
      <c r="BB30" s="1"/>
      <c r="BC30" s="1"/>
      <c r="BD30" s="1"/>
      <c r="BE30" s="1"/>
      <c r="BF30" s="1"/>
      <c r="BG30" s="1"/>
      <c r="BH30" s="1"/>
      <c r="BI30" s="1"/>
      <c r="BJ30" s="1"/>
      <c r="BK30" s="1"/>
      <c r="BL30" s="1"/>
      <c r="BM30" s="1"/>
      <c r="BN30" s="1"/>
      <c r="BO30" s="1"/>
      <c r="BP30" s="1"/>
    </row>
    <row r="31" spans="1:68" x14ac:dyDescent="0.2">
      <c r="A31" s="27" t="s">
        <v>575</v>
      </c>
      <c r="B31" s="26" t="s">
        <v>574</v>
      </c>
      <c r="C31" s="25" t="s">
        <v>573</v>
      </c>
      <c r="D31" s="24">
        <f>VLOOKUP(B31,'[1]3 months'!$C$27:$G$238,5,FALSE)</f>
        <v>237.57759703500997</v>
      </c>
      <c r="E31" s="23">
        <f>VLOOKUP(B31,'[1]3 months'!$C$27:$M$238,8,FALSE)</f>
        <v>0.96811756855715247</v>
      </c>
      <c r="F31" s="23">
        <f>VLOOKUP(B31,'[1]3 months'!$C$27:$M$238,9,FALSE)</f>
        <v>3.1882431442847463E-2</v>
      </c>
      <c r="G31" s="23">
        <f>VLOOKUP(B31,'[1]3 months'!$C$27:$M$238,10,FALSE)</f>
        <v>0</v>
      </c>
      <c r="H31" s="23">
        <f>VLOOKUP(B31,'[1]3 months'!$C$27:$M$238,11,FALSE)</f>
        <v>0.96811756855715247</v>
      </c>
      <c r="I31" s="22">
        <f>VLOOKUP(B31,'[1]CI calculations'!$A$31:$K$240,11,FALSE)</f>
        <v>2.2279328722410497E-2</v>
      </c>
      <c r="J31" s="20">
        <f>VLOOKUP(B31,'[1]6 months '!$C$27:$M$238,5,FALSE)</f>
        <v>390.87355230585109</v>
      </c>
      <c r="K31" s="19">
        <f>VLOOKUP(B31,'[1]6 months '!$C$27:$M$238,8,FALSE)</f>
        <v>0.94905880125783026</v>
      </c>
      <c r="L31" s="19">
        <f>VLOOKUP(B31,'[1]6 months '!$C$27:$M$238,9,FALSE)</f>
        <v>4.2296318844020984E-2</v>
      </c>
      <c r="M31" s="19">
        <f>VLOOKUP(B31,'[1]6 months '!$C$27:$M$238,10,FALSE)</f>
        <v>8.6448798981488273E-3</v>
      </c>
      <c r="N31" s="19">
        <f>VLOOKUP(B31,'[1]6 months '!$C$27:$M$238,11,FALSE)</f>
        <v>0.95733484602402064</v>
      </c>
      <c r="O31" s="21">
        <f>VLOOKUP(B31,'[1]CI calculations'!$A$248:$K$457,11,FALSE)</f>
        <v>2.0052151617591749E-2</v>
      </c>
      <c r="P31" s="20">
        <f>VLOOKUP(B31,'[1]1 year '!$C$27:$M$238,5,FALSE)</f>
        <v>525.28678342088654</v>
      </c>
      <c r="Q31" s="19">
        <f>VLOOKUP(B31,'[1]1 year '!$C$27:$M$238,8,FALSE)</f>
        <v>0.93169667352150598</v>
      </c>
      <c r="R31" s="19">
        <f>VLOOKUP(B31,'[1]1 year '!$C$27:$M$238,9,FALSE)</f>
        <v>6.0400120605193758E-2</v>
      </c>
      <c r="S31" s="19">
        <f>VLOOKUP(B31,'[1]1 year '!$C$27:$M$238,10,FALSE)</f>
        <v>7.9032058733004267E-3</v>
      </c>
      <c r="T31" s="19">
        <f>VLOOKUP(B31,'[1]1 year '!$C$27:$M$238,11,FALSE)</f>
        <v>0.93911872212190617</v>
      </c>
      <c r="U31" s="19">
        <f>VLOOKUP(B31,'[1]CI calculations'!$A$472:$K$681,11,FALSE)</f>
        <v>2.0450552256554993E-2</v>
      </c>
      <c r="V31" s="20">
        <f>VLOOKUP(B31,'[1]2 years'!$C$27:$M$238,5,FALSE)</f>
        <v>609.03247620651007</v>
      </c>
      <c r="W31" s="19">
        <f>VLOOKUP(B31,'[1]2 years'!$C$27:$M$238,8,FALSE)</f>
        <v>0.922999895985398</v>
      </c>
      <c r="X31" s="19">
        <f>VLOOKUP(B31,'[1]2 years'!$C$27:$M$238,9,FALSE)</f>
        <v>6.790932711144862E-2</v>
      </c>
      <c r="Y31" s="19">
        <f>VLOOKUP(B31,'[1]2 years'!$C$27:$M$238,10,FALSE)</f>
        <v>9.0907769031533872E-3</v>
      </c>
      <c r="Z31" s="19">
        <f>VLOOKUP(B31,'[1]2 years'!$C$27:$M$238,11,FALSE)</f>
        <v>0.9314676606811525</v>
      </c>
      <c r="AA31" s="18">
        <f>VLOOKUP(B31,'[1]CI calculations'!$A$705:$K$914,11,FALSE)</f>
        <v>2.0077872187205494E-2</v>
      </c>
      <c r="AB31" s="31"/>
      <c r="AC31" s="30"/>
      <c r="BA31" s="1"/>
      <c r="BB31" s="1"/>
      <c r="BC31" s="1"/>
      <c r="BD31" s="1"/>
      <c r="BE31" s="1"/>
      <c r="BF31" s="1"/>
      <c r="BG31" s="1"/>
      <c r="BH31" s="1"/>
      <c r="BI31" s="1"/>
      <c r="BJ31" s="1"/>
      <c r="BK31" s="1"/>
      <c r="BL31" s="1"/>
      <c r="BM31" s="1"/>
      <c r="BN31" s="1"/>
      <c r="BO31" s="1"/>
      <c r="BP31" s="1"/>
    </row>
    <row r="32" spans="1:68" x14ac:dyDescent="0.2">
      <c r="A32" s="27" t="s">
        <v>572</v>
      </c>
      <c r="B32" s="26" t="s">
        <v>571</v>
      </c>
      <c r="C32" s="25" t="s">
        <v>570</v>
      </c>
      <c r="D32" s="24">
        <f>VLOOKUP(B32,'[1]3 months'!$C$27:$G$238,5,FALSE)</f>
        <v>441.39300092183169</v>
      </c>
      <c r="E32" s="23">
        <f>VLOOKUP(B32,'[1]3 months'!$C$27:$M$238,8,FALSE)</f>
        <v>0.89517034974468557</v>
      </c>
      <c r="F32" s="23">
        <f>VLOOKUP(B32,'[1]3 months'!$C$27:$M$238,9,FALSE)</f>
        <v>9.834118440411431E-2</v>
      </c>
      <c r="G32" s="23">
        <f>VLOOKUP(B32,'[1]3 months'!$C$27:$M$238,10,FALSE)</f>
        <v>6.4884658512000719E-3</v>
      </c>
      <c r="H32" s="23">
        <f>VLOOKUP(B32,'[1]3 months'!$C$27:$M$238,11,FALSE)</f>
        <v>0.90101656495777971</v>
      </c>
      <c r="I32" s="22">
        <f>VLOOKUP(B32,'[1]CI calculations'!$A$31:$K$240,11,FALSE)</f>
        <v>2.7847134116889993E-2</v>
      </c>
      <c r="J32" s="20">
        <f>VLOOKUP(B32,'[1]6 months '!$C$27:$M$238,5,FALSE)</f>
        <v>709.38487303206864</v>
      </c>
      <c r="K32" s="19">
        <f>VLOOKUP(B32,'[1]6 months '!$C$27:$M$238,8,FALSE)</f>
        <v>0.92042713517696173</v>
      </c>
      <c r="L32" s="19">
        <f>VLOOKUP(B32,'[1]6 months '!$C$27:$M$238,9,FALSE)</f>
        <v>7.1636151925146302E-2</v>
      </c>
      <c r="M32" s="19">
        <f>VLOOKUP(B32,'[1]6 months '!$C$27:$M$238,10,FALSE)</f>
        <v>7.9367128978921272E-3</v>
      </c>
      <c r="N32" s="19">
        <f>VLOOKUP(B32,'[1]6 months '!$C$27:$M$238,11,FALSE)</f>
        <v>0.92779074394094263</v>
      </c>
      <c r="O32" s="21">
        <f>VLOOKUP(B32,'[1]CI calculations'!$A$248:$K$457,11,FALSE)</f>
        <v>1.904395587946715E-2</v>
      </c>
      <c r="P32" s="20">
        <f>VLOOKUP(B32,'[1]1 year '!$C$27:$M$238,5,FALSE)</f>
        <v>924.42588391600611</v>
      </c>
      <c r="Q32" s="19">
        <f>VLOOKUP(B32,'[1]1 year '!$C$27:$M$238,8,FALSE)</f>
        <v>0.91874614338638794</v>
      </c>
      <c r="R32" s="19">
        <f>VLOOKUP(B32,'[1]1 year '!$C$27:$M$238,9,FALSE)</f>
        <v>6.7996614195127467E-2</v>
      </c>
      <c r="S32" s="19">
        <f>VLOOKUP(B32,'[1]1 year '!$C$27:$M$238,10,FALSE)</f>
        <v>1.3257242418484614E-2</v>
      </c>
      <c r="T32" s="19">
        <f>VLOOKUP(B32,'[1]1 year '!$C$27:$M$238,11,FALSE)</f>
        <v>0.93108982693545617</v>
      </c>
      <c r="U32" s="19">
        <f>VLOOKUP(B32,'[1]CI calculations'!$A$472:$K$681,11,FALSE)</f>
        <v>1.6367635682452013E-2</v>
      </c>
      <c r="V32" s="20">
        <f>VLOOKUP(B32,'[1]2 years'!$C$27:$M$238,5,FALSE)</f>
        <v>1046.3238149600816</v>
      </c>
      <c r="W32" s="19">
        <f>VLOOKUP(B32,'[1]2 years'!$C$27:$M$238,8,FALSE)</f>
        <v>0.91000691523131627</v>
      </c>
      <c r="X32" s="19">
        <f>VLOOKUP(B32,'[1]2 years'!$C$27:$M$238,9,FALSE)</f>
        <v>7.4820848079233795E-2</v>
      </c>
      <c r="Y32" s="19">
        <f>VLOOKUP(B32,'[1]2 years'!$C$27:$M$238,10,FALSE)</f>
        <v>1.5172236689449815E-2</v>
      </c>
      <c r="Z32" s="19">
        <f>VLOOKUP(B32,'[1]2 years'!$C$27:$M$238,11,FALSE)</f>
        <v>0.92402646344197326</v>
      </c>
      <c r="AA32" s="18">
        <f>VLOOKUP(B32,'[1]CI calculations'!$A$705:$K$914,11,FALSE)</f>
        <v>1.6107316195464818E-2</v>
      </c>
      <c r="AB32" s="31"/>
      <c r="AC32" s="30"/>
      <c r="BA32" s="1"/>
      <c r="BB32" s="1"/>
      <c r="BC32" s="1"/>
      <c r="BD32" s="1"/>
      <c r="BE32" s="1"/>
      <c r="BF32" s="1"/>
      <c r="BG32" s="1"/>
      <c r="BH32" s="1"/>
      <c r="BI32" s="1"/>
      <c r="BJ32" s="1"/>
      <c r="BK32" s="1"/>
      <c r="BL32" s="1"/>
      <c r="BM32" s="1"/>
      <c r="BN32" s="1"/>
      <c r="BO32" s="1"/>
      <c r="BP32" s="1"/>
    </row>
    <row r="33" spans="1:68" x14ac:dyDescent="0.2">
      <c r="A33" s="27" t="s">
        <v>569</v>
      </c>
      <c r="B33" s="26" t="s">
        <v>568</v>
      </c>
      <c r="C33" s="25" t="s">
        <v>567</v>
      </c>
      <c r="D33" s="24">
        <f>VLOOKUP(B33,'[1]3 months'!$C$27:$G$238,5,FALSE)</f>
        <v>906.91326823971644</v>
      </c>
      <c r="E33" s="23">
        <f>VLOOKUP(B33,'[1]3 months'!$C$27:$M$238,8,FALSE)</f>
        <v>0.92775979670370901</v>
      </c>
      <c r="F33" s="23">
        <f>VLOOKUP(B33,'[1]3 months'!$C$27:$M$238,9,FALSE)</f>
        <v>6.8068119653480086E-2</v>
      </c>
      <c r="G33" s="23">
        <f>VLOOKUP(B33,'[1]3 months'!$C$27:$M$238,10,FALSE)</f>
        <v>4.1720836428108489E-3</v>
      </c>
      <c r="H33" s="23">
        <f>VLOOKUP(B33,'[1]3 months'!$C$27:$M$238,11,FALSE)</f>
        <v>0.93164670468118815</v>
      </c>
      <c r="I33" s="22">
        <f>VLOOKUP(B33,'[1]CI calculations'!$A$31:$K$240,11,FALSE)</f>
        <v>1.6389402661141202E-2</v>
      </c>
      <c r="J33" s="20">
        <f>VLOOKUP(B33,'[1]6 months '!$C$27:$M$238,5,FALSE)</f>
        <v>1505.2124938546494</v>
      </c>
      <c r="K33" s="19">
        <f>VLOOKUP(B33,'[1]6 months '!$C$27:$M$238,8,FALSE)</f>
        <v>0.93791608555113115</v>
      </c>
      <c r="L33" s="19">
        <f>VLOOKUP(B33,'[1]6 months '!$C$27:$M$238,9,FALSE)</f>
        <v>5.7531144033745554E-2</v>
      </c>
      <c r="M33" s="19">
        <f>VLOOKUP(B33,'[1]6 months '!$C$27:$M$238,10,FALSE)</f>
        <v>4.5527704151233171E-3</v>
      </c>
      <c r="N33" s="19">
        <f>VLOOKUP(B33,'[1]6 months '!$C$27:$M$238,11,FALSE)</f>
        <v>0.94220573193243273</v>
      </c>
      <c r="O33" s="21">
        <f>VLOOKUP(B33,'[1]CI calculations'!$A$248:$K$457,11,FALSE)</f>
        <v>1.1763710065048071E-2</v>
      </c>
      <c r="P33" s="20">
        <f>VLOOKUP(B33,'[1]1 year '!$C$27:$M$238,5,FALSE)</f>
        <v>1942.6877802777135</v>
      </c>
      <c r="Q33" s="19">
        <f>VLOOKUP(B33,'[1]1 year '!$C$27:$M$238,8,FALSE)</f>
        <v>0.93587452230343804</v>
      </c>
      <c r="R33" s="19">
        <f>VLOOKUP(B33,'[1]1 year '!$C$27:$M$238,9,FALSE)</f>
        <v>5.7203927599718644E-2</v>
      </c>
      <c r="S33" s="19">
        <f>VLOOKUP(B33,'[1]1 year '!$C$27:$M$238,10,FALSE)</f>
        <v>6.9215500968433591E-3</v>
      </c>
      <c r="T33" s="19">
        <f>VLOOKUP(B33,'[1]1 year '!$C$27:$M$238,11,FALSE)</f>
        <v>0.94239737293131565</v>
      </c>
      <c r="U33" s="19">
        <f>VLOOKUP(B33,'[1]CI calculations'!$A$472:$K$681,11,FALSE)</f>
        <v>1.0350330641248998E-2</v>
      </c>
      <c r="V33" s="20">
        <f>VLOOKUP(B33,'[1]2 years'!$C$27:$M$238,5,FALSE)</f>
        <v>2181.8930366096338</v>
      </c>
      <c r="W33" s="19">
        <f>VLOOKUP(B33,'[1]2 years'!$C$27:$M$238,8,FALSE)</f>
        <v>0.92093145447458347</v>
      </c>
      <c r="X33" s="19">
        <f>VLOOKUP(B33,'[1]2 years'!$C$27:$M$238,9,FALSE)</f>
        <v>6.7831921147294166E-2</v>
      </c>
      <c r="Y33" s="19">
        <f>VLOOKUP(B33,'[1]2 years'!$C$27:$M$238,10,FALSE)</f>
        <v>1.1236624378122421E-2</v>
      </c>
      <c r="Z33" s="19">
        <f>VLOOKUP(B33,'[1]2 years'!$C$27:$M$238,11,FALSE)</f>
        <v>0.93139721512780393</v>
      </c>
      <c r="AA33" s="18">
        <f>VLOOKUP(B33,'[1]CI calculations'!$A$705:$K$914,11,FALSE)</f>
        <v>1.0618953642190683E-2</v>
      </c>
      <c r="AB33" s="31"/>
      <c r="AC33" s="30"/>
      <c r="BA33" s="1"/>
      <c r="BB33" s="1"/>
      <c r="BC33" s="1"/>
      <c r="BD33" s="1"/>
      <c r="BE33" s="1"/>
      <c r="BF33" s="1"/>
      <c r="BG33" s="1"/>
      <c r="BH33" s="1"/>
      <c r="BI33" s="1"/>
      <c r="BJ33" s="1"/>
      <c r="BK33" s="1"/>
      <c r="BL33" s="1"/>
      <c r="BM33" s="1"/>
      <c r="BN33" s="1"/>
      <c r="BO33" s="1"/>
      <c r="BP33" s="1"/>
    </row>
    <row r="34" spans="1:68" x14ac:dyDescent="0.2">
      <c r="A34" s="27" t="s">
        <v>566</v>
      </c>
      <c r="B34" s="26" t="s">
        <v>565</v>
      </c>
      <c r="C34" s="25" t="s">
        <v>564</v>
      </c>
      <c r="D34" s="24">
        <f>VLOOKUP(B34,'[1]3 months'!$C$27:$G$238,5,FALSE)</f>
        <v>272.75593712473574</v>
      </c>
      <c r="E34" s="23">
        <f>VLOOKUP(B34,'[1]3 months'!$C$27:$M$238,8,FALSE)</f>
        <v>0.95515540155040246</v>
      </c>
      <c r="F34" s="23">
        <f>VLOOKUP(B34,'[1]3 months'!$C$27:$M$238,9,FALSE)</f>
        <v>4.3612142296228687E-2</v>
      </c>
      <c r="G34" s="23">
        <f>VLOOKUP(B34,'[1]3 months'!$C$27:$M$238,10,FALSE)</f>
        <v>1.2324561533689775E-3</v>
      </c>
      <c r="H34" s="23">
        <f>VLOOKUP(B34,'[1]3 months'!$C$27:$M$238,11,FALSE)</f>
        <v>0.95633404132430877</v>
      </c>
      <c r="I34" s="22">
        <f>VLOOKUP(B34,'[1]CI calculations'!$A$31:$K$240,11,FALSE)</f>
        <v>2.4192239644181983E-2</v>
      </c>
      <c r="J34" s="20">
        <f>VLOOKUP(B34,'[1]6 months '!$C$27:$M$238,5,FALSE)</f>
        <v>472.99722069700033</v>
      </c>
      <c r="K34" s="19">
        <f>VLOOKUP(B34,'[1]6 months '!$C$27:$M$238,8,FALSE)</f>
        <v>0.96189226526297811</v>
      </c>
      <c r="L34" s="19">
        <f>VLOOKUP(B34,'[1]6 months '!$C$27:$M$238,9,FALSE)</f>
        <v>3.7273166632741099E-2</v>
      </c>
      <c r="M34" s="19">
        <f>VLOOKUP(B34,'[1]6 months '!$C$27:$M$238,10,FALSE)</f>
        <v>8.3456810428079531E-4</v>
      </c>
      <c r="N34" s="19">
        <f>VLOOKUP(B34,'[1]6 months '!$C$27:$M$238,11,FALSE)</f>
        <v>0.96269570038865071</v>
      </c>
      <c r="O34" s="21">
        <f>VLOOKUP(B34,'[1]CI calculations'!$A$248:$K$457,11,FALSE)</f>
        <v>1.7019714306112804E-2</v>
      </c>
      <c r="P34" s="20">
        <f>VLOOKUP(B34,'[1]1 year '!$C$27:$M$238,5,FALSE)</f>
        <v>621.86090618818002</v>
      </c>
      <c r="Q34" s="19">
        <f>VLOOKUP(B34,'[1]1 year '!$C$27:$M$238,8,FALSE)</f>
        <v>0.95050320077493067</v>
      </c>
      <c r="R34" s="19">
        <f>VLOOKUP(B34,'[1]1 year '!$C$27:$M$238,9,FALSE)</f>
        <v>4.7290748698969848E-2</v>
      </c>
      <c r="S34" s="19">
        <f>VLOOKUP(B34,'[1]1 year '!$C$27:$M$238,10,FALSE)</f>
        <v>2.2060505260995487E-3</v>
      </c>
      <c r="T34" s="19">
        <f>VLOOKUP(B34,'[1]1 year '!$C$27:$M$238,11,FALSE)</f>
        <v>0.95260469486319843</v>
      </c>
      <c r="U34" s="19">
        <f>VLOOKUP(B34,'[1]CI calculations'!$A$472:$K$681,11,FALSE)</f>
        <v>1.6650428769051491E-2</v>
      </c>
      <c r="V34" s="20">
        <f>VLOOKUP(B34,'[1]2 years'!$C$27:$M$238,5,FALSE)</f>
        <v>771.41309381850783</v>
      </c>
      <c r="W34" s="19">
        <f>VLOOKUP(B34,'[1]2 years'!$C$27:$M$238,8,FALSE)</f>
        <v>0.9329154481115588</v>
      </c>
      <c r="X34" s="19">
        <f>VLOOKUP(B34,'[1]2 years'!$C$27:$M$238,9,FALSE)</f>
        <v>5.1805050047066661E-2</v>
      </c>
      <c r="Y34" s="19">
        <f>VLOOKUP(B34,'[1]2 years'!$C$27:$M$238,10,FALSE)</f>
        <v>1.5279501841374608E-2</v>
      </c>
      <c r="Z34" s="19">
        <f>VLOOKUP(B34,'[1]2 years'!$C$27:$M$238,11,FALSE)</f>
        <v>0.94739111235732443</v>
      </c>
      <c r="AA34" s="18">
        <f>VLOOKUP(B34,'[1]CI calculations'!$A$705:$K$914,11,FALSE)</f>
        <v>1.5809786839015454E-2</v>
      </c>
      <c r="AB34" s="31"/>
      <c r="AC34" s="30"/>
      <c r="BA34" s="1"/>
      <c r="BB34" s="1"/>
      <c r="BC34" s="1"/>
      <c r="BD34" s="1"/>
      <c r="BE34" s="1"/>
      <c r="BF34" s="1"/>
      <c r="BG34" s="1"/>
      <c r="BH34" s="1"/>
      <c r="BI34" s="1"/>
      <c r="BJ34" s="1"/>
      <c r="BK34" s="1"/>
      <c r="BL34" s="1"/>
      <c r="BM34" s="1"/>
      <c r="BN34" s="1"/>
      <c r="BO34" s="1"/>
      <c r="BP34" s="1"/>
    </row>
    <row r="35" spans="1:68" x14ac:dyDescent="0.2">
      <c r="A35" s="27" t="s">
        <v>563</v>
      </c>
      <c r="B35" s="26" t="s">
        <v>562</v>
      </c>
      <c r="C35" s="25" t="s">
        <v>561</v>
      </c>
      <c r="D35" s="24">
        <f>VLOOKUP(B35,'[1]3 months'!$C$27:$G$238,5,FALSE)</f>
        <v>308.68573014979467</v>
      </c>
      <c r="E35" s="23">
        <f>VLOOKUP(B35,'[1]3 months'!$C$27:$M$238,8,FALSE)</f>
        <v>0.84234779359353495</v>
      </c>
      <c r="F35" s="23">
        <f>VLOOKUP(B35,'[1]3 months'!$C$27:$M$238,9,FALSE)</f>
        <v>0.15765220640646496</v>
      </c>
      <c r="G35" s="23">
        <f>VLOOKUP(B35,'[1]3 months'!$C$27:$M$238,10,FALSE)</f>
        <v>0</v>
      </c>
      <c r="H35" s="23">
        <f>VLOOKUP(B35,'[1]3 months'!$C$27:$M$238,11,FALSE)</f>
        <v>0.84234779359353495</v>
      </c>
      <c r="I35" s="22">
        <f>VLOOKUP(B35,'[1]CI calculations'!$A$31:$K$240,11,FALSE)</f>
        <v>4.0520092116408772E-2</v>
      </c>
      <c r="J35" s="20">
        <f>VLOOKUP(B35,'[1]6 months '!$C$27:$M$238,5,FALSE)</f>
        <v>477.88440201190747</v>
      </c>
      <c r="K35" s="19">
        <f>VLOOKUP(B35,'[1]6 months '!$C$27:$M$238,8,FALSE)</f>
        <v>0.88931652718080823</v>
      </c>
      <c r="L35" s="19">
        <f>VLOOKUP(B35,'[1]6 months '!$C$27:$M$238,9,FALSE)</f>
        <v>0.10345869269411991</v>
      </c>
      <c r="M35" s="19">
        <f>VLOOKUP(B35,'[1]6 months '!$C$27:$M$238,10,FALSE)</f>
        <v>7.2247801250718115E-3</v>
      </c>
      <c r="N35" s="19">
        <f>VLOOKUP(B35,'[1]6 months '!$C$27:$M$238,11,FALSE)</f>
        <v>0.89578840141965477</v>
      </c>
      <c r="O35" s="21">
        <f>VLOOKUP(B35,'[1]CI calculations'!$A$248:$K$457,11,FALSE)</f>
        <v>2.7388828192307067E-2</v>
      </c>
      <c r="P35" s="20">
        <f>VLOOKUP(B35,'[1]1 year '!$C$27:$M$238,5,FALSE)</f>
        <v>626.37992328886503</v>
      </c>
      <c r="Q35" s="19">
        <f>VLOOKUP(B35,'[1]1 year '!$C$27:$M$238,8,FALSE)</f>
        <v>0.90033136408425063</v>
      </c>
      <c r="R35" s="19">
        <f>VLOOKUP(B35,'[1]1 year '!$C$27:$M$238,9,FALSE)</f>
        <v>9.2701853317421992E-2</v>
      </c>
      <c r="S35" s="19">
        <f>VLOOKUP(B35,'[1]1 year '!$C$27:$M$238,10,FALSE)</f>
        <v>6.9667825983272137E-3</v>
      </c>
      <c r="T35" s="19">
        <f>VLOOKUP(B35,'[1]1 year '!$C$27:$M$238,11,FALSE)</f>
        <v>0.90664778207522434</v>
      </c>
      <c r="U35" s="19">
        <f>VLOOKUP(B35,'[1]CI calculations'!$A$472:$K$681,11,FALSE)</f>
        <v>2.2770365935821935E-2</v>
      </c>
      <c r="V35" s="20">
        <f>VLOOKUP(B35,'[1]2 years'!$C$27:$M$238,5,FALSE)</f>
        <v>698.85393100437443</v>
      </c>
      <c r="W35" s="19">
        <f>VLOOKUP(B35,'[1]2 years'!$C$27:$M$238,8,FALSE)</f>
        <v>0.88686978433701569</v>
      </c>
      <c r="X35" s="19">
        <f>VLOOKUP(B35,'[1]2 years'!$C$27:$M$238,9,FALSE)</f>
        <v>9.6803595580844851E-2</v>
      </c>
      <c r="Y35" s="19">
        <f>VLOOKUP(B35,'[1]2 years'!$C$27:$M$238,10,FALSE)</f>
        <v>1.6326620082139573E-2</v>
      </c>
      <c r="Z35" s="19">
        <f>VLOOKUP(B35,'[1]2 years'!$C$27:$M$238,11,FALSE)</f>
        <v>0.90158969678641887</v>
      </c>
      <c r="AA35" s="18">
        <f>VLOOKUP(B35,'[1]CI calculations'!$A$705:$K$914,11,FALSE)</f>
        <v>2.2175924133515355E-2</v>
      </c>
      <c r="BA35" s="1"/>
      <c r="BB35" s="1"/>
      <c r="BC35" s="1"/>
      <c r="BD35" s="1"/>
      <c r="BE35" s="1"/>
      <c r="BF35" s="1"/>
      <c r="BG35" s="1"/>
      <c r="BH35" s="1"/>
      <c r="BI35" s="1"/>
      <c r="BJ35" s="1"/>
      <c r="BK35" s="1"/>
      <c r="BL35" s="1"/>
      <c r="BM35" s="1"/>
      <c r="BN35" s="1"/>
      <c r="BO35" s="1"/>
      <c r="BP35" s="1"/>
    </row>
    <row r="36" spans="1:68" x14ac:dyDescent="0.2">
      <c r="A36" s="27" t="s">
        <v>560</v>
      </c>
      <c r="B36" s="26" t="s">
        <v>559</v>
      </c>
      <c r="C36" s="25" t="s">
        <v>558</v>
      </c>
      <c r="D36" s="24">
        <f>VLOOKUP(B36,'[1]3 months'!$C$27:$G$238,5,FALSE)</f>
        <v>307.06559409370436</v>
      </c>
      <c r="E36" s="23">
        <f>VLOOKUP(B36,'[1]3 months'!$C$27:$M$238,8,FALSE)</f>
        <v>0.89420843952704077</v>
      </c>
      <c r="F36" s="23">
        <f>VLOOKUP(B36,'[1]3 months'!$C$27:$M$238,9,FALSE)</f>
        <v>8.6121828083310537E-2</v>
      </c>
      <c r="G36" s="23">
        <f>VLOOKUP(B36,'[1]3 months'!$C$27:$M$238,10,FALSE)</f>
        <v>1.9669732389648718E-2</v>
      </c>
      <c r="H36" s="23">
        <f>VLOOKUP(B36,'[1]3 months'!$C$27:$M$238,11,FALSE)</f>
        <v>0.91215018965675654</v>
      </c>
      <c r="I36" s="22">
        <f>VLOOKUP(B36,'[1]CI calculations'!$A$31:$K$240,11,FALSE)</f>
        <v>3.1876851916799412E-2</v>
      </c>
      <c r="J36" s="20">
        <f>VLOOKUP(B36,'[1]6 months '!$C$27:$M$238,5,FALSE)</f>
        <v>498.93199434215575</v>
      </c>
      <c r="K36" s="19">
        <f>VLOOKUP(B36,'[1]6 months '!$C$27:$M$238,8,FALSE)</f>
        <v>0.90683585645378095</v>
      </c>
      <c r="L36" s="19">
        <f>VLOOKUP(B36,'[1]6 months '!$C$27:$M$238,9,FALSE)</f>
        <v>7.5122783391468217E-2</v>
      </c>
      <c r="M36" s="19">
        <f>VLOOKUP(B36,'[1]6 months '!$C$27:$M$238,10,FALSE)</f>
        <v>1.8041360154750819E-2</v>
      </c>
      <c r="N36" s="19">
        <f>VLOOKUP(B36,'[1]6 months '!$C$27:$M$238,11,FALSE)</f>
        <v>0.92349699840381561</v>
      </c>
      <c r="O36" s="21">
        <f>VLOOKUP(B36,'[1]CI calculations'!$A$248:$K$457,11,FALSE)</f>
        <v>2.3446511230508012E-2</v>
      </c>
      <c r="P36" s="20">
        <f>VLOOKUP(B36,'[1]1 year '!$C$27:$M$238,5,FALSE)</f>
        <v>660.7101294206924</v>
      </c>
      <c r="Q36" s="19">
        <f>VLOOKUP(B36,'[1]1 year '!$C$27:$M$238,8,FALSE)</f>
        <v>0.89162371369206816</v>
      </c>
      <c r="R36" s="19">
        <f>VLOOKUP(B36,'[1]1 year '!$C$27:$M$238,9,FALSE)</f>
        <v>8.1296799829893157E-2</v>
      </c>
      <c r="S36" s="19">
        <f>VLOOKUP(B36,'[1]1 year '!$C$27:$M$238,10,FALSE)</f>
        <v>2.7079486478038841E-2</v>
      </c>
      <c r="T36" s="19">
        <f>VLOOKUP(B36,'[1]1 year '!$C$27:$M$238,11,FALSE)</f>
        <v>0.91644045047873479</v>
      </c>
      <c r="U36" s="19">
        <f>VLOOKUP(B36,'[1]CI calculations'!$A$472:$K$681,11,FALSE)</f>
        <v>2.1306270633146818E-2</v>
      </c>
      <c r="V36" s="20">
        <f>VLOOKUP(B36,'[1]2 years'!$C$27:$M$238,5,FALSE)</f>
        <v>799.89327564949269</v>
      </c>
      <c r="W36" s="19">
        <f>VLOOKUP(B36,'[1]2 years'!$C$27:$M$238,8,FALSE)</f>
        <v>0.87898810335027888</v>
      </c>
      <c r="X36" s="19">
        <f>VLOOKUP(B36,'[1]2 years'!$C$27:$M$238,9,FALSE)</f>
        <v>8.860458962425026E-2</v>
      </c>
      <c r="Y36" s="19">
        <f>VLOOKUP(B36,'[1]2 years'!$C$27:$M$238,10,FALSE)</f>
        <v>3.2407307025471017E-2</v>
      </c>
      <c r="Z36" s="19">
        <f>VLOOKUP(B36,'[1]2 years'!$C$27:$M$238,11,FALSE)</f>
        <v>0.90842780204151186</v>
      </c>
      <c r="AA36" s="18">
        <f>VLOOKUP(B36,'[1]CI calculations'!$A$705:$K$914,11,FALSE)</f>
        <v>2.0235772627307323E-2</v>
      </c>
      <c r="BA36" s="1"/>
      <c r="BB36" s="1"/>
      <c r="BC36" s="1"/>
      <c r="BD36" s="1"/>
      <c r="BE36" s="1"/>
      <c r="BF36" s="1"/>
      <c r="BG36" s="1"/>
      <c r="BH36" s="1"/>
      <c r="BI36" s="1"/>
      <c r="BJ36" s="1"/>
      <c r="BK36" s="1"/>
      <c r="BL36" s="1"/>
      <c r="BM36" s="1"/>
      <c r="BN36" s="1"/>
      <c r="BO36" s="1"/>
      <c r="BP36" s="1"/>
    </row>
    <row r="37" spans="1:68" x14ac:dyDescent="0.2">
      <c r="A37" s="27" t="s">
        <v>557</v>
      </c>
      <c r="B37" s="26" t="s">
        <v>556</v>
      </c>
      <c r="C37" s="25" t="s">
        <v>555</v>
      </c>
      <c r="D37" s="24">
        <f>VLOOKUP(B37,'[1]3 months'!$C$27:$G$238,5,FALSE)</f>
        <v>307.31707166790335</v>
      </c>
      <c r="E37" s="23">
        <f>VLOOKUP(B37,'[1]3 months'!$C$27:$M$238,8,FALSE)</f>
        <v>0.86882582442497647</v>
      </c>
      <c r="F37" s="23">
        <f>VLOOKUP(B37,'[1]3 months'!$C$27:$M$238,9,FALSE)</f>
        <v>0.12447831775056219</v>
      </c>
      <c r="G37" s="23">
        <f>VLOOKUP(B37,'[1]3 months'!$C$27:$M$238,10,FALSE)</f>
        <v>6.6958578244613251E-3</v>
      </c>
      <c r="H37" s="23">
        <f>VLOOKUP(B37,'[1]3 months'!$C$27:$M$238,11,FALSE)</f>
        <v>0.87468257458593768</v>
      </c>
      <c r="I37" s="22">
        <f>VLOOKUP(B37,'[1]CI calculations'!$A$31:$K$240,11,FALSE)</f>
        <v>3.702780050791931E-2</v>
      </c>
      <c r="J37" s="20">
        <f>VLOOKUP(B37,'[1]6 months '!$C$27:$M$238,5,FALSE)</f>
        <v>478.40738091812932</v>
      </c>
      <c r="K37" s="19">
        <f>VLOOKUP(B37,'[1]6 months '!$C$27:$M$238,8,FALSE)</f>
        <v>0.88265249802982648</v>
      </c>
      <c r="L37" s="19">
        <f>VLOOKUP(B37,'[1]6 months '!$C$27:$M$238,9,FALSE)</f>
        <v>0.10590643352088537</v>
      </c>
      <c r="M37" s="19">
        <f>VLOOKUP(B37,'[1]6 months '!$C$27:$M$238,10,FALSE)</f>
        <v>1.1441068449288164E-2</v>
      </c>
      <c r="N37" s="19">
        <f>VLOOKUP(B37,'[1]6 months '!$C$27:$M$238,11,FALSE)</f>
        <v>0.89286786033610122</v>
      </c>
      <c r="O37" s="21">
        <f>VLOOKUP(B37,'[1]CI calculations'!$A$248:$K$457,11,FALSE)</f>
        <v>2.7774050440578818E-2</v>
      </c>
      <c r="P37" s="20">
        <f>VLOOKUP(B37,'[1]1 year '!$C$27:$M$238,5,FALSE)</f>
        <v>596.80107854255084</v>
      </c>
      <c r="Q37" s="19">
        <f>VLOOKUP(B37,'[1]1 year '!$C$27:$M$238,8,FALSE)</f>
        <v>0.88185362222985009</v>
      </c>
      <c r="R37" s="19">
        <f>VLOOKUP(B37,'[1]1 year '!$C$27:$M$238,9,FALSE)</f>
        <v>0.10594965813627787</v>
      </c>
      <c r="S37" s="19">
        <f>VLOOKUP(B37,'[1]1 year '!$C$27:$M$238,10,FALSE)</f>
        <v>1.2196719633872047E-2</v>
      </c>
      <c r="T37" s="19">
        <f>VLOOKUP(B37,'[1]1 year '!$C$27:$M$238,11,FALSE)</f>
        <v>0.89274214791328921</v>
      </c>
      <c r="U37" s="19">
        <f>VLOOKUP(B37,'[1]CI calculations'!$A$472:$K$681,11,FALSE)</f>
        <v>2.4884173665476034E-2</v>
      </c>
      <c r="V37" s="20">
        <f>VLOOKUP(B37,'[1]2 years'!$C$27:$M$238,5,FALSE)</f>
        <v>692.5245052493334</v>
      </c>
      <c r="W37" s="19">
        <f>VLOOKUP(B37,'[1]2 years'!$C$27:$M$238,8,FALSE)</f>
        <v>0.87183089300249816</v>
      </c>
      <c r="X37" s="19">
        <f>VLOOKUP(B37,'[1]2 years'!$C$27:$M$238,9,FALSE)</f>
        <v>0.1122184132000278</v>
      </c>
      <c r="Y37" s="19">
        <f>VLOOKUP(B37,'[1]2 years'!$C$27:$M$238,10,FALSE)</f>
        <v>1.5950693797474113E-2</v>
      </c>
      <c r="Z37" s="19">
        <f>VLOOKUP(B37,'[1]2 years'!$C$27:$M$238,11,FALSE)</f>
        <v>0.88596261133186316</v>
      </c>
      <c r="AA37" s="18">
        <f>VLOOKUP(B37,'[1]CI calculations'!$A$705:$K$914,11,FALSE)</f>
        <v>2.3771605732108583E-2</v>
      </c>
      <c r="BA37" s="1"/>
      <c r="BB37" s="1"/>
      <c r="BC37" s="1"/>
      <c r="BD37" s="1"/>
      <c r="BE37" s="1"/>
      <c r="BF37" s="1"/>
      <c r="BG37" s="1"/>
      <c r="BH37" s="1"/>
      <c r="BI37" s="1"/>
      <c r="BJ37" s="1"/>
      <c r="BK37" s="1"/>
      <c r="BL37" s="1"/>
      <c r="BM37" s="1"/>
      <c r="BN37" s="1"/>
      <c r="BO37" s="1"/>
      <c r="BP37" s="1"/>
    </row>
    <row r="38" spans="1:68" x14ac:dyDescent="0.2">
      <c r="A38" s="27" t="s">
        <v>554</v>
      </c>
      <c r="B38" s="26" t="s">
        <v>553</v>
      </c>
      <c r="C38" s="25" t="s">
        <v>552</v>
      </c>
      <c r="D38" s="24">
        <f>VLOOKUP(B38,'[1]3 months'!$C$27:$G$238,5,FALSE)</f>
        <v>304.44534726744121</v>
      </c>
      <c r="E38" s="23">
        <f>VLOOKUP(B38,'[1]3 months'!$C$27:$M$238,8,FALSE)</f>
        <v>0.95416623721041238</v>
      </c>
      <c r="F38" s="23">
        <f>VLOOKUP(B38,'[1]3 months'!$C$27:$M$238,9,FALSE)</f>
        <v>3.001704880523251E-2</v>
      </c>
      <c r="G38" s="23">
        <f>VLOOKUP(B38,'[1]3 months'!$C$27:$M$238,10,FALSE)</f>
        <v>1.5816713984355215E-2</v>
      </c>
      <c r="H38" s="23">
        <f>VLOOKUP(B38,'[1]3 months'!$C$27:$M$238,11,FALSE)</f>
        <v>0.96950055011932468</v>
      </c>
      <c r="I38" s="22">
        <f>VLOOKUP(B38,'[1]CI calculations'!$A$31:$K$240,11,FALSE)</f>
        <v>1.94111050438594E-2</v>
      </c>
      <c r="J38" s="20">
        <f>VLOOKUP(B38,'[1]6 months '!$C$27:$M$238,5,FALSE)</f>
        <v>489.71224703956744</v>
      </c>
      <c r="K38" s="19">
        <f>VLOOKUP(B38,'[1]6 months '!$C$27:$M$238,8,FALSE)</f>
        <v>0.96433989916124918</v>
      </c>
      <c r="L38" s="19">
        <f>VLOOKUP(B38,'[1]6 months '!$C$27:$M$238,9,FALSE)</f>
        <v>2.5827132578907216E-2</v>
      </c>
      <c r="M38" s="19">
        <f>VLOOKUP(B38,'[1]6 months '!$C$27:$M$238,10,FALSE)</f>
        <v>9.8329682598437291E-3</v>
      </c>
      <c r="N38" s="19">
        <f>VLOOKUP(B38,'[1]6 months '!$C$27:$M$238,11,FALSE)</f>
        <v>0.97391638809311032</v>
      </c>
      <c r="O38" s="21">
        <f>VLOOKUP(B38,'[1]CI calculations'!$A$248:$K$457,11,FALSE)</f>
        <v>1.4133509483977246E-2</v>
      </c>
      <c r="P38" s="20">
        <f>VLOOKUP(B38,'[1]1 year '!$C$27:$M$238,5,FALSE)</f>
        <v>658.55047859535705</v>
      </c>
      <c r="Q38" s="19">
        <f>VLOOKUP(B38,'[1]1 year '!$C$27:$M$238,8,FALSE)</f>
        <v>0.96293660740178522</v>
      </c>
      <c r="R38" s="19">
        <f>VLOOKUP(B38,'[1]1 year '!$C$27:$M$238,9,FALSE)</f>
        <v>2.4311319664272354E-2</v>
      </c>
      <c r="S38" s="19">
        <f>VLOOKUP(B38,'[1]1 year '!$C$27:$M$238,10,FALSE)</f>
        <v>1.2752072933942588E-2</v>
      </c>
      <c r="T38" s="19">
        <f>VLOOKUP(B38,'[1]1 year '!$C$27:$M$238,11,FALSE)</f>
        <v>0.97537465615499275</v>
      </c>
      <c r="U38" s="19">
        <f>VLOOKUP(B38,'[1]CI calculations'!$A$472:$K$681,11,FALSE)</f>
        <v>1.1865616084340393E-2</v>
      </c>
      <c r="V38" s="20">
        <f>VLOOKUP(B38,'[1]2 years'!$C$27:$M$238,5,FALSE)</f>
        <v>774.33360866922726</v>
      </c>
      <c r="W38" s="19">
        <f>VLOOKUP(B38,'[1]2 years'!$C$27:$M$238,8,FALSE)</f>
        <v>0.92912100563498867</v>
      </c>
      <c r="X38" s="19">
        <f>VLOOKUP(B38,'[1]2 years'!$C$27:$M$238,9,FALSE)</f>
        <v>3.6525296066507097E-2</v>
      </c>
      <c r="Y38" s="19">
        <f>VLOOKUP(B38,'[1]2 years'!$C$27:$M$238,10,FALSE)</f>
        <v>3.4353698298504237E-2</v>
      </c>
      <c r="Z38" s="19">
        <f>VLOOKUP(B38,'[1]2 years'!$C$27:$M$238,11,FALSE)</f>
        <v>0.96217528508922112</v>
      </c>
      <c r="AA38" s="18">
        <f>VLOOKUP(B38,'[1]CI calculations'!$A$705:$K$914,11,FALSE)</f>
        <v>1.3619599198034366E-2</v>
      </c>
      <c r="BA38" s="1"/>
      <c r="BB38" s="1"/>
      <c r="BC38" s="1"/>
      <c r="BD38" s="1"/>
      <c r="BE38" s="1"/>
      <c r="BF38" s="1"/>
      <c r="BG38" s="1"/>
      <c r="BH38" s="1"/>
      <c r="BI38" s="1"/>
      <c r="BJ38" s="1"/>
      <c r="BK38" s="1"/>
      <c r="BL38" s="1"/>
      <c r="BM38" s="1"/>
      <c r="BN38" s="1"/>
      <c r="BO38" s="1"/>
      <c r="BP38" s="1"/>
    </row>
    <row r="39" spans="1:68" x14ac:dyDescent="0.2">
      <c r="A39" s="27" t="s">
        <v>551</v>
      </c>
      <c r="B39" s="26" t="s">
        <v>550</v>
      </c>
      <c r="C39" s="25" t="s">
        <v>549</v>
      </c>
      <c r="D39" s="24">
        <f>VLOOKUP(B39,'[1]3 months'!$C$27:$G$238,5,FALSE)</f>
        <v>287.04080055105783</v>
      </c>
      <c r="E39" s="23">
        <f>VLOOKUP(B39,'[1]3 months'!$C$27:$M$238,8,FALSE)</f>
        <v>0.95769499396552649</v>
      </c>
      <c r="F39" s="23">
        <f>VLOOKUP(B39,'[1]3 months'!$C$27:$M$238,9,FALSE)</f>
        <v>4.0670682107204384E-2</v>
      </c>
      <c r="G39" s="23">
        <f>VLOOKUP(B39,'[1]3 months'!$C$27:$M$238,10,FALSE)</f>
        <v>1.6343239272690361E-3</v>
      </c>
      <c r="H39" s="23">
        <f>VLOOKUP(B39,'[1]3 months'!$C$27:$M$238,11,FALSE)</f>
        <v>0.95926274001406919</v>
      </c>
      <c r="I39" s="22">
        <f>VLOOKUP(B39,'[1]CI calculations'!$A$31:$K$240,11,FALSE)</f>
        <v>2.281587463353767E-2</v>
      </c>
      <c r="J39" s="20">
        <f>VLOOKUP(B39,'[1]6 months '!$C$27:$M$238,5,FALSE)</f>
        <v>499.34220175475434</v>
      </c>
      <c r="K39" s="19">
        <f>VLOOKUP(B39,'[1]6 months '!$C$27:$M$238,8,FALSE)</f>
        <v>0.96163608722435412</v>
      </c>
      <c r="L39" s="19">
        <f>VLOOKUP(B39,'[1]6 months '!$C$27:$M$238,9,FALSE)</f>
        <v>3.6569187285330318E-2</v>
      </c>
      <c r="M39" s="19">
        <f>VLOOKUP(B39,'[1]6 months '!$C$27:$M$238,10,FALSE)</f>
        <v>1.7947254903156133E-3</v>
      </c>
      <c r="N39" s="19">
        <f>VLOOKUP(B39,'[1]6 months '!$C$27:$M$238,11,FALSE)</f>
        <v>0.96336506305950642</v>
      </c>
      <c r="O39" s="21">
        <f>VLOOKUP(B39,'[1]CI calculations'!$A$248:$K$457,11,FALSE)</f>
        <v>1.6428479944948927E-2</v>
      </c>
      <c r="P39" s="20">
        <f>VLOOKUP(B39,'[1]1 year '!$C$27:$M$238,5,FALSE)</f>
        <v>657.96581041769116</v>
      </c>
      <c r="Q39" s="19">
        <f>VLOOKUP(B39,'[1]1 year '!$C$27:$M$238,8,FALSE)</f>
        <v>0.95503449145480668</v>
      </c>
      <c r="R39" s="19">
        <f>VLOOKUP(B39,'[1]1 year '!$C$27:$M$238,9,FALSE)</f>
        <v>3.6218819657742242E-2</v>
      </c>
      <c r="S39" s="19">
        <f>VLOOKUP(B39,'[1]1 year '!$C$27:$M$238,10,FALSE)</f>
        <v>8.7466888874511879E-3</v>
      </c>
      <c r="T39" s="19">
        <f>VLOOKUP(B39,'[1]1 year '!$C$27:$M$238,11,FALSE)</f>
        <v>0.96346159023964173</v>
      </c>
      <c r="U39" s="19">
        <f>VLOOKUP(B39,'[1]CI calculations'!$A$472:$K$681,11,FALSE)</f>
        <v>1.434076516836778E-2</v>
      </c>
      <c r="V39" s="20">
        <f>VLOOKUP(B39,'[1]2 years'!$C$27:$M$238,5,FALSE)</f>
        <v>776.35358658930329</v>
      </c>
      <c r="W39" s="19">
        <f>VLOOKUP(B39,'[1]2 years'!$C$27:$M$238,8,FALSE)</f>
        <v>0.94207814649341304</v>
      </c>
      <c r="X39" s="19">
        <f>VLOOKUP(B39,'[1]2 years'!$C$27:$M$238,9,FALSE)</f>
        <v>4.3444210714420915E-2</v>
      </c>
      <c r="Y39" s="19">
        <f>VLOOKUP(B39,'[1]2 years'!$C$27:$M$238,10,FALSE)</f>
        <v>1.4477642792166017E-2</v>
      </c>
      <c r="Z39" s="19">
        <f>VLOOKUP(B39,'[1]2 years'!$C$27:$M$238,11,FALSE)</f>
        <v>0.95591757975181157</v>
      </c>
      <c r="AA39" s="18">
        <f>VLOOKUP(B39,'[1]CI calculations'!$A$705:$K$914,11,FALSE)</f>
        <v>1.4484943989382916E-2</v>
      </c>
      <c r="BA39" s="1"/>
      <c r="BB39" s="1"/>
      <c r="BC39" s="1"/>
      <c r="BD39" s="1"/>
      <c r="BE39" s="1"/>
      <c r="BF39" s="1"/>
      <c r="BG39" s="1"/>
      <c r="BH39" s="1"/>
      <c r="BI39" s="1"/>
      <c r="BJ39" s="1"/>
      <c r="BK39" s="1"/>
      <c r="BL39" s="1"/>
      <c r="BM39" s="1"/>
      <c r="BN39" s="1"/>
      <c r="BO39" s="1"/>
      <c r="BP39" s="1"/>
    </row>
    <row r="40" spans="1:68" x14ac:dyDescent="0.2">
      <c r="A40" s="27" t="s">
        <v>548</v>
      </c>
      <c r="B40" s="26" t="s">
        <v>547</v>
      </c>
      <c r="C40" s="25" t="s">
        <v>546</v>
      </c>
      <c r="D40" s="24">
        <f>VLOOKUP(B40,'[1]3 months'!$C$27:$G$238,5,FALSE)</f>
        <v>296.62674755986768</v>
      </c>
      <c r="E40" s="23">
        <f>VLOOKUP(B40,'[1]3 months'!$C$27:$M$238,8,FALSE)</f>
        <v>0.97104060588187968</v>
      </c>
      <c r="F40" s="23">
        <f>VLOOKUP(B40,'[1]3 months'!$C$27:$M$238,9,FALSE)</f>
        <v>2.5902692235933587E-2</v>
      </c>
      <c r="G40" s="23">
        <f>VLOOKUP(B40,'[1]3 months'!$C$27:$M$238,10,FALSE)</f>
        <v>3.0567018821866577E-3</v>
      </c>
      <c r="H40" s="23">
        <f>VLOOKUP(B40,'[1]3 months'!$C$27:$M$238,11,FALSE)</f>
        <v>0.97401788819400581</v>
      </c>
      <c r="I40" s="22">
        <f>VLOOKUP(B40,'[1]CI calculations'!$A$31:$K$240,11,FALSE)</f>
        <v>1.8073314181950559E-2</v>
      </c>
      <c r="J40" s="20">
        <f>VLOOKUP(B40,'[1]6 months '!$C$27:$M$238,5,FALSE)</f>
        <v>472.71633809704849</v>
      </c>
      <c r="K40" s="19">
        <f>VLOOKUP(B40,'[1]6 months '!$C$27:$M$238,8,FALSE)</f>
        <v>0.96949428404192561</v>
      </c>
      <c r="L40" s="19">
        <f>VLOOKUP(B40,'[1]6 months '!$C$27:$M$238,9,FALSE)</f>
        <v>2.4807858654854392E-2</v>
      </c>
      <c r="M40" s="19">
        <f>VLOOKUP(B40,'[1]6 months '!$C$27:$M$238,10,FALSE)</f>
        <v>5.6978573032199888E-3</v>
      </c>
      <c r="N40" s="19">
        <f>VLOOKUP(B40,'[1]6 months '!$C$27:$M$238,11,FALSE)</f>
        <v>0.97504997968970508</v>
      </c>
      <c r="O40" s="21">
        <f>VLOOKUP(B40,'[1]CI calculations'!$A$248:$K$457,11,FALSE)</f>
        <v>1.4046782123326041E-2</v>
      </c>
      <c r="P40" s="20">
        <f>VLOOKUP(B40,'[1]1 year '!$C$27:$M$238,5,FALSE)</f>
        <v>593.53936893027912</v>
      </c>
      <c r="Q40" s="19">
        <f>VLOOKUP(B40,'[1]1 year '!$C$27:$M$238,8,FALSE)</f>
        <v>0.96758482972333126</v>
      </c>
      <c r="R40" s="19">
        <f>VLOOKUP(B40,'[1]1 year '!$C$27:$M$238,9,FALSE)</f>
        <v>2.2903049616344165E-2</v>
      </c>
      <c r="S40" s="19">
        <f>VLOOKUP(B40,'[1]1 year '!$C$27:$M$238,10,FALSE)</f>
        <v>9.512120660324485E-3</v>
      </c>
      <c r="T40" s="19">
        <f>VLOOKUP(B40,'[1]1 year '!$C$27:$M$238,11,FALSE)</f>
        <v>0.97687700163316193</v>
      </c>
      <c r="U40" s="19">
        <f>VLOOKUP(B40,'[1]CI calculations'!$A$472:$K$681,11,FALSE)</f>
        <v>1.2100257857024659E-2</v>
      </c>
      <c r="V40" s="20">
        <f>VLOOKUP(B40,'[1]2 years'!$C$27:$M$238,5,FALSE)</f>
        <v>647.21567571568244</v>
      </c>
      <c r="W40" s="19">
        <f>VLOOKUP(B40,'[1]2 years'!$C$27:$M$238,8,FALSE)</f>
        <v>0.96427419955294291</v>
      </c>
      <c r="X40" s="19">
        <f>VLOOKUP(B40,'[1]2 years'!$C$27:$M$238,9,FALSE)</f>
        <v>2.4848064537398122E-2</v>
      </c>
      <c r="Y40" s="19">
        <f>VLOOKUP(B40,'[1]2 years'!$C$27:$M$238,10,FALSE)</f>
        <v>1.087773590965896E-2</v>
      </c>
      <c r="Z40" s="19">
        <f>VLOOKUP(B40,'[1]2 years'!$C$27:$M$238,11,FALSE)</f>
        <v>0.97487867229411729</v>
      </c>
      <c r="AA40" s="18">
        <f>VLOOKUP(B40,'[1]CI calculations'!$A$705:$K$914,11,FALSE)</f>
        <v>1.2073174207989841E-2</v>
      </c>
      <c r="BA40" s="1"/>
      <c r="BB40" s="1"/>
      <c r="BC40" s="1"/>
      <c r="BD40" s="1"/>
      <c r="BE40" s="1"/>
      <c r="BF40" s="1"/>
      <c r="BG40" s="1"/>
      <c r="BH40" s="1"/>
      <c r="BI40" s="1"/>
      <c r="BJ40" s="1"/>
      <c r="BK40" s="1"/>
      <c r="BL40" s="1"/>
      <c r="BM40" s="1"/>
      <c r="BN40" s="1"/>
      <c r="BO40" s="1"/>
      <c r="BP40" s="1"/>
    </row>
    <row r="41" spans="1:68" x14ac:dyDescent="0.2">
      <c r="A41" s="27" t="s">
        <v>545</v>
      </c>
      <c r="B41" s="26" t="s">
        <v>544</v>
      </c>
      <c r="C41" s="25" t="s">
        <v>543</v>
      </c>
      <c r="D41" s="24">
        <f>VLOOKUP(B41,'[1]3 months'!$C$27:$G$238,5,FALSE)</f>
        <v>641.54166552390188</v>
      </c>
      <c r="E41" s="23">
        <f>VLOOKUP(B41,'[1]3 months'!$C$27:$M$238,8,FALSE)</f>
        <v>0.93914223891609805</v>
      </c>
      <c r="F41" s="23">
        <f>VLOOKUP(B41,'[1]3 months'!$C$27:$M$238,9,FALSE)</f>
        <v>5.6312785885930396E-2</v>
      </c>
      <c r="G41" s="23">
        <f>VLOOKUP(B41,'[1]3 months'!$C$27:$M$238,10,FALSE)</f>
        <v>4.5449751979714731E-3</v>
      </c>
      <c r="H41" s="23">
        <f>VLOOKUP(B41,'[1]3 months'!$C$27:$M$238,11,FALSE)</f>
        <v>0.94343010534591487</v>
      </c>
      <c r="I41" s="22">
        <f>VLOOKUP(B41,'[1]CI calculations'!$A$31:$K$240,11,FALSE)</f>
        <v>1.7845116064672713E-2</v>
      </c>
      <c r="J41" s="20">
        <f>VLOOKUP(B41,'[1]6 months '!$C$27:$M$238,5,FALSE)</f>
        <v>1095.405963292372</v>
      </c>
      <c r="K41" s="19">
        <f>VLOOKUP(B41,'[1]6 months '!$C$27:$M$238,8,FALSE)</f>
        <v>0.94876555513736849</v>
      </c>
      <c r="L41" s="19">
        <f>VLOOKUP(B41,'[1]6 months '!$C$27:$M$238,9,FALSE)</f>
        <v>4.4790177379943862E-2</v>
      </c>
      <c r="M41" s="19">
        <f>VLOOKUP(B41,'[1]6 months '!$C$27:$M$238,10,FALSE)</f>
        <v>6.4442674826877891E-3</v>
      </c>
      <c r="N41" s="19">
        <f>VLOOKUP(B41,'[1]6 months '!$C$27:$M$238,11,FALSE)</f>
        <v>0.95491931059925383</v>
      </c>
      <c r="O41" s="21">
        <f>VLOOKUP(B41,'[1]CI calculations'!$A$248:$K$457,11,FALSE)</f>
        <v>1.2273036504723188E-2</v>
      </c>
      <c r="P41" s="20">
        <f>VLOOKUP(B41,'[1]1 year '!$C$27:$M$238,5,FALSE)</f>
        <v>1374.5596889490216</v>
      </c>
      <c r="Q41" s="19">
        <f>VLOOKUP(B41,'[1]1 year '!$C$27:$M$238,8,FALSE)</f>
        <v>0.93364531745082147</v>
      </c>
      <c r="R41" s="19">
        <f>VLOOKUP(B41,'[1]1 year '!$C$27:$M$238,9,FALSE)</f>
        <v>5.6334972549975763E-2</v>
      </c>
      <c r="S41" s="19">
        <f>VLOOKUP(B41,'[1]1 year '!$C$27:$M$238,10,FALSE)</f>
        <v>1.0019709999202804E-2</v>
      </c>
      <c r="T41" s="19">
        <f>VLOOKUP(B41,'[1]1 year '!$C$27:$M$238,11,FALSE)</f>
        <v>0.94309485439358565</v>
      </c>
      <c r="U41" s="19">
        <f>VLOOKUP(B41,'[1]CI calculations'!$A$472:$K$681,11,FALSE)</f>
        <v>1.225413580521276E-2</v>
      </c>
      <c r="V41" s="20">
        <f>VLOOKUP(B41,'[1]2 years'!$C$27:$M$238,5,FALSE)</f>
        <v>1502.8064753878516</v>
      </c>
      <c r="W41" s="19">
        <f>VLOOKUP(B41,'[1]2 years'!$C$27:$M$238,8,FALSE)</f>
        <v>0.92173698714201857</v>
      </c>
      <c r="X41" s="19">
        <f>VLOOKUP(B41,'[1]2 years'!$C$27:$M$238,9,FALSE)</f>
        <v>6.5681067867019272E-2</v>
      </c>
      <c r="Y41" s="19">
        <f>VLOOKUP(B41,'[1]2 years'!$C$27:$M$238,10,FALSE)</f>
        <v>1.2581944990962051E-2</v>
      </c>
      <c r="Z41" s="19">
        <f>VLOOKUP(B41,'[1]2 years'!$C$27:$M$238,11,FALSE)</f>
        <v>0.93348200639655299</v>
      </c>
      <c r="AA41" s="18">
        <f>VLOOKUP(B41,'[1]CI calculations'!$A$705:$K$914,11,FALSE)</f>
        <v>1.262225229763486E-2</v>
      </c>
      <c r="BA41" s="1"/>
      <c r="BB41" s="1"/>
      <c r="BC41" s="1"/>
      <c r="BD41" s="1"/>
      <c r="BE41" s="1"/>
      <c r="BF41" s="1"/>
      <c r="BG41" s="1"/>
      <c r="BH41" s="1"/>
      <c r="BI41" s="1"/>
      <c r="BJ41" s="1"/>
      <c r="BK41" s="1"/>
      <c r="BL41" s="1"/>
      <c r="BM41" s="1"/>
      <c r="BN41" s="1"/>
      <c r="BO41" s="1"/>
      <c r="BP41" s="1"/>
    </row>
    <row r="42" spans="1:68" x14ac:dyDescent="0.2">
      <c r="A42" s="27" t="s">
        <v>542</v>
      </c>
      <c r="B42" s="26" t="s">
        <v>541</v>
      </c>
      <c r="C42" s="25" t="s">
        <v>540</v>
      </c>
      <c r="D42" s="24">
        <f>VLOOKUP(B42,'[1]3 months'!$C$27:$G$238,5,FALSE)</f>
        <v>353.58637678023445</v>
      </c>
      <c r="E42" s="23">
        <f>VLOOKUP(B42,'[1]3 months'!$C$27:$M$238,8,FALSE)</f>
        <v>0.98165401397686525</v>
      </c>
      <c r="F42" s="23">
        <f>VLOOKUP(B42,'[1]3 months'!$C$27:$M$238,9,FALSE)</f>
        <v>1.2838340781446899E-2</v>
      </c>
      <c r="G42" s="23">
        <f>VLOOKUP(B42,'[1]3 months'!$C$27:$M$238,10,FALSE)</f>
        <v>5.5076452416877308E-3</v>
      </c>
      <c r="H42" s="23">
        <f>VLOOKUP(B42,'[1]3 months'!$C$27:$M$238,11,FALSE)</f>
        <v>0.98709055859502604</v>
      </c>
      <c r="I42" s="22">
        <f>VLOOKUP(B42,'[1]CI calculations'!$A$31:$K$240,11,FALSE)</f>
        <v>1.1759096265190882E-2</v>
      </c>
      <c r="J42" s="20">
        <f>VLOOKUP(B42,'[1]6 months '!$C$27:$M$238,5,FALSE)</f>
        <v>631.42150798977877</v>
      </c>
      <c r="K42" s="19">
        <f>VLOOKUP(B42,'[1]6 months '!$C$27:$M$238,8,FALSE)</f>
        <v>0.97517968560979329</v>
      </c>
      <c r="L42" s="19">
        <f>VLOOKUP(B42,'[1]6 months '!$C$27:$M$238,9,FALSE)</f>
        <v>2.0857910449265629E-2</v>
      </c>
      <c r="M42" s="19">
        <f>VLOOKUP(B42,'[1]6 months '!$C$27:$M$238,10,FALSE)</f>
        <v>3.962403940941211E-3</v>
      </c>
      <c r="N42" s="19">
        <f>VLOOKUP(B42,'[1]6 months '!$C$27:$M$238,11,FALSE)</f>
        <v>0.97905911329874251</v>
      </c>
      <c r="O42" s="21">
        <f>VLOOKUP(B42,'[1]CI calculations'!$A$248:$K$457,11,FALSE)</f>
        <v>1.1145919884222385E-2</v>
      </c>
      <c r="P42" s="20">
        <f>VLOOKUP(B42,'[1]1 year '!$C$27:$M$238,5,FALSE)</f>
        <v>833.49483064454023</v>
      </c>
      <c r="Q42" s="19">
        <f>VLOOKUP(B42,'[1]1 year '!$C$27:$M$238,8,FALSE)</f>
        <v>0.9644924154051745</v>
      </c>
      <c r="R42" s="19">
        <f>VLOOKUP(B42,'[1]1 year '!$C$27:$M$238,9,FALSE)</f>
        <v>2.3136330288103531E-2</v>
      </c>
      <c r="S42" s="19">
        <f>VLOOKUP(B42,'[1]1 year '!$C$27:$M$238,10,FALSE)</f>
        <v>1.2371254306722021E-2</v>
      </c>
      <c r="T42" s="19">
        <f>VLOOKUP(B42,'[1]1 year '!$C$27:$M$238,11,FALSE)</f>
        <v>0.97657385896371141</v>
      </c>
      <c r="U42" s="19">
        <f>VLOOKUP(B42,'[1]CI calculations'!$A$472:$K$681,11,FALSE)</f>
        <v>1.0289669974217654E-2</v>
      </c>
      <c r="V42" s="20">
        <f>VLOOKUP(B42,'[1]2 years'!$C$27:$M$238,5,FALSE)</f>
        <v>955.29848852759721</v>
      </c>
      <c r="W42" s="19">
        <f>VLOOKUP(B42,'[1]2 years'!$C$27:$M$238,8,FALSE)</f>
        <v>0.96071570426847086</v>
      </c>
      <c r="X42" s="19">
        <f>VLOOKUP(B42,'[1]2 years'!$C$27:$M$238,9,FALSE)</f>
        <v>2.5916010194595308E-2</v>
      </c>
      <c r="Y42" s="19">
        <f>VLOOKUP(B42,'[1]2 years'!$C$27:$M$238,10,FALSE)</f>
        <v>1.336828553693371E-2</v>
      </c>
      <c r="Z42" s="19">
        <f>VLOOKUP(B42,'[1]2 years'!$C$27:$M$238,11,FALSE)</f>
        <v>0.97373284294971296</v>
      </c>
      <c r="AA42" s="18">
        <f>VLOOKUP(B42,'[1]CI calculations'!$A$705:$K$914,11,FALSE)</f>
        <v>1.0167040354520328E-2</v>
      </c>
      <c r="BA42" s="1"/>
      <c r="BB42" s="1"/>
      <c r="BC42" s="1"/>
      <c r="BD42" s="1"/>
      <c r="BE42" s="1"/>
      <c r="BF42" s="1"/>
      <c r="BG42" s="1"/>
      <c r="BH42" s="1"/>
      <c r="BI42" s="1"/>
      <c r="BJ42" s="1"/>
      <c r="BK42" s="1"/>
      <c r="BL42" s="1"/>
      <c r="BM42" s="1"/>
      <c r="BN42" s="1"/>
      <c r="BO42" s="1"/>
      <c r="BP42" s="1"/>
    </row>
    <row r="43" spans="1:68" x14ac:dyDescent="0.2">
      <c r="A43" s="27" t="s">
        <v>539</v>
      </c>
      <c r="B43" s="26" t="s">
        <v>538</v>
      </c>
      <c r="C43" s="25" t="s">
        <v>537</v>
      </c>
      <c r="D43" s="24">
        <f>VLOOKUP(B43,'[1]3 months'!$C$27:$G$238,5,FALSE)</f>
        <v>440.47396835343466</v>
      </c>
      <c r="E43" s="23">
        <f>VLOOKUP(B43,'[1]3 months'!$C$27:$M$238,8,FALSE)</f>
        <v>0.90060694070799507</v>
      </c>
      <c r="F43" s="23">
        <f>VLOOKUP(B43,'[1]3 months'!$C$27:$M$238,9,FALSE)</f>
        <v>8.81655698297754E-2</v>
      </c>
      <c r="G43" s="23">
        <f>VLOOKUP(B43,'[1]3 months'!$C$27:$M$238,10,FALSE)</f>
        <v>1.122748946222946E-2</v>
      </c>
      <c r="H43" s="23">
        <f>VLOOKUP(B43,'[1]3 months'!$C$27:$M$238,11,FALSE)</f>
        <v>0.91083331212168894</v>
      </c>
      <c r="I43" s="22">
        <f>VLOOKUP(B43,'[1]CI calculations'!$A$31:$K$240,11,FALSE)</f>
        <v>2.6666415409650396E-2</v>
      </c>
      <c r="J43" s="20">
        <f>VLOOKUP(B43,'[1]6 months '!$C$27:$M$238,5,FALSE)</f>
        <v>757.83504730868367</v>
      </c>
      <c r="K43" s="19">
        <f>VLOOKUP(B43,'[1]6 months '!$C$27:$M$238,8,FALSE)</f>
        <v>0.92207654507115699</v>
      </c>
      <c r="L43" s="19">
        <f>VLOOKUP(B43,'[1]6 months '!$C$27:$M$238,9,FALSE)</f>
        <v>6.4815998715933493E-2</v>
      </c>
      <c r="M43" s="19">
        <f>VLOOKUP(B43,'[1]6 months '!$C$27:$M$238,10,FALSE)</f>
        <v>1.3107456212909522E-2</v>
      </c>
      <c r="N43" s="19">
        <f>VLOOKUP(B43,'[1]6 months '!$C$27:$M$238,11,FALSE)</f>
        <v>0.93432314478006973</v>
      </c>
      <c r="O43" s="21">
        <f>VLOOKUP(B43,'[1]CI calculations'!$A$248:$K$457,11,FALSE)</f>
        <v>1.7679827633767943E-2</v>
      </c>
      <c r="P43" s="20">
        <f>VLOOKUP(B43,'[1]1 year '!$C$27:$M$238,5,FALSE)</f>
        <v>1018.0224486428311</v>
      </c>
      <c r="Q43" s="19">
        <f>VLOOKUP(B43,'[1]1 year '!$C$27:$M$238,8,FALSE)</f>
        <v>0.92880219747903014</v>
      </c>
      <c r="R43" s="19">
        <f>VLOOKUP(B43,'[1]1 year '!$C$27:$M$238,9,FALSE)</f>
        <v>5.7286569638372593E-2</v>
      </c>
      <c r="S43" s="19">
        <f>VLOOKUP(B43,'[1]1 year '!$C$27:$M$238,10,FALSE)</f>
        <v>1.3911232882597321E-2</v>
      </c>
      <c r="T43" s="19">
        <f>VLOOKUP(B43,'[1]1 year '!$C$27:$M$238,11,FALSE)</f>
        <v>0.94190526091698989</v>
      </c>
      <c r="U43" s="19">
        <f>VLOOKUP(B43,'[1]CI calculations'!$A$472:$K$681,11,FALSE)</f>
        <v>1.4408135898971466E-2</v>
      </c>
      <c r="V43" s="20">
        <f>VLOOKUP(B43,'[1]2 years'!$C$27:$M$238,5,FALSE)</f>
        <v>1184.5265608189447</v>
      </c>
      <c r="W43" s="19">
        <f>VLOOKUP(B43,'[1]2 years'!$C$27:$M$238,8,FALSE)</f>
        <v>0.91214650146157172</v>
      </c>
      <c r="X43" s="19">
        <f>VLOOKUP(B43,'[1]2 years'!$C$27:$M$238,9,FALSE)</f>
        <v>6.6781886346348004E-2</v>
      </c>
      <c r="Y43" s="19">
        <f>VLOOKUP(B43,'[1]2 years'!$C$27:$M$238,10,FALSE)</f>
        <v>2.1071612192080272E-2</v>
      </c>
      <c r="Z43" s="19">
        <f>VLOOKUP(B43,'[1]2 years'!$C$27:$M$238,11,FALSE)</f>
        <v>0.93178062136302908</v>
      </c>
      <c r="AA43" s="18">
        <f>VLOOKUP(B43,'[1]CI calculations'!$A$705:$K$914,11,FALSE)</f>
        <v>1.4448451035188969E-2</v>
      </c>
      <c r="BA43" s="1"/>
      <c r="BB43" s="1"/>
      <c r="BC43" s="1"/>
      <c r="BD43" s="1"/>
      <c r="BE43" s="1"/>
      <c r="BF43" s="1"/>
      <c r="BG43" s="1"/>
      <c r="BH43" s="1"/>
      <c r="BI43" s="1"/>
      <c r="BJ43" s="1"/>
      <c r="BK43" s="1"/>
      <c r="BL43" s="1"/>
      <c r="BM43" s="1"/>
      <c r="BN43" s="1"/>
      <c r="BO43" s="1"/>
      <c r="BP43" s="1"/>
    </row>
    <row r="44" spans="1:68" x14ac:dyDescent="0.2">
      <c r="A44" s="27" t="s">
        <v>536</v>
      </c>
      <c r="B44" s="26" t="s">
        <v>535</v>
      </c>
      <c r="C44" s="25" t="s">
        <v>534</v>
      </c>
      <c r="D44" s="24">
        <f>VLOOKUP(B44,'[1]3 months'!$C$27:$G$238,5,FALSE)</f>
        <v>447.41574231607404</v>
      </c>
      <c r="E44" s="23">
        <f>VLOOKUP(B44,'[1]3 months'!$C$27:$M$238,8,FALSE)</f>
        <v>0.95257091470831268</v>
      </c>
      <c r="F44" s="23">
        <f>VLOOKUP(B44,'[1]3 months'!$C$27:$M$238,9,FALSE)</f>
        <v>4.2796816601415794E-2</v>
      </c>
      <c r="G44" s="23">
        <f>VLOOKUP(B44,'[1]3 months'!$C$27:$M$238,10,FALSE)</f>
        <v>4.6322686902715658E-3</v>
      </c>
      <c r="H44" s="23">
        <f>VLOOKUP(B44,'[1]3 months'!$C$27:$M$238,11,FALSE)</f>
        <v>0.95700401444087135</v>
      </c>
      <c r="I44" s="22">
        <f>VLOOKUP(B44,'[1]CI calculations'!$A$31:$K$240,11,FALSE)</f>
        <v>1.8770015192457839E-2</v>
      </c>
      <c r="J44" s="20">
        <f>VLOOKUP(B44,'[1]6 months '!$C$27:$M$238,5,FALSE)</f>
        <v>767.59561681117066</v>
      </c>
      <c r="K44" s="19">
        <f>VLOOKUP(B44,'[1]6 months '!$C$27:$M$238,8,FALSE)</f>
        <v>0.95965574366386575</v>
      </c>
      <c r="L44" s="19">
        <f>VLOOKUP(B44,'[1]6 months '!$C$27:$M$238,9,FALSE)</f>
        <v>3.670559579892322E-2</v>
      </c>
      <c r="M44" s="19">
        <f>VLOOKUP(B44,'[1]6 months '!$C$27:$M$238,10,FALSE)</f>
        <v>3.6386605372110219E-3</v>
      </c>
      <c r="N44" s="19">
        <f>VLOOKUP(B44,'[1]6 months '!$C$27:$M$238,11,FALSE)</f>
        <v>0.96316035724678573</v>
      </c>
      <c r="O44" s="21">
        <f>VLOOKUP(B44,'[1]CI calculations'!$A$248:$K$457,11,FALSE)</f>
        <v>1.3294298198300608E-2</v>
      </c>
      <c r="P44" s="20">
        <f>VLOOKUP(B44,'[1]1 year '!$C$27:$M$238,5,FALSE)</f>
        <v>958.5258482534573</v>
      </c>
      <c r="Q44" s="19">
        <f>VLOOKUP(B44,'[1]1 year '!$C$27:$M$238,8,FALSE)</f>
        <v>0.94434288849499115</v>
      </c>
      <c r="R44" s="19">
        <f>VLOOKUP(B44,'[1]1 year '!$C$27:$M$238,9,FALSE)</f>
        <v>4.7830041164128839E-2</v>
      </c>
      <c r="S44" s="19">
        <f>VLOOKUP(B44,'[1]1 year '!$C$27:$M$238,10,FALSE)</f>
        <v>7.8270703408799547E-3</v>
      </c>
      <c r="T44" s="19">
        <f>VLOOKUP(B44,'[1]1 year '!$C$27:$M$238,11,FALSE)</f>
        <v>0.9517926364101047</v>
      </c>
      <c r="U44" s="19">
        <f>VLOOKUP(B44,'[1]CI calculations'!$A$472:$K$681,11,FALSE)</f>
        <v>1.355557835936673E-2</v>
      </c>
      <c r="V44" s="20">
        <f>VLOOKUP(B44,'[1]2 years'!$C$27:$M$238,5,FALSE)</f>
        <v>1074.8359171112365</v>
      </c>
      <c r="W44" s="19">
        <f>VLOOKUP(B44,'[1]2 years'!$C$27:$M$238,8,FALSE)</f>
        <v>0.92515538272259468</v>
      </c>
      <c r="X44" s="19">
        <f>VLOOKUP(B44,'[1]2 years'!$C$27:$M$238,9,FALSE)</f>
        <v>6.2235539685847045E-2</v>
      </c>
      <c r="Y44" s="19">
        <f>VLOOKUP(B44,'[1]2 years'!$C$27:$M$238,10,FALSE)</f>
        <v>1.2609077591558136E-2</v>
      </c>
      <c r="Z44" s="19">
        <f>VLOOKUP(B44,'[1]2 years'!$C$27:$M$238,11,FALSE)</f>
        <v>0.93696970645218991</v>
      </c>
      <c r="AA44" s="18">
        <f>VLOOKUP(B44,'[1]CI calculations'!$A$705:$K$914,11,FALSE)</f>
        <v>1.4557733777394855E-2</v>
      </c>
      <c r="BA44" s="1"/>
      <c r="BB44" s="1"/>
      <c r="BC44" s="1"/>
      <c r="BD44" s="1"/>
      <c r="BE44" s="1"/>
      <c r="BF44" s="1"/>
      <c r="BG44" s="1"/>
      <c r="BH44" s="1"/>
      <c r="BI44" s="1"/>
      <c r="BJ44" s="1"/>
      <c r="BK44" s="1"/>
      <c r="BL44" s="1"/>
      <c r="BM44" s="1"/>
      <c r="BN44" s="1"/>
      <c r="BO44" s="1"/>
      <c r="BP44" s="1"/>
    </row>
    <row r="45" spans="1:68" x14ac:dyDescent="0.2">
      <c r="A45" s="27" t="s">
        <v>533</v>
      </c>
      <c r="B45" s="26" t="s">
        <v>532</v>
      </c>
      <c r="C45" s="25" t="s">
        <v>531</v>
      </c>
      <c r="D45" s="24">
        <f>VLOOKUP(B45,'[1]3 months'!$C$27:$G$238,5,FALSE)</f>
        <v>188.59696950534746</v>
      </c>
      <c r="E45" s="23">
        <f>VLOOKUP(B45,'[1]3 months'!$C$27:$M$238,8,FALSE)</f>
        <v>0.98650176132594225</v>
      </c>
      <c r="F45" s="23">
        <f>VLOOKUP(B45,'[1]3 months'!$C$27:$M$238,9,FALSE)</f>
        <v>1.1760384571541778E-2</v>
      </c>
      <c r="G45" s="23">
        <f>VLOOKUP(B45,'[1]3 months'!$C$27:$M$238,10,FALSE)</f>
        <v>1.7378541025158886E-3</v>
      </c>
      <c r="H45" s="23">
        <f>VLOOKUP(B45,'[1]3 months'!$C$27:$M$238,11,FALSE)</f>
        <v>0.98821914201607963</v>
      </c>
      <c r="I45" s="22">
        <f>VLOOKUP(B45,'[1]CI calculations'!$A$31:$K$240,11,FALSE)</f>
        <v>1.5379716911163939E-2</v>
      </c>
      <c r="J45" s="20">
        <f>VLOOKUP(B45,'[1]6 months '!$C$27:$M$238,5,FALSE)</f>
        <v>333.64468430115903</v>
      </c>
      <c r="K45" s="19">
        <f>VLOOKUP(B45,'[1]6 months '!$C$27:$M$238,8,FALSE)</f>
        <v>0.9705011152969385</v>
      </c>
      <c r="L45" s="19">
        <f>VLOOKUP(B45,'[1]6 months '!$C$27:$M$238,9,FALSE)</f>
        <v>2.8516540213253599E-2</v>
      </c>
      <c r="M45" s="19">
        <f>VLOOKUP(B45,'[1]6 months '!$C$27:$M$238,10,FALSE)</f>
        <v>9.8234448980787635E-4</v>
      </c>
      <c r="N45" s="19">
        <f>VLOOKUP(B45,'[1]6 months '!$C$27:$M$238,11,FALSE)</f>
        <v>0.97145541917505907</v>
      </c>
      <c r="O45" s="21">
        <f>VLOOKUP(B45,'[1]CI calculations'!$A$248:$K$457,11,FALSE)</f>
        <v>1.7817922245119883E-2</v>
      </c>
      <c r="P45" s="20">
        <f>VLOOKUP(B45,'[1]1 year '!$C$27:$M$238,5,FALSE)</f>
        <v>416.87431246495288</v>
      </c>
      <c r="Q45" s="19">
        <f>VLOOKUP(B45,'[1]1 year '!$C$27:$M$238,8,FALSE)</f>
        <v>0.96588014987735638</v>
      </c>
      <c r="R45" s="19">
        <f>VLOOKUP(B45,'[1]1 year '!$C$27:$M$238,9,FALSE)</f>
        <v>3.1635984306722424E-2</v>
      </c>
      <c r="S45" s="19">
        <f>VLOOKUP(B45,'[1]1 year '!$C$27:$M$238,10,FALSE)</f>
        <v>2.4838658159211458E-3</v>
      </c>
      <c r="T45" s="19">
        <f>VLOOKUP(B45,'[1]1 year '!$C$27:$M$238,11,FALSE)</f>
        <v>0.9682852404862613</v>
      </c>
      <c r="U45" s="19">
        <f>VLOOKUP(B45,'[1]CI calculations'!$A$472:$K$681,11,FALSE)</f>
        <v>1.6782420462182215E-2</v>
      </c>
      <c r="V45" s="20">
        <f>VLOOKUP(B45,'[1]2 years'!$C$27:$M$238,5,FALSE)</f>
        <v>469.76325711756851</v>
      </c>
      <c r="W45" s="19">
        <f>VLOOKUP(B45,'[1]2 years'!$C$27:$M$238,8,FALSE)</f>
        <v>0.95606558921344531</v>
      </c>
      <c r="X45" s="19">
        <f>VLOOKUP(B45,'[1]2 years'!$C$27:$M$238,9,FALSE)</f>
        <v>3.1957355219872627E-2</v>
      </c>
      <c r="Y45" s="19">
        <f>VLOOKUP(B45,'[1]2 years'!$C$27:$M$238,10,FALSE)</f>
        <v>1.1977055566682033E-2</v>
      </c>
      <c r="Z45" s="19">
        <f>VLOOKUP(B45,'[1]2 years'!$C$27:$M$238,11,FALSE)</f>
        <v>0.96765524991102125</v>
      </c>
      <c r="AA45" s="18">
        <f>VLOOKUP(B45,'[1]CI calculations'!$A$705:$K$914,11,FALSE)</f>
        <v>1.6035739683013878E-2</v>
      </c>
      <c r="BA45" s="1"/>
      <c r="BB45" s="1"/>
      <c r="BC45" s="1"/>
      <c r="BD45" s="1"/>
      <c r="BE45" s="1"/>
      <c r="BF45" s="1"/>
      <c r="BG45" s="1"/>
      <c r="BH45" s="1"/>
      <c r="BI45" s="1"/>
      <c r="BJ45" s="1"/>
      <c r="BK45" s="1"/>
      <c r="BL45" s="1"/>
      <c r="BM45" s="1"/>
      <c r="BN45" s="1"/>
      <c r="BO45" s="1"/>
      <c r="BP45" s="1"/>
    </row>
    <row r="46" spans="1:68" x14ac:dyDescent="0.2">
      <c r="A46" s="27" t="s">
        <v>530</v>
      </c>
      <c r="B46" s="26" t="s">
        <v>529</v>
      </c>
      <c r="C46" s="25" t="s">
        <v>528</v>
      </c>
      <c r="D46" s="24">
        <f>VLOOKUP(B46,'[1]3 months'!$C$27:$G$238,5,FALSE)</f>
        <v>466.83248119653234</v>
      </c>
      <c r="E46" s="23">
        <f>VLOOKUP(B46,'[1]3 months'!$C$27:$M$238,8,FALSE)</f>
        <v>0.95774891314247901</v>
      </c>
      <c r="F46" s="23">
        <f>VLOOKUP(B46,'[1]3 months'!$C$27:$M$238,9,FALSE)</f>
        <v>4.2251086857520978E-2</v>
      </c>
      <c r="G46" s="23">
        <f>VLOOKUP(B46,'[1]3 months'!$C$27:$M$238,10,FALSE)</f>
        <v>0</v>
      </c>
      <c r="H46" s="23">
        <f>VLOOKUP(B46,'[1]3 months'!$C$27:$M$238,11,FALSE)</f>
        <v>0.95774891314247901</v>
      </c>
      <c r="I46" s="22">
        <f>VLOOKUP(B46,'[1]CI calculations'!$A$31:$K$240,11,FALSE)</f>
        <v>1.8179330379759287E-2</v>
      </c>
      <c r="J46" s="20">
        <f>VLOOKUP(B46,'[1]6 months '!$C$27:$M$238,5,FALSE)</f>
        <v>732.86427250681504</v>
      </c>
      <c r="K46" s="19">
        <f>VLOOKUP(B46,'[1]6 months '!$C$27:$M$238,8,FALSE)</f>
        <v>0.95813995432191246</v>
      </c>
      <c r="L46" s="19">
        <f>VLOOKUP(B46,'[1]6 months '!$C$27:$M$238,9,FALSE)</f>
        <v>3.8141819953186967E-2</v>
      </c>
      <c r="M46" s="19">
        <f>VLOOKUP(B46,'[1]6 months '!$C$27:$M$238,10,FALSE)</f>
        <v>3.7182257249005171E-3</v>
      </c>
      <c r="N46" s="19">
        <f>VLOOKUP(B46,'[1]6 months '!$C$27:$M$238,11,FALSE)</f>
        <v>0.96171583086427614</v>
      </c>
      <c r="O46" s="21">
        <f>VLOOKUP(B46,'[1]CI calculations'!$A$248:$K$457,11,FALSE)</f>
        <v>1.3860598544664203E-2</v>
      </c>
      <c r="P46" s="20">
        <f>VLOOKUP(B46,'[1]1 year '!$C$27:$M$238,5,FALSE)</f>
        <v>926.80257109558329</v>
      </c>
      <c r="Q46" s="19">
        <f>VLOOKUP(B46,'[1]1 year '!$C$27:$M$238,8,FALSE)</f>
        <v>0.95906341421241836</v>
      </c>
      <c r="R46" s="19">
        <f>VLOOKUP(B46,'[1]1 year '!$C$27:$M$238,9,FALSE)</f>
        <v>3.6314654134299844E-2</v>
      </c>
      <c r="S46" s="19">
        <f>VLOOKUP(B46,'[1]1 year '!$C$27:$M$238,10,FALSE)</f>
        <v>4.6219316532818402E-3</v>
      </c>
      <c r="T46" s="19">
        <f>VLOOKUP(B46,'[1]1 year '!$C$27:$M$238,11,FALSE)</f>
        <v>0.96351672265130672</v>
      </c>
      <c r="U46" s="19">
        <f>VLOOKUP(B46,'[1]CI calculations'!$A$472:$K$681,11,FALSE)</f>
        <v>1.204702969622844E-2</v>
      </c>
      <c r="V46" s="20">
        <f>VLOOKUP(B46,'[1]2 years'!$C$27:$M$238,5,FALSE)</f>
        <v>1033.5595262037161</v>
      </c>
      <c r="W46" s="19">
        <f>VLOOKUP(B46,'[1]2 years'!$C$27:$M$238,8,FALSE)</f>
        <v>0.93288423967975898</v>
      </c>
      <c r="X46" s="19">
        <f>VLOOKUP(B46,'[1]2 years'!$C$27:$M$238,9,FALSE)</f>
        <v>4.7868868719643923E-2</v>
      </c>
      <c r="Y46" s="19">
        <f>VLOOKUP(B46,'[1]2 years'!$C$27:$M$238,10,FALSE)</f>
        <v>1.9246891600597189E-2</v>
      </c>
      <c r="Z46" s="19">
        <f>VLOOKUP(B46,'[1]2 years'!$C$27:$M$238,11,FALSE)</f>
        <v>0.95119172367675053</v>
      </c>
      <c r="AA46" s="18">
        <f>VLOOKUP(B46,'[1]CI calculations'!$A$705:$K$914,11,FALSE)</f>
        <v>1.3207903092152621E-2</v>
      </c>
      <c r="BA46" s="1"/>
      <c r="BB46" s="1"/>
      <c r="BC46" s="1"/>
      <c r="BD46" s="1"/>
      <c r="BE46" s="1"/>
      <c r="BF46" s="1"/>
      <c r="BG46" s="1"/>
      <c r="BH46" s="1"/>
      <c r="BI46" s="1"/>
      <c r="BJ46" s="1"/>
      <c r="BK46" s="1"/>
      <c r="BL46" s="1"/>
      <c r="BM46" s="1"/>
      <c r="BN46" s="1"/>
      <c r="BO46" s="1"/>
      <c r="BP46" s="1"/>
    </row>
    <row r="47" spans="1:68" x14ac:dyDescent="0.2">
      <c r="A47" s="27" t="s">
        <v>527</v>
      </c>
      <c r="B47" s="26" t="s">
        <v>526</v>
      </c>
      <c r="C47" s="25" t="s">
        <v>525</v>
      </c>
      <c r="D47" s="24">
        <f>VLOOKUP(B47,'[1]3 months'!$C$27:$G$238,5,FALSE)</f>
        <v>484.68346037480751</v>
      </c>
      <c r="E47" s="23">
        <f>VLOOKUP(B47,'[1]3 months'!$C$27:$M$238,8,FALSE)</f>
        <v>0.99280695684906528</v>
      </c>
      <c r="F47" s="23">
        <f>VLOOKUP(B47,'[1]3 months'!$C$27:$M$238,9,FALSE)</f>
        <v>3.5618563556582472E-3</v>
      </c>
      <c r="G47" s="23">
        <f>VLOOKUP(B47,'[1]3 months'!$C$27:$M$238,10,FALSE)</f>
        <v>3.6311867952764621E-3</v>
      </c>
      <c r="H47" s="23">
        <f>VLOOKUP(B47,'[1]3 months'!$C$27:$M$238,11,FALSE)</f>
        <v>0.99642516274249704</v>
      </c>
      <c r="I47" s="22">
        <f>VLOOKUP(B47,'[1]CI calculations'!$A$31:$K$240,11,FALSE)</f>
        <v>5.3029576574067485E-3</v>
      </c>
      <c r="J47" s="20">
        <f>VLOOKUP(B47,'[1]6 months '!$C$27:$M$238,5,FALSE)</f>
        <v>824.49492200977534</v>
      </c>
      <c r="K47" s="19">
        <f>VLOOKUP(B47,'[1]6 months '!$C$27:$M$238,8,FALSE)</f>
        <v>0.99234612275209444</v>
      </c>
      <c r="L47" s="19">
        <f>VLOOKUP(B47,'[1]6 months '!$C$27:$M$238,9,FALSE)</f>
        <v>5.3675324217680341E-3</v>
      </c>
      <c r="M47" s="19">
        <f>VLOOKUP(B47,'[1]6 months '!$C$27:$M$238,10,FALSE)</f>
        <v>2.2863448261375261E-3</v>
      </c>
      <c r="N47" s="19">
        <f>VLOOKUP(B47,'[1]6 months '!$C$27:$M$238,11,FALSE)</f>
        <v>0.99462016742586057</v>
      </c>
      <c r="O47" s="21">
        <f>VLOOKUP(B47,'[1]CI calculations'!$A$248:$K$457,11,FALSE)</f>
        <v>4.9777407907394206E-3</v>
      </c>
      <c r="P47" s="20">
        <f>VLOOKUP(B47,'[1]1 year '!$C$27:$M$238,5,FALSE)</f>
        <v>1054.2392792216444</v>
      </c>
      <c r="Q47" s="19">
        <f>VLOOKUP(B47,'[1]1 year '!$C$27:$M$238,8,FALSE)</f>
        <v>0.98752114668734181</v>
      </c>
      <c r="R47" s="19">
        <f>VLOOKUP(B47,'[1]1 year '!$C$27:$M$238,9,FALSE)</f>
        <v>7.6090786759947671E-3</v>
      </c>
      <c r="S47" s="19">
        <f>VLOOKUP(B47,'[1]1 year '!$C$27:$M$238,10,FALSE)</f>
        <v>4.869774636663461E-3</v>
      </c>
      <c r="T47" s="19">
        <f>VLOOKUP(B47,'[1]1 year '!$C$27:$M$238,11,FALSE)</f>
        <v>0.99235368549556757</v>
      </c>
      <c r="U47" s="19">
        <f>VLOOKUP(B47,'[1]CI calculations'!$A$472:$K$681,11,FALSE)</f>
        <v>5.2482420665415719E-3</v>
      </c>
      <c r="V47" s="20">
        <f>VLOOKUP(B47,'[1]2 years'!$C$27:$M$238,5,FALSE)</f>
        <v>1200.8895279437502</v>
      </c>
      <c r="W47" s="19">
        <f>VLOOKUP(B47,'[1]2 years'!$C$27:$M$238,8,FALSE)</f>
        <v>0.98175998594341451</v>
      </c>
      <c r="X47" s="19">
        <f>VLOOKUP(B47,'[1]2 years'!$C$27:$M$238,9,FALSE)</f>
        <v>1.0460870113503882E-2</v>
      </c>
      <c r="Y47" s="19">
        <f>VLOOKUP(B47,'[1]2 years'!$C$27:$M$238,10,FALSE)</f>
        <v>7.7791439430817018E-3</v>
      </c>
      <c r="Z47" s="19">
        <f>VLOOKUP(B47,'[1]2 years'!$C$27:$M$238,11,FALSE)</f>
        <v>0.98945711526859526</v>
      </c>
      <c r="AA47" s="18">
        <f>VLOOKUP(B47,'[1]CI calculations'!$A$705:$K$914,11,FALSE)</f>
        <v>5.7738801769658017E-3</v>
      </c>
      <c r="BA47" s="1"/>
      <c r="BB47" s="1"/>
      <c r="BC47" s="1"/>
      <c r="BD47" s="1"/>
      <c r="BE47" s="1"/>
      <c r="BF47" s="1"/>
      <c r="BG47" s="1"/>
      <c r="BH47" s="1"/>
      <c r="BI47" s="1"/>
      <c r="BJ47" s="1"/>
      <c r="BK47" s="1"/>
      <c r="BL47" s="1"/>
      <c r="BM47" s="1"/>
      <c r="BN47" s="1"/>
      <c r="BO47" s="1"/>
      <c r="BP47" s="1"/>
    </row>
    <row r="48" spans="1:68" x14ac:dyDescent="0.2">
      <c r="A48" s="27" t="s">
        <v>524</v>
      </c>
      <c r="B48" s="26" t="s">
        <v>523</v>
      </c>
      <c r="C48" s="25" t="s">
        <v>522</v>
      </c>
      <c r="D48" s="24">
        <f>VLOOKUP(B48,'[1]3 months'!$C$27:$G$238,5,FALSE)</f>
        <v>219.33132226821846</v>
      </c>
      <c r="E48" s="23">
        <f>VLOOKUP(B48,'[1]3 months'!$C$27:$M$238,8,FALSE)</f>
        <v>0.92923050548603858</v>
      </c>
      <c r="F48" s="23">
        <f>VLOOKUP(B48,'[1]3 months'!$C$27:$M$238,9,FALSE)</f>
        <v>7.0769494513961403E-2</v>
      </c>
      <c r="G48" s="23">
        <f>VLOOKUP(B48,'[1]3 months'!$C$27:$M$238,10,FALSE)</f>
        <v>0</v>
      </c>
      <c r="H48" s="23">
        <f>VLOOKUP(B48,'[1]3 months'!$C$27:$M$238,11,FALSE)</f>
        <v>0.92923050548603858</v>
      </c>
      <c r="I48" s="22">
        <f>VLOOKUP(B48,'[1]CI calculations'!$A$31:$K$240,11,FALSE)</f>
        <v>3.3846808008904258E-2</v>
      </c>
      <c r="J48" s="20">
        <f>VLOOKUP(B48,'[1]6 months '!$C$27:$M$238,5,FALSE)</f>
        <v>338.65599954513846</v>
      </c>
      <c r="K48" s="19">
        <f>VLOOKUP(B48,'[1]6 months '!$C$27:$M$238,8,FALSE)</f>
        <v>0.95416597718968899</v>
      </c>
      <c r="L48" s="19">
        <f>VLOOKUP(B48,'[1]6 months '!$C$27:$M$238,9,FALSE)</f>
        <v>4.5834022810311119E-2</v>
      </c>
      <c r="M48" s="19">
        <f>VLOOKUP(B48,'[1]6 months '!$C$27:$M$238,10,FALSE)</f>
        <v>0</v>
      </c>
      <c r="N48" s="19">
        <f>VLOOKUP(B48,'[1]6 months '!$C$27:$M$238,11,FALSE)</f>
        <v>0.95416597718968899</v>
      </c>
      <c r="O48" s="21">
        <f>VLOOKUP(B48,'[1]CI calculations'!$A$248:$K$457,11,FALSE)</f>
        <v>2.2195053891798398E-2</v>
      </c>
      <c r="P48" s="20">
        <f>VLOOKUP(B48,'[1]1 year '!$C$27:$M$238,5,FALSE)</f>
        <v>417.74708894433081</v>
      </c>
      <c r="Q48" s="19">
        <f>VLOOKUP(B48,'[1]1 year '!$C$27:$M$238,8,FALSE)</f>
        <v>0.94189913140003068</v>
      </c>
      <c r="R48" s="19">
        <f>VLOOKUP(B48,'[1]1 year '!$C$27:$M$238,9,FALSE)</f>
        <v>4.5534320898683388E-2</v>
      </c>
      <c r="S48" s="19">
        <f>VLOOKUP(B48,'[1]1 year '!$C$27:$M$238,10,FALSE)</f>
        <v>1.2566547701285969E-2</v>
      </c>
      <c r="T48" s="19">
        <f>VLOOKUP(B48,'[1]1 year '!$C$27:$M$238,11,FALSE)</f>
        <v>0.95388618767909783</v>
      </c>
      <c r="U48" s="19">
        <f>VLOOKUP(B48,'[1]CI calculations'!$A$472:$K$681,11,FALSE)</f>
        <v>2.016480213511913E-2</v>
      </c>
      <c r="V48" s="20">
        <f>VLOOKUP(B48,'[1]2 years'!$C$27:$M$238,5,FALSE)</f>
        <v>479.58304190697646</v>
      </c>
      <c r="W48" s="19">
        <f>VLOOKUP(B48,'[1]2 years'!$C$27:$M$238,8,FALSE)</f>
        <v>0.92635784943614674</v>
      </c>
      <c r="X48" s="19">
        <f>VLOOKUP(B48,'[1]2 years'!$C$27:$M$238,9,FALSE)</f>
        <v>5.6460480992184633E-2</v>
      </c>
      <c r="Y48" s="19">
        <f>VLOOKUP(B48,'[1]2 years'!$C$27:$M$238,10,FALSE)</f>
        <v>1.7181669571668671E-2</v>
      </c>
      <c r="Z48" s="19">
        <f>VLOOKUP(B48,'[1]2 years'!$C$27:$M$238,11,FALSE)</f>
        <v>0.9425524746088344</v>
      </c>
      <c r="AA48" s="18">
        <f>VLOOKUP(B48,'[1]CI calculations'!$A$705:$K$914,11,FALSE)</f>
        <v>2.0926868786290017E-2</v>
      </c>
      <c r="BA48" s="1"/>
      <c r="BB48" s="1"/>
      <c r="BC48" s="1"/>
      <c r="BD48" s="1"/>
      <c r="BE48" s="1"/>
      <c r="BF48" s="1"/>
      <c r="BG48" s="1"/>
      <c r="BH48" s="1"/>
      <c r="BI48" s="1"/>
      <c r="BJ48" s="1"/>
      <c r="BK48" s="1"/>
      <c r="BL48" s="1"/>
      <c r="BM48" s="1"/>
      <c r="BN48" s="1"/>
      <c r="BO48" s="1"/>
      <c r="BP48" s="1"/>
    </row>
    <row r="49" spans="1:68" x14ac:dyDescent="0.2">
      <c r="A49" s="27" t="s">
        <v>521</v>
      </c>
      <c r="B49" s="26" t="s">
        <v>520</v>
      </c>
      <c r="C49" s="25" t="s">
        <v>519</v>
      </c>
      <c r="D49" s="24">
        <f>VLOOKUP(B49,'[1]3 months'!$C$27:$G$238,5,FALSE)</f>
        <v>646.77702964993671</v>
      </c>
      <c r="E49" s="23">
        <f>VLOOKUP(B49,'[1]3 months'!$C$27:$M$238,8,FALSE)</f>
        <v>0.96493659969936008</v>
      </c>
      <c r="F49" s="23">
        <f>VLOOKUP(B49,'[1]3 months'!$C$27:$M$238,9,FALSE)</f>
        <v>2.8043425683290237E-2</v>
      </c>
      <c r="G49" s="23">
        <f>VLOOKUP(B49,'[1]3 months'!$C$27:$M$238,10,FALSE)</f>
        <v>7.0199746173497286E-3</v>
      </c>
      <c r="H49" s="23">
        <f>VLOOKUP(B49,'[1]3 months'!$C$27:$M$238,11,FALSE)</f>
        <v>0.97175831842892946</v>
      </c>
      <c r="I49" s="22">
        <f>VLOOKUP(B49,'[1]CI calculations'!$A$31:$K$240,11,FALSE)</f>
        <v>1.2761316421374342E-2</v>
      </c>
      <c r="J49" s="20">
        <f>VLOOKUP(B49,'[1]6 months '!$C$27:$M$238,5,FALSE)</f>
        <v>1071.4317962771172</v>
      </c>
      <c r="K49" s="19">
        <f>VLOOKUP(B49,'[1]6 months '!$C$27:$M$238,8,FALSE)</f>
        <v>0.96233222707188448</v>
      </c>
      <c r="L49" s="19">
        <f>VLOOKUP(B49,'[1]6 months '!$C$27:$M$238,9,FALSE)</f>
        <v>3.2312247427780556E-2</v>
      </c>
      <c r="M49" s="19">
        <f>VLOOKUP(B49,'[1]6 months '!$C$27:$M$238,10,FALSE)</f>
        <v>5.3555255003349209E-3</v>
      </c>
      <c r="N49" s="19">
        <f>VLOOKUP(B49,'[1]6 months '!$C$27:$M$238,11,FALSE)</f>
        <v>0.96751377174840836</v>
      </c>
      <c r="O49" s="21">
        <f>VLOOKUP(B49,'[1]CI calculations'!$A$248:$K$457,11,FALSE)</f>
        <v>1.0598425290266401E-2</v>
      </c>
      <c r="P49" s="20">
        <f>VLOOKUP(B49,'[1]1 year '!$C$27:$M$238,5,FALSE)</f>
        <v>1369.1093967289428</v>
      </c>
      <c r="Q49" s="19">
        <f>VLOOKUP(B49,'[1]1 year '!$C$27:$M$238,8,FALSE)</f>
        <v>0.96050442308753292</v>
      </c>
      <c r="R49" s="19">
        <f>VLOOKUP(B49,'[1]1 year '!$C$27:$M$238,9,FALSE)</f>
        <v>3.4198537151505295E-2</v>
      </c>
      <c r="S49" s="19">
        <f>VLOOKUP(B49,'[1]1 year '!$C$27:$M$238,10,FALSE)</f>
        <v>5.297039760961718E-3</v>
      </c>
      <c r="T49" s="19">
        <f>VLOOKUP(B49,'[1]1 year '!$C$27:$M$238,11,FALSE)</f>
        <v>0.96561934716341147</v>
      </c>
      <c r="U49" s="19">
        <f>VLOOKUP(B49,'[1]CI calculations'!$A$472:$K$681,11,FALSE)</f>
        <v>9.6344889898737941E-3</v>
      </c>
      <c r="V49" s="20">
        <f>VLOOKUP(B49,'[1]2 years'!$C$27:$M$238,5,FALSE)</f>
        <v>1543.1606343878148</v>
      </c>
      <c r="W49" s="19">
        <f>VLOOKUP(B49,'[1]2 years'!$C$27:$M$238,8,FALSE)</f>
        <v>0.94729346872858611</v>
      </c>
      <c r="X49" s="19">
        <f>VLOOKUP(B49,'[1]2 years'!$C$27:$M$238,9,FALSE)</f>
        <v>3.9734428211938892E-2</v>
      </c>
      <c r="Y49" s="19">
        <f>VLOOKUP(B49,'[1]2 years'!$C$27:$M$238,10,FALSE)</f>
        <v>1.2972103059474964E-2</v>
      </c>
      <c r="Z49" s="19">
        <f>VLOOKUP(B49,'[1]2 years'!$C$27:$M$238,11,FALSE)</f>
        <v>0.95974335848550674</v>
      </c>
      <c r="AA49" s="18">
        <f>VLOOKUP(B49,'[1]CI calculations'!$A$705:$K$914,11,FALSE)</f>
        <v>9.8278733629274632E-3</v>
      </c>
      <c r="BA49" s="1"/>
      <c r="BB49" s="1"/>
      <c r="BC49" s="1"/>
      <c r="BD49" s="1"/>
      <c r="BE49" s="1"/>
      <c r="BF49" s="1"/>
      <c r="BG49" s="1"/>
      <c r="BH49" s="1"/>
      <c r="BI49" s="1"/>
      <c r="BJ49" s="1"/>
      <c r="BK49" s="1"/>
      <c r="BL49" s="1"/>
      <c r="BM49" s="1"/>
      <c r="BN49" s="1"/>
      <c r="BO49" s="1"/>
      <c r="BP49" s="1"/>
    </row>
    <row r="50" spans="1:68" x14ac:dyDescent="0.2">
      <c r="A50" s="27" t="s">
        <v>518</v>
      </c>
      <c r="B50" s="26" t="s">
        <v>517</v>
      </c>
      <c r="C50" s="25" t="s">
        <v>516</v>
      </c>
      <c r="D50" s="24">
        <f>VLOOKUP(B50,'[1]3 months'!$C$27:$G$238,5,FALSE)</f>
        <v>371.93467734513428</v>
      </c>
      <c r="E50" s="23">
        <f>VLOOKUP(B50,'[1]3 months'!$C$27:$M$238,8,FALSE)</f>
        <v>0.94619828156445707</v>
      </c>
      <c r="F50" s="23">
        <f>VLOOKUP(B50,'[1]3 months'!$C$27:$M$238,9,FALSE)</f>
        <v>3.813151769802034E-2</v>
      </c>
      <c r="G50" s="23">
        <f>VLOOKUP(B50,'[1]3 months'!$C$27:$M$238,10,FALSE)</f>
        <v>1.5670200737522604E-2</v>
      </c>
      <c r="H50" s="23">
        <f>VLOOKUP(B50,'[1]3 months'!$C$27:$M$238,11,FALSE)</f>
        <v>0.9612614413110413</v>
      </c>
      <c r="I50" s="22">
        <f>VLOOKUP(B50,'[1]CI calculations'!$A$31:$K$240,11,FALSE)</f>
        <v>1.9700014751386677E-2</v>
      </c>
      <c r="J50" s="20">
        <f>VLOOKUP(B50,'[1]6 months '!$C$27:$M$238,5,FALSE)</f>
        <v>570.652367605481</v>
      </c>
      <c r="K50" s="19">
        <f>VLOOKUP(B50,'[1]6 months '!$C$27:$M$238,8,FALSE)</f>
        <v>0.95269121735692075</v>
      </c>
      <c r="L50" s="19">
        <f>VLOOKUP(B50,'[1]6 months '!$C$27:$M$238,9,FALSE)</f>
        <v>3.7095399879593774E-2</v>
      </c>
      <c r="M50" s="19">
        <f>VLOOKUP(B50,'[1]6 months '!$C$27:$M$238,10,FALSE)</f>
        <v>1.0213382763485402E-2</v>
      </c>
      <c r="N50" s="19">
        <f>VLOOKUP(B50,'[1]6 months '!$C$27:$M$238,11,FALSE)</f>
        <v>0.96252182113437323</v>
      </c>
      <c r="O50" s="21">
        <f>VLOOKUP(B50,'[1]CI calculations'!$A$248:$K$457,11,FALSE)</f>
        <v>1.5602455658379416E-2</v>
      </c>
      <c r="P50" s="20">
        <f>VLOOKUP(B50,'[1]1 year '!$C$27:$M$238,5,FALSE)</f>
        <v>688.59714911200399</v>
      </c>
      <c r="Q50" s="19">
        <f>VLOOKUP(B50,'[1]1 year '!$C$27:$M$238,8,FALSE)</f>
        <v>0.94913453868271858</v>
      </c>
      <c r="R50" s="19">
        <f>VLOOKUP(B50,'[1]1 year '!$C$27:$M$238,9,FALSE)</f>
        <v>4.0794228555951717E-2</v>
      </c>
      <c r="S50" s="19">
        <f>VLOOKUP(B50,'[1]1 year '!$C$27:$M$238,10,FALSE)</f>
        <v>1.0071232761329693E-2</v>
      </c>
      <c r="T50" s="19">
        <f>VLOOKUP(B50,'[1]1 year '!$C$27:$M$238,11,FALSE)</f>
        <v>0.95879074342920245</v>
      </c>
      <c r="U50" s="19">
        <f>VLOOKUP(B50,'[1]CI calculations'!$A$472:$K$681,11,FALSE)</f>
        <v>1.4861505774583976E-2</v>
      </c>
      <c r="V50" s="20">
        <f>VLOOKUP(B50,'[1]2 years'!$C$27:$M$238,5,FALSE)</f>
        <v>751.24478578203207</v>
      </c>
      <c r="W50" s="19">
        <f>VLOOKUP(B50,'[1]2 years'!$C$27:$M$238,8,FALSE)</f>
        <v>0.94246141766428815</v>
      </c>
      <c r="X50" s="19">
        <f>VLOOKUP(B50,'[1]2 years'!$C$27:$M$238,9,FALSE)</f>
        <v>4.6656520464583719E-2</v>
      </c>
      <c r="Y50" s="19">
        <f>VLOOKUP(B50,'[1]2 years'!$C$27:$M$238,10,FALSE)</f>
        <v>1.0882061871128224E-2</v>
      </c>
      <c r="Z50" s="19">
        <f>VLOOKUP(B50,'[1]2 years'!$C$27:$M$238,11,FALSE)</f>
        <v>0.95283017457670982</v>
      </c>
      <c r="AA50" s="18">
        <f>VLOOKUP(B50,'[1]CI calculations'!$A$705:$K$914,11,FALSE)</f>
        <v>1.5180577912835072E-2</v>
      </c>
      <c r="BA50" s="1"/>
      <c r="BB50" s="1"/>
      <c r="BC50" s="1"/>
      <c r="BD50" s="1"/>
      <c r="BE50" s="1"/>
      <c r="BF50" s="1"/>
      <c r="BG50" s="1"/>
      <c r="BH50" s="1"/>
      <c r="BI50" s="1"/>
      <c r="BJ50" s="1"/>
      <c r="BK50" s="1"/>
      <c r="BL50" s="1"/>
      <c r="BM50" s="1"/>
      <c r="BN50" s="1"/>
      <c r="BO50" s="1"/>
      <c r="BP50" s="1"/>
    </row>
    <row r="51" spans="1:68" x14ac:dyDescent="0.2">
      <c r="A51" s="27" t="s">
        <v>515</v>
      </c>
      <c r="B51" s="26" t="s">
        <v>514</v>
      </c>
      <c r="C51" s="25" t="s">
        <v>513</v>
      </c>
      <c r="D51" s="24">
        <f>VLOOKUP(B51,'[1]3 months'!$C$27:$G$238,5,FALSE)</f>
        <v>280.62139825718765</v>
      </c>
      <c r="E51" s="23">
        <f>VLOOKUP(B51,'[1]3 months'!$C$27:$M$238,8,FALSE)</f>
        <v>0.97788824497645421</v>
      </c>
      <c r="F51" s="23">
        <f>VLOOKUP(B51,'[1]3 months'!$C$27:$M$238,9,FALSE)</f>
        <v>1.9691086876850974E-2</v>
      </c>
      <c r="G51" s="23">
        <f>VLOOKUP(B51,'[1]3 months'!$C$27:$M$238,10,FALSE)</f>
        <v>2.4206681466948216E-3</v>
      </c>
      <c r="H51" s="23">
        <f>VLOOKUP(B51,'[1]3 months'!$C$27:$M$238,11,FALSE)</f>
        <v>0.98026113187382424</v>
      </c>
      <c r="I51" s="22">
        <f>VLOOKUP(B51,'[1]CI calculations'!$A$31:$K$240,11,FALSE)</f>
        <v>1.6246949285498691E-2</v>
      </c>
      <c r="J51" s="20">
        <f>VLOOKUP(B51,'[1]6 months '!$C$27:$M$238,5,FALSE)</f>
        <v>479.31848081872516</v>
      </c>
      <c r="K51" s="19">
        <f>VLOOKUP(B51,'[1]6 months '!$C$27:$M$238,8,FALSE)</f>
        <v>0.97217963983614386</v>
      </c>
      <c r="L51" s="19">
        <f>VLOOKUP(B51,'[1]6 months '!$C$27:$M$238,9,FALSE)</f>
        <v>2.6403157808374475E-2</v>
      </c>
      <c r="M51" s="19">
        <f>VLOOKUP(B51,'[1]6 months '!$C$27:$M$238,10,FALSE)</f>
        <v>1.4172023554815509E-3</v>
      </c>
      <c r="N51" s="19">
        <f>VLOOKUP(B51,'[1]6 months '!$C$27:$M$238,11,FALSE)</f>
        <v>0.97355937046917396</v>
      </c>
      <c r="O51" s="21">
        <f>VLOOKUP(B51,'[1]CI calculations'!$A$248:$K$457,11,FALSE)</f>
        <v>1.4320522186279015E-2</v>
      </c>
      <c r="P51" s="20">
        <f>VLOOKUP(B51,'[1]1 year '!$C$27:$M$238,5,FALSE)</f>
        <v>610.51320904635224</v>
      </c>
      <c r="Q51" s="19">
        <f>VLOOKUP(B51,'[1]1 year '!$C$27:$M$238,8,FALSE)</f>
        <v>0.9695274606381481</v>
      </c>
      <c r="R51" s="19">
        <f>VLOOKUP(B51,'[1]1 year '!$C$27:$M$238,9,FALSE)</f>
        <v>2.5975919733663661E-2</v>
      </c>
      <c r="S51" s="19">
        <f>VLOOKUP(B51,'[1]1 year '!$C$27:$M$238,10,FALSE)</f>
        <v>4.4966196281882847E-3</v>
      </c>
      <c r="T51" s="19">
        <f>VLOOKUP(B51,'[1]1 year '!$C$27:$M$238,11,FALSE)</f>
        <v>0.97390674884101147</v>
      </c>
      <c r="U51" s="19">
        <f>VLOOKUP(B51,'[1]CI calculations'!$A$472:$K$681,11,FALSE)</f>
        <v>1.2624339454175635E-2</v>
      </c>
      <c r="V51" s="20">
        <f>VLOOKUP(B51,'[1]2 years'!$C$27:$M$238,5,FALSE)</f>
        <v>684.54935120664561</v>
      </c>
      <c r="W51" s="19">
        <f>VLOOKUP(B51,'[1]2 years'!$C$27:$M$238,8,FALSE)</f>
        <v>0.93282447297943716</v>
      </c>
      <c r="X51" s="19">
        <f>VLOOKUP(B51,'[1]2 years'!$C$27:$M$238,9,FALSE)</f>
        <v>5.0727502789203335E-2</v>
      </c>
      <c r="Y51" s="19">
        <f>VLOOKUP(B51,'[1]2 years'!$C$27:$M$238,10,FALSE)</f>
        <v>1.6448024231359416E-2</v>
      </c>
      <c r="Z51" s="19">
        <f>VLOOKUP(B51,'[1]2 years'!$C$27:$M$238,11,FALSE)</f>
        <v>0.94842417682140279</v>
      </c>
      <c r="AA51" s="18">
        <f>VLOOKUP(B51,'[1]CI calculations'!$A$705:$K$914,11,FALSE)</f>
        <v>1.6640555461582857E-2</v>
      </c>
      <c r="BA51" s="1"/>
      <c r="BB51" s="1"/>
      <c r="BC51" s="1"/>
      <c r="BD51" s="1"/>
      <c r="BE51" s="1"/>
      <c r="BF51" s="1"/>
      <c r="BG51" s="1"/>
      <c r="BH51" s="1"/>
      <c r="BI51" s="1"/>
      <c r="BJ51" s="1"/>
      <c r="BK51" s="1"/>
      <c r="BL51" s="1"/>
      <c r="BM51" s="1"/>
      <c r="BN51" s="1"/>
      <c r="BO51" s="1"/>
      <c r="BP51" s="1"/>
    </row>
    <row r="52" spans="1:68" x14ac:dyDescent="0.2">
      <c r="A52" s="27" t="s">
        <v>512</v>
      </c>
      <c r="B52" s="26" t="s">
        <v>511</v>
      </c>
      <c r="C52" s="25" t="s">
        <v>510</v>
      </c>
      <c r="D52" s="24">
        <f>VLOOKUP(B52,'[1]3 months'!$C$27:$G$238,5,FALSE)</f>
        <v>522.40615851822747</v>
      </c>
      <c r="E52" s="23">
        <f>VLOOKUP(B52,'[1]3 months'!$C$27:$M$238,8,FALSE)</f>
        <v>0.96999300227533336</v>
      </c>
      <c r="F52" s="23">
        <f>VLOOKUP(B52,'[1]3 months'!$C$27:$M$238,9,FALSE)</f>
        <v>2.4204868867511276E-2</v>
      </c>
      <c r="G52" s="23">
        <f>VLOOKUP(B52,'[1]3 months'!$C$27:$M$238,10,FALSE)</f>
        <v>5.802128857155189E-3</v>
      </c>
      <c r="H52" s="23">
        <f>VLOOKUP(B52,'[1]3 months'!$C$27:$M$238,11,FALSE)</f>
        <v>0.9756538717592631</v>
      </c>
      <c r="I52" s="22">
        <f>VLOOKUP(B52,'[1]CI calculations'!$A$31:$K$240,11,FALSE)</f>
        <v>1.3203293376303998E-2</v>
      </c>
      <c r="J52" s="20">
        <f>VLOOKUP(B52,'[1]6 months '!$C$27:$M$238,5,FALSE)</f>
        <v>865.90888009775131</v>
      </c>
      <c r="K52" s="19">
        <f>VLOOKUP(B52,'[1]6 months '!$C$27:$M$238,8,FALSE)</f>
        <v>0.97962239382139482</v>
      </c>
      <c r="L52" s="19">
        <f>VLOOKUP(B52,'[1]6 months '!$C$27:$M$238,9,FALSE)</f>
        <v>1.5338093408554968E-2</v>
      </c>
      <c r="M52" s="19">
        <f>VLOOKUP(B52,'[1]6 months '!$C$27:$M$238,10,FALSE)</f>
        <v>5.0395127700503094E-3</v>
      </c>
      <c r="N52" s="19">
        <f>VLOOKUP(B52,'[1]6 months '!$C$27:$M$238,11,FALSE)</f>
        <v>0.98458421856403822</v>
      </c>
      <c r="O52" s="21">
        <f>VLOOKUP(B52,'[1]CI calculations'!$A$248:$K$457,11,FALSE)</f>
        <v>8.1914472188945771E-3</v>
      </c>
      <c r="P52" s="20">
        <f>VLOOKUP(B52,'[1]1 year '!$C$27:$M$238,5,FALSE)</f>
        <v>1118.4080249185758</v>
      </c>
      <c r="Q52" s="19">
        <f>VLOOKUP(B52,'[1]1 year '!$C$27:$M$238,8,FALSE)</f>
        <v>0.96469803705148238</v>
      </c>
      <c r="R52" s="19">
        <f>VLOOKUP(B52,'[1]1 year '!$C$27:$M$238,9,FALSE)</f>
        <v>2.6265224011898767E-2</v>
      </c>
      <c r="S52" s="19">
        <f>VLOOKUP(B52,'[1]1 year '!$C$27:$M$238,10,FALSE)</f>
        <v>9.0367389366186376E-3</v>
      </c>
      <c r="T52" s="19">
        <f>VLOOKUP(B52,'[1]1 year '!$C$27:$M$238,11,FALSE)</f>
        <v>0.97349525956823646</v>
      </c>
      <c r="U52" s="19">
        <f>VLOOKUP(B52,'[1]CI calculations'!$A$472:$K$681,11,FALSE)</f>
        <v>9.4154712269699306E-3</v>
      </c>
      <c r="V52" s="20">
        <f>VLOOKUP(B52,'[1]2 years'!$C$27:$M$238,5,FALSE)</f>
        <v>1252.6717192002388</v>
      </c>
      <c r="W52" s="19">
        <f>VLOOKUP(B52,'[1]2 years'!$C$27:$M$238,8,FALSE)</f>
        <v>0.94879119593421013</v>
      </c>
      <c r="X52" s="19">
        <f>VLOOKUP(B52,'[1]2 years'!$C$27:$M$238,9,FALSE)</f>
        <v>3.224341313861092E-2</v>
      </c>
      <c r="Y52" s="19">
        <f>VLOOKUP(B52,'[1]2 years'!$C$27:$M$238,10,FALSE)</f>
        <v>1.8965390927178846E-2</v>
      </c>
      <c r="Z52" s="19">
        <f>VLOOKUP(B52,'[1]2 years'!$C$27:$M$238,11,FALSE)</f>
        <v>0.96713325621704183</v>
      </c>
      <c r="AA52" s="18">
        <f>VLOOKUP(B52,'[1]CI calculations'!$A$705:$K$914,11,FALSE)</f>
        <v>9.9244119844834177E-3</v>
      </c>
      <c r="BA52" s="1"/>
      <c r="BB52" s="1"/>
      <c r="BC52" s="1"/>
      <c r="BD52" s="1"/>
      <c r="BE52" s="1"/>
      <c r="BF52" s="1"/>
      <c r="BG52" s="1"/>
      <c r="BH52" s="1"/>
      <c r="BI52" s="1"/>
      <c r="BJ52" s="1"/>
      <c r="BK52" s="1"/>
      <c r="BL52" s="1"/>
      <c r="BM52" s="1"/>
      <c r="BN52" s="1"/>
      <c r="BO52" s="1"/>
      <c r="BP52" s="1"/>
    </row>
    <row r="53" spans="1:68" x14ac:dyDescent="0.2">
      <c r="A53" s="27" t="s">
        <v>509</v>
      </c>
      <c r="B53" s="26" t="s">
        <v>508</v>
      </c>
      <c r="C53" s="25" t="s">
        <v>507</v>
      </c>
      <c r="D53" s="24">
        <f>VLOOKUP(B53,'[1]3 months'!$C$27:$G$238,5,FALSE)</f>
        <v>245.99534475351729</v>
      </c>
      <c r="E53" s="23">
        <f>VLOOKUP(B53,'[1]3 months'!$C$27:$M$238,8,FALSE)</f>
        <v>0.99816140628557837</v>
      </c>
      <c r="F53" s="23">
        <f>VLOOKUP(B53,'[1]3 months'!$C$27:$M$238,9,FALSE)</f>
        <v>1.8385937144215691E-3</v>
      </c>
      <c r="G53" s="23">
        <f>VLOOKUP(B53,'[1]3 months'!$C$27:$M$238,10,FALSE)</f>
        <v>0</v>
      </c>
      <c r="H53" s="23">
        <f>VLOOKUP(B53,'[1]3 months'!$C$27:$M$238,11,FALSE)</f>
        <v>0.99816140628557837</v>
      </c>
      <c r="I53" s="22">
        <f>VLOOKUP(B53,'[1]CI calculations'!$A$31:$K$240,11,FALSE)</f>
        <v>5.3393637337493926E-3</v>
      </c>
      <c r="J53" s="20">
        <f>VLOOKUP(B53,'[1]6 months '!$C$27:$M$238,5,FALSE)</f>
        <v>415.95733756660417</v>
      </c>
      <c r="K53" s="19">
        <f>VLOOKUP(B53,'[1]6 months '!$C$27:$M$238,8,FALSE)</f>
        <v>0.98646825981798025</v>
      </c>
      <c r="L53" s="19">
        <f>VLOOKUP(B53,'[1]6 months '!$C$27:$M$238,9,FALSE)</f>
        <v>6.6817897415077151E-3</v>
      </c>
      <c r="M53" s="19">
        <f>VLOOKUP(B53,'[1]6 months '!$C$27:$M$238,10,FALSE)</f>
        <v>6.8499504405121351E-3</v>
      </c>
      <c r="N53" s="19">
        <f>VLOOKUP(B53,'[1]6 months '!$C$27:$M$238,11,FALSE)</f>
        <v>0.99327212464574577</v>
      </c>
      <c r="O53" s="21">
        <f>VLOOKUP(B53,'[1]CI calculations'!$A$248:$K$457,11,FALSE)</f>
        <v>7.8560340314402597E-3</v>
      </c>
      <c r="P53" s="20">
        <f>VLOOKUP(B53,'[1]1 year '!$C$27:$M$238,5,FALSE)</f>
        <v>511.89853208420868</v>
      </c>
      <c r="Q53" s="19">
        <f>VLOOKUP(B53,'[1]1 year '!$C$27:$M$238,8,FALSE)</f>
        <v>0.98430880600383064</v>
      </c>
      <c r="R53" s="19">
        <f>VLOOKUP(B53,'[1]1 year '!$C$27:$M$238,9,FALSE)</f>
        <v>6.1275368028871277E-3</v>
      </c>
      <c r="S53" s="19">
        <f>VLOOKUP(B53,'[1]1 year '!$C$27:$M$238,10,FALSE)</f>
        <v>9.5636571932822302E-3</v>
      </c>
      <c r="T53" s="19">
        <f>VLOOKUP(B53,'[1]1 year '!$C$27:$M$238,11,FALSE)</f>
        <v>0.99381329567781929</v>
      </c>
      <c r="U53" s="19">
        <f>VLOOKUP(B53,'[1]CI calculations'!$A$472:$K$681,11,FALSE)</f>
        <v>6.8005812279999193E-3</v>
      </c>
      <c r="V53" s="20">
        <f>VLOOKUP(B53,'[1]2 years'!$C$27:$M$238,5,FALSE)</f>
        <v>568.199124844984</v>
      </c>
      <c r="W53" s="19">
        <f>VLOOKUP(B53,'[1]2 years'!$C$27:$M$238,8,FALSE)</f>
        <v>0.96794820041432528</v>
      </c>
      <c r="X53" s="19">
        <f>VLOOKUP(B53,'[1]2 years'!$C$27:$M$238,9,FALSE)</f>
        <v>6.1722609917157873E-3</v>
      </c>
      <c r="Y53" s="19">
        <f>VLOOKUP(B53,'[1]2 years'!$C$27:$M$238,10,FALSE)</f>
        <v>2.5879538593958903E-2</v>
      </c>
      <c r="Z53" s="19">
        <f>VLOOKUP(B53,'[1]2 years'!$C$27:$M$238,11,FALSE)</f>
        <v>0.99366376004174406</v>
      </c>
      <c r="AA53" s="18">
        <f>VLOOKUP(B53,'[1]CI calculations'!$A$705:$K$914,11,FALSE)</f>
        <v>6.5863542057774012E-3</v>
      </c>
      <c r="BA53" s="1"/>
      <c r="BB53" s="1"/>
      <c r="BC53" s="1"/>
      <c r="BD53" s="1"/>
      <c r="BE53" s="1"/>
      <c r="BF53" s="1"/>
      <c r="BG53" s="1"/>
      <c r="BH53" s="1"/>
      <c r="BI53" s="1"/>
      <c r="BJ53" s="1"/>
      <c r="BK53" s="1"/>
      <c r="BL53" s="1"/>
      <c r="BM53" s="1"/>
      <c r="BN53" s="1"/>
      <c r="BO53" s="1"/>
      <c r="BP53" s="1"/>
    </row>
    <row r="54" spans="1:68" x14ac:dyDescent="0.2">
      <c r="A54" s="27" t="s">
        <v>506</v>
      </c>
      <c r="B54" s="26" t="s">
        <v>505</v>
      </c>
      <c r="C54" s="25" t="s">
        <v>504</v>
      </c>
      <c r="D54" s="24">
        <f>VLOOKUP(B54,'[1]3 months'!$C$27:$G$238,5,FALSE)</f>
        <v>624.870939753622</v>
      </c>
      <c r="E54" s="23">
        <f>VLOOKUP(B54,'[1]3 months'!$C$27:$M$238,8,FALSE)</f>
        <v>0.89664773772361162</v>
      </c>
      <c r="F54" s="23">
        <f>VLOOKUP(B54,'[1]3 months'!$C$27:$M$238,9,FALSE)</f>
        <v>8.8270116353211858E-2</v>
      </c>
      <c r="G54" s="23">
        <f>VLOOKUP(B54,'[1]3 months'!$C$27:$M$238,10,FALSE)</f>
        <v>1.50821459231764E-2</v>
      </c>
      <c r="H54" s="23">
        <f>VLOOKUP(B54,'[1]3 months'!$C$27:$M$238,11,FALSE)</f>
        <v>0.91037819449831314</v>
      </c>
      <c r="I54" s="22">
        <f>VLOOKUP(B54,'[1]CI calculations'!$A$31:$K$240,11,FALSE)</f>
        <v>2.2479706734457872E-2</v>
      </c>
      <c r="J54" s="20">
        <f>VLOOKUP(B54,'[1]6 months '!$C$27:$M$238,5,FALSE)</f>
        <v>992.15635434041576</v>
      </c>
      <c r="K54" s="19">
        <f>VLOOKUP(B54,'[1]6 months '!$C$27:$M$238,8,FALSE)</f>
        <v>0.91185975669162245</v>
      </c>
      <c r="L54" s="19">
        <f>VLOOKUP(B54,'[1]6 months '!$C$27:$M$238,9,FALSE)</f>
        <v>7.5095713042537468E-2</v>
      </c>
      <c r="M54" s="19">
        <f>VLOOKUP(B54,'[1]6 months '!$C$27:$M$238,10,FALSE)</f>
        <v>1.3044530265839998E-2</v>
      </c>
      <c r="N54" s="19">
        <f>VLOOKUP(B54,'[1]6 months '!$C$27:$M$238,11,FALSE)</f>
        <v>0.92391175149699023</v>
      </c>
      <c r="O54" s="21">
        <f>VLOOKUP(B54,'[1]CI calculations'!$A$248:$K$457,11,FALSE)</f>
        <v>1.6537373069447085E-2</v>
      </c>
      <c r="P54" s="20">
        <f>VLOOKUP(B54,'[1]1 year '!$C$27:$M$238,5,FALSE)</f>
        <v>1291.8700583466577</v>
      </c>
      <c r="Q54" s="19">
        <f>VLOOKUP(B54,'[1]1 year '!$C$27:$M$238,8,FALSE)</f>
        <v>0.90715854188199918</v>
      </c>
      <c r="R54" s="19">
        <f>VLOOKUP(B54,'[1]1 year '!$C$27:$M$238,9,FALSE)</f>
        <v>7.9908703272455667E-2</v>
      </c>
      <c r="S54" s="19">
        <f>VLOOKUP(B54,'[1]1 year '!$C$27:$M$238,10,FALSE)</f>
        <v>1.2932754845545005E-2</v>
      </c>
      <c r="T54" s="19">
        <f>VLOOKUP(B54,'[1]1 year '!$C$27:$M$238,11,FALSE)</f>
        <v>0.91904431672236098</v>
      </c>
      <c r="U54" s="19">
        <f>VLOOKUP(B54,'[1]CI calculations'!$A$472:$K$681,11,FALSE)</f>
        <v>1.4906929757911027E-2</v>
      </c>
      <c r="V54" s="20">
        <f>VLOOKUP(B54,'[1]2 years'!$C$27:$M$238,5,FALSE)</f>
        <v>1442.6182709903267</v>
      </c>
      <c r="W54" s="19">
        <f>VLOOKUP(B54,'[1]2 years'!$C$27:$M$238,8,FALSE)</f>
        <v>0.87316506406664929</v>
      </c>
      <c r="X54" s="19">
        <f>VLOOKUP(B54,'[1]2 years'!$C$27:$M$238,9,FALSE)</f>
        <v>0.10443797312904096</v>
      </c>
      <c r="Y54" s="19">
        <f>VLOOKUP(B54,'[1]2 years'!$C$27:$M$238,10,FALSE)</f>
        <v>2.2396962804309785E-2</v>
      </c>
      <c r="Z54" s="19">
        <f>VLOOKUP(B54,'[1]2 years'!$C$27:$M$238,11,FALSE)</f>
        <v>0.89316934465687914</v>
      </c>
      <c r="AA54" s="18">
        <f>VLOOKUP(B54,'[1]CI calculations'!$A$705:$K$914,11,FALSE)</f>
        <v>1.6052408347356419E-2</v>
      </c>
      <c r="BA54" s="1"/>
      <c r="BB54" s="1"/>
      <c r="BC54" s="1"/>
      <c r="BD54" s="1"/>
      <c r="BE54" s="1"/>
      <c r="BF54" s="1"/>
      <c r="BG54" s="1"/>
      <c r="BH54" s="1"/>
      <c r="BI54" s="1"/>
      <c r="BJ54" s="1"/>
      <c r="BK54" s="1"/>
      <c r="BL54" s="1"/>
      <c r="BM54" s="1"/>
      <c r="BN54" s="1"/>
      <c r="BO54" s="1"/>
      <c r="BP54" s="1"/>
    </row>
    <row r="55" spans="1:68" x14ac:dyDescent="0.2">
      <c r="A55" s="27" t="s">
        <v>503</v>
      </c>
      <c r="B55" s="26" t="s">
        <v>502</v>
      </c>
      <c r="C55" s="25" t="s">
        <v>501</v>
      </c>
      <c r="D55" s="24">
        <f>VLOOKUP(B55,'[1]3 months'!$C$27:$G$238,5,FALSE)</f>
        <v>423.0309721099523</v>
      </c>
      <c r="E55" s="23">
        <f>VLOOKUP(B55,'[1]3 months'!$C$27:$M$238,8,FALSE)</f>
        <v>0.9646944647024438</v>
      </c>
      <c r="F55" s="23">
        <f>VLOOKUP(B55,'[1]3 months'!$C$27:$M$238,9,FALSE)</f>
        <v>2.6613228759710283E-2</v>
      </c>
      <c r="G55" s="23">
        <f>VLOOKUP(B55,'[1]3 months'!$C$27:$M$238,10,FALSE)</f>
        <v>8.6923065378459174E-3</v>
      </c>
      <c r="H55" s="23">
        <f>VLOOKUP(B55,'[1]3 months'!$C$27:$M$238,11,FALSE)</f>
        <v>0.97315341247200127</v>
      </c>
      <c r="I55" s="22">
        <f>VLOOKUP(B55,'[1]CI calculations'!$A$31:$K$240,11,FALSE)</f>
        <v>1.5415230035334224E-2</v>
      </c>
      <c r="J55" s="20">
        <f>VLOOKUP(B55,'[1]6 months '!$C$27:$M$238,5,FALSE)</f>
        <v>690.52932648183469</v>
      </c>
      <c r="K55" s="19">
        <f>VLOOKUP(B55,'[1]6 months '!$C$27:$M$238,8,FALSE)</f>
        <v>0.96648312288788274</v>
      </c>
      <c r="L55" s="19">
        <f>VLOOKUP(B55,'[1]6 months '!$C$27:$M$238,9,FALSE)</f>
        <v>2.4645062430480213E-2</v>
      </c>
      <c r="M55" s="19">
        <f>VLOOKUP(B55,'[1]6 months '!$C$27:$M$238,10,FALSE)</f>
        <v>8.8718146816369782E-3</v>
      </c>
      <c r="N55" s="19">
        <f>VLOOKUP(B55,'[1]6 months '!$C$27:$M$238,11,FALSE)</f>
        <v>0.97513433398873228</v>
      </c>
      <c r="O55" s="21">
        <f>VLOOKUP(B55,'[1]CI calculations'!$A$248:$K$457,11,FALSE)</f>
        <v>1.1619273530848764E-2</v>
      </c>
      <c r="P55" s="20">
        <f>VLOOKUP(B55,'[1]1 year '!$C$27:$M$238,5,FALSE)</f>
        <v>881.85850373767391</v>
      </c>
      <c r="Q55" s="19">
        <f>VLOOKUP(B55,'[1]1 year '!$C$27:$M$238,8,FALSE)</f>
        <v>0.95896781723935409</v>
      </c>
      <c r="R55" s="19">
        <f>VLOOKUP(B55,'[1]1 year '!$C$27:$M$238,9,FALSE)</f>
        <v>2.6980878348629292E-2</v>
      </c>
      <c r="S55" s="19">
        <f>VLOOKUP(B55,'[1]1 year '!$C$27:$M$238,10,FALSE)</f>
        <v>1.4051304412016501E-2</v>
      </c>
      <c r="T55" s="19">
        <f>VLOOKUP(B55,'[1]1 year '!$C$27:$M$238,11,FALSE)</f>
        <v>0.97263460211533725</v>
      </c>
      <c r="U55" s="19">
        <f>VLOOKUP(B55,'[1]CI calculations'!$A$472:$K$681,11,FALSE)</f>
        <v>1.0799270634146938E-2</v>
      </c>
      <c r="V55" s="20">
        <f>VLOOKUP(B55,'[1]2 years'!$C$27:$M$238,5,FALSE)</f>
        <v>958.63694487707096</v>
      </c>
      <c r="W55" s="19">
        <f>VLOOKUP(B55,'[1]2 years'!$C$27:$M$238,8,FALSE)</f>
        <v>0.92516951195523589</v>
      </c>
      <c r="X55" s="19">
        <f>VLOOKUP(B55,'[1]2 years'!$C$27:$M$238,9,FALSE)</f>
        <v>4.3294794175604841E-2</v>
      </c>
      <c r="Y55" s="19">
        <f>VLOOKUP(B55,'[1]2 years'!$C$27:$M$238,10,FALSE)</f>
        <v>3.1535693869159297E-2</v>
      </c>
      <c r="Z55" s="19">
        <f>VLOOKUP(B55,'[1]2 years'!$C$27:$M$238,11,FALSE)</f>
        <v>0.95529541574064403</v>
      </c>
      <c r="AA55" s="18">
        <f>VLOOKUP(B55,'[1]CI calculations'!$A$705:$K$914,11,FALSE)</f>
        <v>1.3238597440500578E-2</v>
      </c>
      <c r="BA55" s="1"/>
      <c r="BB55" s="1"/>
      <c r="BC55" s="1"/>
      <c r="BD55" s="1"/>
      <c r="BE55" s="1"/>
      <c r="BF55" s="1"/>
      <c r="BG55" s="1"/>
      <c r="BH55" s="1"/>
      <c r="BI55" s="1"/>
      <c r="BJ55" s="1"/>
      <c r="BK55" s="1"/>
      <c r="BL55" s="1"/>
      <c r="BM55" s="1"/>
      <c r="BN55" s="1"/>
      <c r="BO55" s="1"/>
      <c r="BP55" s="1"/>
    </row>
    <row r="56" spans="1:68" x14ac:dyDescent="0.2">
      <c r="A56" s="27" t="s">
        <v>500</v>
      </c>
      <c r="B56" s="26" t="s">
        <v>499</v>
      </c>
      <c r="C56" s="25" t="s">
        <v>498</v>
      </c>
      <c r="D56" s="24">
        <f>VLOOKUP(B56,'[1]3 months'!$C$27:$G$238,5,FALSE)</f>
        <v>375.43189213013238</v>
      </c>
      <c r="E56" s="23">
        <f>VLOOKUP(B56,'[1]3 months'!$C$27:$M$238,8,FALSE)</f>
        <v>0.94068100275878341</v>
      </c>
      <c r="F56" s="23">
        <f>VLOOKUP(B56,'[1]3 months'!$C$27:$M$238,9,FALSE)</f>
        <v>4.4318007696339881E-2</v>
      </c>
      <c r="G56" s="23">
        <f>VLOOKUP(B56,'[1]3 months'!$C$27:$M$238,10,FALSE)</f>
        <v>1.5000989544876712E-2</v>
      </c>
      <c r="H56" s="23">
        <f>VLOOKUP(B56,'[1]3 months'!$C$27:$M$238,11,FALSE)</f>
        <v>0.95500705358489391</v>
      </c>
      <c r="I56" s="22">
        <f>VLOOKUP(B56,'[1]CI calculations'!$A$31:$K$240,11,FALSE)</f>
        <v>2.1058976776145724E-2</v>
      </c>
      <c r="J56" s="20">
        <f>VLOOKUP(B56,'[1]6 months '!$C$27:$M$238,5,FALSE)</f>
        <v>615.77888472861662</v>
      </c>
      <c r="K56" s="19">
        <f>VLOOKUP(B56,'[1]6 months '!$C$27:$M$238,8,FALSE)</f>
        <v>0.93514398750935013</v>
      </c>
      <c r="L56" s="19">
        <f>VLOOKUP(B56,'[1]6 months '!$C$27:$M$238,9,FALSE)</f>
        <v>5.041241923368716E-2</v>
      </c>
      <c r="M56" s="19">
        <f>VLOOKUP(B56,'[1]6 months '!$C$27:$M$238,10,FALSE)</f>
        <v>1.4443593256962815E-2</v>
      </c>
      <c r="N56" s="19">
        <f>VLOOKUP(B56,'[1]6 months '!$C$27:$M$238,11,FALSE)</f>
        <v>0.94884877325257844</v>
      </c>
      <c r="O56" s="21">
        <f>VLOOKUP(B56,'[1]CI calculations'!$A$248:$K$457,11,FALSE)</f>
        <v>1.7461658251424192E-2</v>
      </c>
      <c r="P56" s="20">
        <f>VLOOKUP(B56,'[1]1 year '!$C$27:$M$238,5,FALSE)</f>
        <v>789.43799694005952</v>
      </c>
      <c r="Q56" s="19">
        <f>VLOOKUP(B56,'[1]1 year '!$C$27:$M$238,8,FALSE)</f>
        <v>0.92142100240753511</v>
      </c>
      <c r="R56" s="19">
        <f>VLOOKUP(B56,'[1]1 year '!$C$27:$M$238,9,FALSE)</f>
        <v>6.2874295350642706E-2</v>
      </c>
      <c r="S56" s="19">
        <f>VLOOKUP(B56,'[1]1 year '!$C$27:$M$238,10,FALSE)</f>
        <v>1.5704702241822133E-2</v>
      </c>
      <c r="T56" s="19">
        <f>VLOOKUP(B56,'[1]1 year '!$C$27:$M$238,11,FALSE)</f>
        <v>0.93612252797118445</v>
      </c>
      <c r="U56" s="19">
        <f>VLOOKUP(B56,'[1]CI calculations'!$A$472:$K$681,11,FALSE)</f>
        <v>1.7125922483373787E-2</v>
      </c>
      <c r="V56" s="20">
        <f>VLOOKUP(B56,'[1]2 years'!$C$27:$M$238,5,FALSE)</f>
        <v>882.57199449577411</v>
      </c>
      <c r="W56" s="19">
        <f>VLOOKUP(B56,'[1]2 years'!$C$27:$M$238,8,FALSE)</f>
        <v>0.91165689798996385</v>
      </c>
      <c r="X56" s="19">
        <f>VLOOKUP(B56,'[1]2 years'!$C$27:$M$238,9,FALSE)</f>
        <v>6.8332950697466061E-2</v>
      </c>
      <c r="Y56" s="19">
        <f>VLOOKUP(B56,'[1]2 years'!$C$27:$M$238,10,FALSE)</f>
        <v>2.0010151312570119E-2</v>
      </c>
      <c r="Z56" s="19">
        <f>VLOOKUP(B56,'[1]2 years'!$C$27:$M$238,11,FALSE)</f>
        <v>0.93027177700974228</v>
      </c>
      <c r="AA56" s="18">
        <f>VLOOKUP(B56,'[1]CI calculations'!$A$705:$K$914,11,FALSE)</f>
        <v>1.690592543150489E-2</v>
      </c>
      <c r="BA56" s="1"/>
      <c r="BB56" s="1"/>
      <c r="BC56" s="1"/>
      <c r="BD56" s="1"/>
      <c r="BE56" s="1"/>
      <c r="BF56" s="1"/>
      <c r="BG56" s="1"/>
      <c r="BH56" s="1"/>
      <c r="BI56" s="1"/>
      <c r="BJ56" s="1"/>
      <c r="BK56" s="1"/>
      <c r="BL56" s="1"/>
      <c r="BM56" s="1"/>
      <c r="BN56" s="1"/>
      <c r="BO56" s="1"/>
      <c r="BP56" s="1"/>
    </row>
    <row r="57" spans="1:68" x14ac:dyDescent="0.2">
      <c r="A57" s="27" t="s">
        <v>497</v>
      </c>
      <c r="B57" s="26" t="s">
        <v>496</v>
      </c>
      <c r="C57" s="25" t="s">
        <v>495</v>
      </c>
      <c r="D57" s="24">
        <f>VLOOKUP(B57,'[1]3 months'!$C$27:$G$238,5,FALSE)</f>
        <v>155.187014827463</v>
      </c>
      <c r="E57" s="23">
        <f>VLOOKUP(B57,'[1]3 months'!$C$27:$M$238,8,FALSE)</f>
        <v>0.72459632817386987</v>
      </c>
      <c r="F57" s="23">
        <f>VLOOKUP(B57,'[1]3 months'!$C$27:$M$238,9,FALSE)</f>
        <v>0.24980758474709794</v>
      </c>
      <c r="G57" s="23">
        <f>VLOOKUP(B57,'[1]3 months'!$C$27:$M$238,10,FALSE)</f>
        <v>2.5596087079032173E-2</v>
      </c>
      <c r="H57" s="23">
        <f>VLOOKUP(B57,'[1]3 months'!$C$27:$M$238,11,FALSE)</f>
        <v>0.743630355508066</v>
      </c>
      <c r="I57" s="22">
        <f>VLOOKUP(B57,'[1]CI calculations'!$A$31:$K$240,11,FALSE)</f>
        <v>6.9489176246997755E-2</v>
      </c>
      <c r="J57" s="20">
        <f>VLOOKUP(B57,'[1]6 months '!$C$27:$M$238,5,FALSE)</f>
        <v>273.0815456183243</v>
      </c>
      <c r="K57" s="19">
        <f>VLOOKUP(B57,'[1]6 months '!$C$27:$M$238,8,FALSE)</f>
        <v>0.76972077103154202</v>
      </c>
      <c r="L57" s="19">
        <f>VLOOKUP(B57,'[1]6 months '!$C$27:$M$238,9,FALSE)</f>
        <v>0.20654579172138468</v>
      </c>
      <c r="M57" s="19">
        <f>VLOOKUP(B57,'[1]6 months '!$C$27:$M$238,10,FALSE)</f>
        <v>2.3733437247073417E-2</v>
      </c>
      <c r="N57" s="19">
        <f>VLOOKUP(B57,'[1]6 months '!$C$27:$M$238,11,FALSE)</f>
        <v>0.7884329960672255</v>
      </c>
      <c r="O57" s="21">
        <f>VLOOKUP(B57,'[1]CI calculations'!$A$248:$K$457,11,FALSE)</f>
        <v>4.8881406754644016E-2</v>
      </c>
      <c r="P57" s="20">
        <f>VLOOKUP(B57,'[1]1 year '!$C$27:$M$238,5,FALSE)</f>
        <v>362.37023502858375</v>
      </c>
      <c r="Q57" s="19">
        <f>VLOOKUP(B57,'[1]1 year '!$C$27:$M$238,8,FALSE)</f>
        <v>0.7804610839823094</v>
      </c>
      <c r="R57" s="19">
        <f>VLOOKUP(B57,'[1]1 year '!$C$27:$M$238,9,FALSE)</f>
        <v>0.18158645716662111</v>
      </c>
      <c r="S57" s="19">
        <f>VLOOKUP(B57,'[1]1 year '!$C$27:$M$238,10,FALSE)</f>
        <v>3.7952458851069404E-2</v>
      </c>
      <c r="T57" s="19">
        <f>VLOOKUP(B57,'[1]1 year '!$C$27:$M$238,11,FALSE)</f>
        <v>0.81125001686531983</v>
      </c>
      <c r="U57" s="19">
        <f>VLOOKUP(B57,'[1]CI calculations'!$A$472:$K$681,11,FALSE)</f>
        <v>4.0940271681546743E-2</v>
      </c>
      <c r="V57" s="20">
        <f>VLOOKUP(B57,'[1]2 years'!$C$27:$M$238,5,FALSE)</f>
        <v>414.89811444015203</v>
      </c>
      <c r="W57" s="19">
        <f>VLOOKUP(B57,'[1]2 years'!$C$27:$M$238,8,FALSE)</f>
        <v>0.76548660126988988</v>
      </c>
      <c r="X57" s="19">
        <f>VLOOKUP(B57,'[1]2 years'!$C$27:$M$238,9,FALSE)</f>
        <v>0.18546198134309688</v>
      </c>
      <c r="Y57" s="19">
        <f>VLOOKUP(B57,'[1]2 years'!$C$27:$M$238,10,FALSE)</f>
        <v>4.9051417387013317E-2</v>
      </c>
      <c r="Z57" s="19">
        <f>VLOOKUP(B57,'[1]2 years'!$C$27:$M$238,11,FALSE)</f>
        <v>0.80497159916523542</v>
      </c>
      <c r="AA57" s="18">
        <f>VLOOKUP(B57,'[1]CI calculations'!$A$705:$K$914,11,FALSE)</f>
        <v>3.8962342015346312E-2</v>
      </c>
      <c r="BA57" s="1"/>
      <c r="BB57" s="1"/>
      <c r="BC57" s="1"/>
      <c r="BD57" s="1"/>
      <c r="BE57" s="1"/>
      <c r="BF57" s="1"/>
      <c r="BG57" s="1"/>
      <c r="BH57" s="1"/>
      <c r="BI57" s="1"/>
      <c r="BJ57" s="1"/>
      <c r="BK57" s="1"/>
      <c r="BL57" s="1"/>
      <c r="BM57" s="1"/>
      <c r="BN57" s="1"/>
      <c r="BO57" s="1"/>
      <c r="BP57" s="1"/>
    </row>
    <row r="58" spans="1:68" x14ac:dyDescent="0.2">
      <c r="A58" s="27" t="s">
        <v>494</v>
      </c>
      <c r="B58" s="26" t="s">
        <v>493</v>
      </c>
      <c r="C58" s="25" t="s">
        <v>492</v>
      </c>
      <c r="D58" s="24">
        <f>VLOOKUP(B58,'[1]3 months'!$C$27:$G$238,5,FALSE)</f>
        <v>665.75891811349936</v>
      </c>
      <c r="E58" s="23">
        <f>VLOOKUP(B58,'[1]3 months'!$C$27:$M$238,8,FALSE)</f>
        <v>0.96217465076909348</v>
      </c>
      <c r="F58" s="23">
        <f>VLOOKUP(B58,'[1]3 months'!$C$27:$M$238,9,FALSE)</f>
        <v>3.7825349230906552E-2</v>
      </c>
      <c r="G58" s="23">
        <f>VLOOKUP(B58,'[1]3 months'!$C$27:$M$238,10,FALSE)</f>
        <v>0</v>
      </c>
      <c r="H58" s="23">
        <f>VLOOKUP(B58,'[1]3 months'!$C$27:$M$238,11,FALSE)</f>
        <v>0.96217465076909348</v>
      </c>
      <c r="I58" s="22">
        <f>VLOOKUP(B58,'[1]CI calculations'!$A$31:$K$240,11,FALSE)</f>
        <v>1.4432530410860803E-2</v>
      </c>
      <c r="J58" s="20">
        <f>VLOOKUP(B58,'[1]6 months '!$C$27:$M$238,5,FALSE)</f>
        <v>1091.6631114142554</v>
      </c>
      <c r="K58" s="19">
        <f>VLOOKUP(B58,'[1]6 months '!$C$27:$M$238,8,FALSE)</f>
        <v>0.95797356953733248</v>
      </c>
      <c r="L58" s="19">
        <f>VLOOKUP(B58,'[1]6 months '!$C$27:$M$238,9,FALSE)</f>
        <v>3.8633307165230751E-2</v>
      </c>
      <c r="M58" s="19">
        <f>VLOOKUP(B58,'[1]6 months '!$C$27:$M$238,10,FALSE)</f>
        <v>3.3931232974369059E-3</v>
      </c>
      <c r="N58" s="19">
        <f>VLOOKUP(B58,'[1]6 months '!$C$27:$M$238,11,FALSE)</f>
        <v>0.96123515894947931</v>
      </c>
      <c r="O58" s="21">
        <f>VLOOKUP(B58,'[1]CI calculations'!$A$248:$K$457,11,FALSE)</f>
        <v>1.1420610920984987E-2</v>
      </c>
      <c r="P58" s="20">
        <f>VLOOKUP(B58,'[1]1 year '!$C$27:$M$238,5,FALSE)</f>
        <v>1430.9668085016563</v>
      </c>
      <c r="Q58" s="19">
        <f>VLOOKUP(B58,'[1]1 year '!$C$27:$M$238,8,FALSE)</f>
        <v>0.95473119620401214</v>
      </c>
      <c r="R58" s="19">
        <f>VLOOKUP(B58,'[1]1 year '!$C$27:$M$238,9,FALSE)</f>
        <v>3.8648034459928697E-2</v>
      </c>
      <c r="S58" s="19">
        <f>VLOOKUP(B58,'[1]1 year '!$C$27:$M$238,10,FALSE)</f>
        <v>6.620769336059147E-3</v>
      </c>
      <c r="T58" s="19">
        <f>VLOOKUP(B58,'[1]1 year '!$C$27:$M$238,11,FALSE)</f>
        <v>0.96109438040686868</v>
      </c>
      <c r="U58" s="19">
        <f>VLOOKUP(B58,'[1]CI calculations'!$A$472:$K$681,11,FALSE)</f>
        <v>1.0007788800534521E-2</v>
      </c>
      <c r="V58" s="20">
        <f>VLOOKUP(B58,'[1]2 years'!$C$27:$M$238,5,FALSE)</f>
        <v>1590.4664487829266</v>
      </c>
      <c r="W58" s="19">
        <f>VLOOKUP(B58,'[1]2 years'!$C$27:$M$238,8,FALSE)</f>
        <v>0.93697147433919836</v>
      </c>
      <c r="X58" s="19">
        <f>VLOOKUP(B58,'[1]2 years'!$C$27:$M$238,9,FALSE)</f>
        <v>5.1986831071089645E-2</v>
      </c>
      <c r="Y58" s="19">
        <f>VLOOKUP(B58,'[1]2 years'!$C$27:$M$238,10,FALSE)</f>
        <v>1.1041694589711996E-2</v>
      </c>
      <c r="Z58" s="19">
        <f>VLOOKUP(B58,'[1]2 years'!$C$27:$M$238,11,FALSE)</f>
        <v>0.94743273726841104</v>
      </c>
      <c r="AA58" s="18">
        <f>VLOOKUP(B58,'[1]CI calculations'!$A$705:$K$914,11,FALSE)</f>
        <v>1.0979849087343146E-2</v>
      </c>
      <c r="BA58" s="1"/>
      <c r="BB58" s="1"/>
      <c r="BC58" s="1"/>
      <c r="BD58" s="1"/>
      <c r="BE58" s="1"/>
      <c r="BF58" s="1"/>
      <c r="BG58" s="1"/>
      <c r="BH58" s="1"/>
      <c r="BI58" s="1"/>
      <c r="BJ58" s="1"/>
      <c r="BK58" s="1"/>
      <c r="BL58" s="1"/>
      <c r="BM58" s="1"/>
      <c r="BN58" s="1"/>
      <c r="BO58" s="1"/>
      <c r="BP58" s="1"/>
    </row>
    <row r="59" spans="1:68" x14ac:dyDescent="0.2">
      <c r="A59" s="27" t="s">
        <v>491</v>
      </c>
      <c r="B59" s="26" t="s">
        <v>490</v>
      </c>
      <c r="C59" s="25" t="s">
        <v>489</v>
      </c>
      <c r="D59" s="24">
        <f>VLOOKUP(B59,'[1]3 months'!$C$27:$G$238,5,FALSE)</f>
        <v>544.1301426972999</v>
      </c>
      <c r="E59" s="23">
        <f>VLOOKUP(B59,'[1]3 months'!$C$27:$M$238,8,FALSE)</f>
        <v>0.97386855165867348</v>
      </c>
      <c r="F59" s="23">
        <f>VLOOKUP(B59,'[1]3 months'!$C$27:$M$238,9,FALSE)</f>
        <v>2.5163851882964806E-2</v>
      </c>
      <c r="G59" s="23">
        <f>VLOOKUP(B59,'[1]3 months'!$C$27:$M$238,10,FALSE)</f>
        <v>9.6759645836160544E-4</v>
      </c>
      <c r="H59" s="23">
        <f>VLOOKUP(B59,'[1]3 months'!$C$27:$M$238,11,FALSE)</f>
        <v>0.97481177608077851</v>
      </c>
      <c r="I59" s="22">
        <f>VLOOKUP(B59,'[1]CI calculations'!$A$31:$K$240,11,FALSE)</f>
        <v>1.3122241410910798E-2</v>
      </c>
      <c r="J59" s="20">
        <f>VLOOKUP(B59,'[1]6 months '!$C$27:$M$238,5,FALSE)</f>
        <v>981.2769576420327</v>
      </c>
      <c r="K59" s="19">
        <f>VLOOKUP(B59,'[1]6 months '!$C$27:$M$238,8,FALSE)</f>
        <v>0.9757787644231638</v>
      </c>
      <c r="L59" s="19">
        <f>VLOOKUP(B59,'[1]6 months '!$C$27:$M$238,9,FALSE)</f>
        <v>2.0410528400599579E-2</v>
      </c>
      <c r="M59" s="19">
        <f>VLOOKUP(B59,'[1]6 months '!$C$27:$M$238,10,FALSE)</f>
        <v>3.8107071762367396E-3</v>
      </c>
      <c r="N59" s="19">
        <f>VLOOKUP(B59,'[1]6 months '!$C$27:$M$238,11,FALSE)</f>
        <v>0.97951139552730526</v>
      </c>
      <c r="O59" s="21">
        <f>VLOOKUP(B59,'[1]CI calculations'!$A$248:$K$457,11,FALSE)</f>
        <v>8.8432296082333935E-3</v>
      </c>
      <c r="P59" s="20">
        <f>VLOOKUP(B59,'[1]1 year '!$C$27:$M$238,5,FALSE)</f>
        <v>1256.2985481312464</v>
      </c>
      <c r="Q59" s="19">
        <f>VLOOKUP(B59,'[1]1 year '!$C$27:$M$238,8,FALSE)</f>
        <v>0.97121130654570442</v>
      </c>
      <c r="R59" s="19">
        <f>VLOOKUP(B59,'[1]1 year '!$C$27:$M$238,9,FALSE)</f>
        <v>2.4594434482230827E-2</v>
      </c>
      <c r="S59" s="19">
        <f>VLOOKUP(B59,'[1]1 year '!$C$27:$M$238,10,FALSE)</f>
        <v>4.1942589720647258E-3</v>
      </c>
      <c r="T59" s="19">
        <f>VLOOKUP(B59,'[1]1 year '!$C$27:$M$238,11,FALSE)</f>
        <v>0.97530197560736809</v>
      </c>
      <c r="U59" s="19">
        <f>VLOOKUP(B59,'[1]CI calculations'!$A$472:$K$681,11,FALSE)</f>
        <v>8.5631854707004344E-3</v>
      </c>
      <c r="V59" s="20">
        <f>VLOOKUP(B59,'[1]2 years'!$C$27:$M$238,5,FALSE)</f>
        <v>1371.9355733576701</v>
      </c>
      <c r="W59" s="19">
        <f>VLOOKUP(B59,'[1]2 years'!$C$27:$M$238,8,FALSE)</f>
        <v>0.95919895667836508</v>
      </c>
      <c r="X59" s="19">
        <f>VLOOKUP(B59,'[1]2 years'!$C$27:$M$238,9,FALSE)</f>
        <v>3.5677053927496025E-2</v>
      </c>
      <c r="Y59" s="19">
        <f>VLOOKUP(B59,'[1]2 years'!$C$27:$M$238,10,FALSE)</f>
        <v>5.1239893941389322E-3</v>
      </c>
      <c r="Z59" s="19">
        <f>VLOOKUP(B59,'[1]2 years'!$C$27:$M$238,11,FALSE)</f>
        <v>0.96413919569156226</v>
      </c>
      <c r="AA59" s="18">
        <f>VLOOKUP(B59,'[1]CI calculations'!$A$705:$K$914,11,FALSE)</f>
        <v>9.8216460991409939E-3</v>
      </c>
      <c r="BA59" s="1"/>
      <c r="BB59" s="1"/>
      <c r="BC59" s="1"/>
      <c r="BD59" s="1"/>
      <c r="BE59" s="1"/>
      <c r="BF59" s="1"/>
      <c r="BG59" s="1"/>
      <c r="BH59" s="1"/>
      <c r="BI59" s="1"/>
      <c r="BJ59" s="1"/>
      <c r="BK59" s="1"/>
      <c r="BL59" s="1"/>
      <c r="BM59" s="1"/>
      <c r="BN59" s="1"/>
      <c r="BO59" s="1"/>
      <c r="BP59" s="1"/>
    </row>
    <row r="60" spans="1:68" x14ac:dyDescent="0.2">
      <c r="A60" s="27" t="s">
        <v>488</v>
      </c>
      <c r="B60" s="26" t="s">
        <v>487</v>
      </c>
      <c r="C60" s="25" t="s">
        <v>486</v>
      </c>
      <c r="D60" s="24">
        <f>VLOOKUP(B60,'[1]3 months'!$C$27:$G$238,5,FALSE)</f>
        <v>491.49623320215528</v>
      </c>
      <c r="E60" s="23">
        <f>VLOOKUP(B60,'[1]3 months'!$C$27:$M$238,8,FALSE)</f>
        <v>0.9235822781039037</v>
      </c>
      <c r="F60" s="23">
        <f>VLOOKUP(B60,'[1]3 months'!$C$27:$M$238,9,FALSE)</f>
        <v>5.843036184429138E-2</v>
      </c>
      <c r="G60" s="23">
        <f>VLOOKUP(B60,'[1]3 months'!$C$27:$M$238,10,FALSE)</f>
        <v>1.7987360051804947E-2</v>
      </c>
      <c r="H60" s="23">
        <f>VLOOKUP(B60,'[1]3 months'!$C$27:$M$238,11,FALSE)</f>
        <v>0.94049937906362002</v>
      </c>
      <c r="I60" s="22">
        <f>VLOOKUP(B60,'[1]CI calculations'!$A$31:$K$240,11,FALSE)</f>
        <v>2.1026780150101149E-2</v>
      </c>
      <c r="J60" s="20">
        <f>VLOOKUP(B60,'[1]6 months '!$C$27:$M$238,5,FALSE)</f>
        <v>819.12137791219163</v>
      </c>
      <c r="K60" s="19">
        <f>VLOOKUP(B60,'[1]6 months '!$C$27:$M$238,8,FALSE)</f>
        <v>0.94505621728265043</v>
      </c>
      <c r="L60" s="19">
        <f>VLOOKUP(B60,'[1]6 months '!$C$27:$M$238,9,FALSE)</f>
        <v>4.2889990979345698E-2</v>
      </c>
      <c r="M60" s="19">
        <f>VLOOKUP(B60,'[1]6 months '!$C$27:$M$238,10,FALSE)</f>
        <v>1.2053791738003894E-2</v>
      </c>
      <c r="N60" s="19">
        <f>VLOOKUP(B60,'[1]6 months '!$C$27:$M$238,11,FALSE)</f>
        <v>0.95658671431636122</v>
      </c>
      <c r="O60" s="21">
        <f>VLOOKUP(B60,'[1]CI calculations'!$A$248:$K$457,11,FALSE)</f>
        <v>1.3982603881876724E-2</v>
      </c>
      <c r="P60" s="20">
        <f>VLOOKUP(B60,'[1]1 year '!$C$27:$M$238,5,FALSE)</f>
        <v>1023.6827582465734</v>
      </c>
      <c r="Q60" s="19">
        <f>VLOOKUP(B60,'[1]1 year '!$C$27:$M$238,8,FALSE)</f>
        <v>0.93698202849133372</v>
      </c>
      <c r="R60" s="19">
        <f>VLOOKUP(B60,'[1]1 year '!$C$27:$M$238,9,FALSE)</f>
        <v>5.1717778344317809E-2</v>
      </c>
      <c r="S60" s="19">
        <f>VLOOKUP(B60,'[1]1 year '!$C$27:$M$238,10,FALSE)</f>
        <v>1.1300193164348422E-2</v>
      </c>
      <c r="T60" s="19">
        <f>VLOOKUP(B60,'[1]1 year '!$C$27:$M$238,11,FALSE)</f>
        <v>0.94769112122127197</v>
      </c>
      <c r="U60" s="19">
        <f>VLOOKUP(B60,'[1]CI calculations'!$A$472:$K$681,11,FALSE)</f>
        <v>1.3658581082600334E-2</v>
      </c>
      <c r="V60" s="20">
        <f>VLOOKUP(B60,'[1]2 years'!$C$27:$M$238,5,FALSE)</f>
        <v>1130.6962934306976</v>
      </c>
      <c r="W60" s="19">
        <f>VLOOKUP(B60,'[1]2 years'!$C$27:$M$238,8,FALSE)</f>
        <v>0.9142567640532272</v>
      </c>
      <c r="X60" s="19">
        <f>VLOOKUP(B60,'[1]2 years'!$C$27:$M$238,9,FALSE)</f>
        <v>6.9542798557472502E-2</v>
      </c>
      <c r="Y60" s="19">
        <f>VLOOKUP(B60,'[1]2 years'!$C$27:$M$238,10,FALSE)</f>
        <v>1.6200437389300243E-2</v>
      </c>
      <c r="Z60" s="19">
        <f>VLOOKUP(B60,'[1]2 years'!$C$27:$M$238,11,FALSE)</f>
        <v>0.92931202533478729</v>
      </c>
      <c r="AA60" s="18">
        <f>VLOOKUP(B60,'[1]CI calculations'!$A$705:$K$914,11,FALSE)</f>
        <v>1.4997449880973093E-2</v>
      </c>
      <c r="BA60" s="1"/>
      <c r="BB60" s="1"/>
      <c r="BC60" s="1"/>
      <c r="BD60" s="1"/>
      <c r="BE60" s="1"/>
      <c r="BF60" s="1"/>
      <c r="BG60" s="1"/>
      <c r="BH60" s="1"/>
      <c r="BI60" s="1"/>
      <c r="BJ60" s="1"/>
      <c r="BK60" s="1"/>
      <c r="BL60" s="1"/>
      <c r="BM60" s="1"/>
      <c r="BN60" s="1"/>
      <c r="BO60" s="1"/>
      <c r="BP60" s="1"/>
    </row>
    <row r="61" spans="1:68" x14ac:dyDescent="0.2">
      <c r="A61" s="27" t="s">
        <v>485</v>
      </c>
      <c r="B61" s="26" t="s">
        <v>484</v>
      </c>
      <c r="C61" s="25" t="s">
        <v>483</v>
      </c>
      <c r="D61" s="24">
        <f>VLOOKUP(B61,'[1]3 months'!$C$27:$G$238,5,FALSE)</f>
        <v>777.4946213914593</v>
      </c>
      <c r="E61" s="23">
        <f>VLOOKUP(B61,'[1]3 months'!$C$27:$M$238,8,FALSE)</f>
        <v>0.94039856419534473</v>
      </c>
      <c r="F61" s="23">
        <f>VLOOKUP(B61,'[1]3 months'!$C$27:$M$238,9,FALSE)</f>
        <v>5.7755221155268481E-2</v>
      </c>
      <c r="G61" s="23">
        <f>VLOOKUP(B61,'[1]3 months'!$C$27:$M$238,10,FALSE)</f>
        <v>1.8462146493869165E-3</v>
      </c>
      <c r="H61" s="23">
        <f>VLOOKUP(B61,'[1]3 months'!$C$27:$M$238,11,FALSE)</f>
        <v>0.94213795308607562</v>
      </c>
      <c r="I61" s="22">
        <f>VLOOKUP(B61,'[1]CI calculations'!$A$31:$K$240,11,FALSE)</f>
        <v>1.6360700228717374E-2</v>
      </c>
      <c r="J61" s="20">
        <f>VLOOKUP(B61,'[1]6 months '!$C$27:$M$238,5,FALSE)</f>
        <v>1193.7713866426211</v>
      </c>
      <c r="K61" s="19">
        <f>VLOOKUP(B61,'[1]6 months '!$C$27:$M$238,8,FALSE)</f>
        <v>0.94669994682313485</v>
      </c>
      <c r="L61" s="19">
        <f>VLOOKUP(B61,'[1]6 months '!$C$27:$M$238,9,FALSE)</f>
        <v>5.0067799140185866E-2</v>
      </c>
      <c r="M61" s="19">
        <f>VLOOKUP(B61,'[1]6 months '!$C$27:$M$238,10,FALSE)</f>
        <v>3.2322540366791592E-3</v>
      </c>
      <c r="N61" s="19">
        <f>VLOOKUP(B61,'[1]6 months '!$C$27:$M$238,11,FALSE)</f>
        <v>0.94976984423608313</v>
      </c>
      <c r="O61" s="21">
        <f>VLOOKUP(B61,'[1]CI calculations'!$A$248:$K$457,11,FALSE)</f>
        <v>1.2357583753284249E-2</v>
      </c>
      <c r="P61" s="20">
        <f>VLOOKUP(B61,'[1]1 year '!$C$27:$M$238,5,FALSE)</f>
        <v>1466.4054865302394</v>
      </c>
      <c r="Q61" s="19">
        <f>VLOOKUP(B61,'[1]1 year '!$C$27:$M$238,8,FALSE)</f>
        <v>0.93928295775663395</v>
      </c>
      <c r="R61" s="19">
        <f>VLOOKUP(B61,'[1]1 year '!$C$27:$M$238,9,FALSE)</f>
        <v>5.4509040250852035E-2</v>
      </c>
      <c r="S61" s="19">
        <f>VLOOKUP(B61,'[1]1 year '!$C$27:$M$238,10,FALSE)</f>
        <v>6.2080019925139888E-3</v>
      </c>
      <c r="T61" s="19">
        <f>VLOOKUP(B61,'[1]1 year '!$C$27:$M$238,11,FALSE)</f>
        <v>0.94515045365615691</v>
      </c>
      <c r="U61" s="19">
        <f>VLOOKUP(B61,'[1]CI calculations'!$A$472:$K$681,11,FALSE)</f>
        <v>1.163949623582876E-2</v>
      </c>
      <c r="V61" s="20">
        <f>VLOOKUP(B61,'[1]2 years'!$C$27:$M$238,5,FALSE)</f>
        <v>1642.09900710072</v>
      </c>
      <c r="W61" s="19">
        <f>VLOOKUP(B61,'[1]2 years'!$C$27:$M$238,8,FALSE)</f>
        <v>0.90284041533136472</v>
      </c>
      <c r="X61" s="19">
        <f>VLOOKUP(B61,'[1]2 years'!$C$27:$M$238,9,FALSE)</f>
        <v>8.4306062472545282E-2</v>
      </c>
      <c r="Y61" s="19">
        <f>VLOOKUP(B61,'[1]2 years'!$C$27:$M$238,10,FALSE)</f>
        <v>1.2853522196090116E-2</v>
      </c>
      <c r="Z61" s="19">
        <f>VLOOKUP(B61,'[1]2 years'!$C$27:$M$238,11,FALSE)</f>
        <v>0.91459619786103108</v>
      </c>
      <c r="AA61" s="18">
        <f>VLOOKUP(B61,'[1]CI calculations'!$A$705:$K$914,11,FALSE)</f>
        <v>1.3546692393144323E-2</v>
      </c>
      <c r="BA61" s="1"/>
      <c r="BB61" s="1"/>
      <c r="BC61" s="1"/>
      <c r="BD61" s="1"/>
      <c r="BE61" s="1"/>
      <c r="BF61" s="1"/>
      <c r="BG61" s="1"/>
      <c r="BH61" s="1"/>
      <c r="BI61" s="1"/>
      <c r="BJ61" s="1"/>
      <c r="BK61" s="1"/>
      <c r="BL61" s="1"/>
      <c r="BM61" s="1"/>
      <c r="BN61" s="1"/>
      <c r="BO61" s="1"/>
      <c r="BP61" s="1"/>
    </row>
    <row r="62" spans="1:68" x14ac:dyDescent="0.2">
      <c r="A62" s="27" t="s">
        <v>482</v>
      </c>
      <c r="B62" s="26" t="s">
        <v>481</v>
      </c>
      <c r="C62" s="25" t="s">
        <v>480</v>
      </c>
      <c r="D62" s="24">
        <f>VLOOKUP(B62,'[1]3 months'!$C$27:$G$238,5,FALSE)</f>
        <v>265.0174312362148</v>
      </c>
      <c r="E62" s="23">
        <f>VLOOKUP(B62,'[1]3 months'!$C$27:$M$238,8,FALSE)</f>
        <v>0.9581954118001027</v>
      </c>
      <c r="F62" s="23">
        <f>VLOOKUP(B62,'[1]3 months'!$C$27:$M$238,9,FALSE)</f>
        <v>4.0437131920430504E-2</v>
      </c>
      <c r="G62" s="23">
        <f>VLOOKUP(B62,'[1]3 months'!$C$27:$M$238,10,FALSE)</f>
        <v>1.3674562794667379E-3</v>
      </c>
      <c r="H62" s="23">
        <f>VLOOKUP(B62,'[1]3 months'!$C$27:$M$238,11,FALSE)</f>
        <v>0.95950749635118349</v>
      </c>
      <c r="I62" s="22">
        <f>VLOOKUP(B62,'[1]CI calculations'!$A$31:$K$240,11,FALSE)</f>
        <v>2.3682353304376388E-2</v>
      </c>
      <c r="J62" s="20">
        <f>VLOOKUP(B62,'[1]6 months '!$C$27:$M$238,5,FALSE)</f>
        <v>444.08171985270388</v>
      </c>
      <c r="K62" s="19">
        <f>VLOOKUP(B62,'[1]6 months '!$C$27:$M$238,8,FALSE)</f>
        <v>0.92784031497889452</v>
      </c>
      <c r="L62" s="19">
        <f>VLOOKUP(B62,'[1]6 months '!$C$27:$M$238,9,FALSE)</f>
        <v>4.7667515687934855E-2</v>
      </c>
      <c r="M62" s="19">
        <f>VLOOKUP(B62,'[1]6 months '!$C$27:$M$238,10,FALSE)</f>
        <v>2.4492169333170624E-2</v>
      </c>
      <c r="N62" s="19">
        <f>VLOOKUP(B62,'[1]6 months '!$C$27:$M$238,11,FALSE)</f>
        <v>0.95113569139127185</v>
      </c>
      <c r="O62" s="21">
        <f>VLOOKUP(B62,'[1]CI calculations'!$A$248:$K$457,11,FALSE)</f>
        <v>2.0232414267992438E-2</v>
      </c>
      <c r="P62" s="20">
        <f>VLOOKUP(B62,'[1]1 year '!$C$27:$M$238,5,FALSE)</f>
        <v>560.26646826155945</v>
      </c>
      <c r="Q62" s="19">
        <f>VLOOKUP(B62,'[1]1 year '!$C$27:$M$238,8,FALSE)</f>
        <v>0.93368795104942304</v>
      </c>
      <c r="R62" s="19">
        <f>VLOOKUP(B62,'[1]1 year '!$C$27:$M$238,9,FALSE)</f>
        <v>4.6221048967132701E-2</v>
      </c>
      <c r="S62" s="19">
        <f>VLOOKUP(B62,'[1]1 year '!$C$27:$M$238,10,FALSE)</f>
        <v>2.0090999983444255E-2</v>
      </c>
      <c r="T62" s="19">
        <f>VLOOKUP(B62,'[1]1 year '!$C$27:$M$238,11,FALSE)</f>
        <v>0.95283128436788334</v>
      </c>
      <c r="U62" s="19">
        <f>VLOOKUP(B62,'[1]CI calculations'!$A$472:$K$681,11,FALSE)</f>
        <v>1.7668771935205718E-2</v>
      </c>
      <c r="V62" s="20">
        <f>VLOOKUP(B62,'[1]2 years'!$C$27:$M$238,5,FALSE)</f>
        <v>633.41455138079129</v>
      </c>
      <c r="W62" s="19">
        <f>VLOOKUP(B62,'[1]2 years'!$C$27:$M$238,8,FALSE)</f>
        <v>0.91568375290033677</v>
      </c>
      <c r="X62" s="19">
        <f>VLOOKUP(B62,'[1]2 years'!$C$27:$M$238,9,FALSE)</f>
        <v>5.3647845663795796E-2</v>
      </c>
      <c r="Y62" s="19">
        <f>VLOOKUP(B62,'[1]2 years'!$C$27:$M$238,10,FALSE)</f>
        <v>3.0668401435867302E-2</v>
      </c>
      <c r="Z62" s="19">
        <f>VLOOKUP(B62,'[1]2 years'!$C$27:$M$238,11,FALSE)</f>
        <v>0.94465480569986138</v>
      </c>
      <c r="AA62" s="18">
        <f>VLOOKUP(B62,'[1]CI calculations'!$A$705:$K$914,11,FALSE)</f>
        <v>1.8019267080415947E-2</v>
      </c>
      <c r="BA62" s="1"/>
      <c r="BB62" s="1"/>
      <c r="BC62" s="1"/>
      <c r="BD62" s="1"/>
      <c r="BE62" s="1"/>
      <c r="BF62" s="1"/>
      <c r="BG62" s="1"/>
      <c r="BH62" s="1"/>
      <c r="BI62" s="1"/>
      <c r="BJ62" s="1"/>
      <c r="BK62" s="1"/>
      <c r="BL62" s="1"/>
      <c r="BM62" s="1"/>
      <c r="BN62" s="1"/>
      <c r="BO62" s="1"/>
      <c r="BP62" s="1"/>
    </row>
    <row r="63" spans="1:68" x14ac:dyDescent="0.2">
      <c r="A63" s="27" t="s">
        <v>479</v>
      </c>
      <c r="B63" s="26" t="s">
        <v>478</v>
      </c>
      <c r="C63" s="25" t="s">
        <v>477</v>
      </c>
      <c r="D63" s="24">
        <f>VLOOKUP(B63,'[1]3 months'!$C$27:$G$238,5,FALSE)</f>
        <v>264.12918515299344</v>
      </c>
      <c r="E63" s="23">
        <f>VLOOKUP(B63,'[1]3 months'!$C$27:$M$238,8,FALSE)</f>
        <v>0.95774505142929478</v>
      </c>
      <c r="F63" s="23">
        <f>VLOOKUP(B63,'[1]3 months'!$C$27:$M$238,9,FALSE)</f>
        <v>4.2254948570705136E-2</v>
      </c>
      <c r="G63" s="23">
        <f>VLOOKUP(B63,'[1]3 months'!$C$27:$M$238,10,FALSE)</f>
        <v>0</v>
      </c>
      <c r="H63" s="23">
        <f>VLOOKUP(B63,'[1]3 months'!$C$27:$M$238,11,FALSE)</f>
        <v>0.95774505142929478</v>
      </c>
      <c r="I63" s="22">
        <f>VLOOKUP(B63,'[1]CI calculations'!$A$31:$K$240,11,FALSE)</f>
        <v>2.4191349095400848E-2</v>
      </c>
      <c r="J63" s="20">
        <f>VLOOKUP(B63,'[1]6 months '!$C$27:$M$238,5,FALSE)</f>
        <v>452.05186341581424</v>
      </c>
      <c r="K63" s="19">
        <f>VLOOKUP(B63,'[1]6 months '!$C$27:$M$238,8,FALSE)</f>
        <v>0.95535860412358664</v>
      </c>
      <c r="L63" s="19">
        <f>VLOOKUP(B63,'[1]6 months '!$C$27:$M$238,9,FALSE)</f>
        <v>3.719783573596875E-2</v>
      </c>
      <c r="M63" s="19">
        <f>VLOOKUP(B63,'[1]6 months '!$C$27:$M$238,10,FALSE)</f>
        <v>7.4435601404446118E-3</v>
      </c>
      <c r="N63" s="19">
        <f>VLOOKUP(B63,'[1]6 months '!$C$27:$M$238,11,FALSE)</f>
        <v>0.96252320347522791</v>
      </c>
      <c r="O63" s="21">
        <f>VLOOKUP(B63,'[1]CI calculations'!$A$248:$K$457,11,FALSE)</f>
        <v>1.7510266938740467E-2</v>
      </c>
      <c r="P63" s="20">
        <f>VLOOKUP(B63,'[1]1 year '!$C$27:$M$238,5,FALSE)</f>
        <v>533.85042287285023</v>
      </c>
      <c r="Q63" s="19">
        <f>VLOOKUP(B63,'[1]1 year '!$C$27:$M$238,8,FALSE)</f>
        <v>0.93952338785878919</v>
      </c>
      <c r="R63" s="19">
        <f>VLOOKUP(B63,'[1]1 year '!$C$27:$M$238,9,FALSE)</f>
        <v>5.0714706945958338E-2</v>
      </c>
      <c r="S63" s="19">
        <f>VLOOKUP(B63,'[1]1 year '!$C$27:$M$238,10,FALSE)</f>
        <v>9.7619051952526469E-3</v>
      </c>
      <c r="T63" s="19">
        <f>VLOOKUP(B63,'[1]1 year '!$C$27:$M$238,11,FALSE)</f>
        <v>0.94878534040244333</v>
      </c>
      <c r="U63" s="19">
        <f>VLOOKUP(B63,'[1]CI calculations'!$A$472:$K$681,11,FALSE)</f>
        <v>1.8720178747786836E-2</v>
      </c>
      <c r="V63" s="20">
        <f>VLOOKUP(B63,'[1]2 years'!$C$27:$M$238,5,FALSE)</f>
        <v>623.63819593368851</v>
      </c>
      <c r="W63" s="19">
        <f>VLOOKUP(B63,'[1]2 years'!$C$27:$M$238,8,FALSE)</f>
        <v>0.92663393797570281</v>
      </c>
      <c r="X63" s="19">
        <f>VLOOKUP(B63,'[1]2 years'!$C$27:$M$238,9,FALSE)</f>
        <v>6.3871161824575223E-2</v>
      </c>
      <c r="Y63" s="19">
        <f>VLOOKUP(B63,'[1]2 years'!$C$27:$M$238,10,FALSE)</f>
        <v>9.4949001997219964E-3</v>
      </c>
      <c r="Z63" s="19">
        <f>VLOOKUP(B63,'[1]2 years'!$C$27:$M$238,11,FALSE)</f>
        <v>0.93551657448562964</v>
      </c>
      <c r="AA63" s="18">
        <f>VLOOKUP(B63,'[1]CI calculations'!$A$705:$K$914,11,FALSE)</f>
        <v>1.9293148134680006E-2</v>
      </c>
      <c r="BA63" s="1"/>
      <c r="BB63" s="1"/>
      <c r="BC63" s="1"/>
      <c r="BD63" s="1"/>
      <c r="BE63" s="1"/>
      <c r="BF63" s="1"/>
      <c r="BG63" s="1"/>
      <c r="BH63" s="1"/>
      <c r="BI63" s="1"/>
      <c r="BJ63" s="1"/>
      <c r="BK63" s="1"/>
      <c r="BL63" s="1"/>
      <c r="BM63" s="1"/>
      <c r="BN63" s="1"/>
      <c r="BO63" s="1"/>
      <c r="BP63" s="1"/>
    </row>
    <row r="64" spans="1:68" x14ac:dyDescent="0.2">
      <c r="A64" s="27" t="s">
        <v>476</v>
      </c>
      <c r="B64" s="26" t="s">
        <v>475</v>
      </c>
      <c r="C64" s="25" t="s">
        <v>474</v>
      </c>
      <c r="D64" s="24">
        <f>VLOOKUP(B64,'[1]3 months'!$C$27:$G$238,5,FALSE)</f>
        <v>534.26797691837396</v>
      </c>
      <c r="E64" s="23">
        <f>VLOOKUP(B64,'[1]3 months'!$C$27:$M$238,8,FALSE)</f>
        <v>0.95923311077046458</v>
      </c>
      <c r="F64" s="23">
        <f>VLOOKUP(B64,'[1]3 months'!$C$27:$M$238,9,FALSE)</f>
        <v>2.8242283476347083E-2</v>
      </c>
      <c r="G64" s="23">
        <f>VLOOKUP(B64,'[1]3 months'!$C$27:$M$238,10,FALSE)</f>
        <v>1.2524605753188306E-2</v>
      </c>
      <c r="H64" s="23">
        <f>VLOOKUP(B64,'[1]3 months'!$C$27:$M$238,11,FALSE)</f>
        <v>0.97139950661971808</v>
      </c>
      <c r="I64" s="22">
        <f>VLOOKUP(B64,'[1]CI calculations'!$A$31:$K$240,11,FALSE)</f>
        <v>1.4167707240041488E-2</v>
      </c>
      <c r="J64" s="20">
        <f>VLOOKUP(B64,'[1]6 months '!$C$27:$M$238,5,FALSE)</f>
        <v>910.40031467084009</v>
      </c>
      <c r="K64" s="19">
        <f>VLOOKUP(B64,'[1]6 months '!$C$27:$M$238,8,FALSE)</f>
        <v>0.96343684068038093</v>
      </c>
      <c r="L64" s="19">
        <f>VLOOKUP(B64,'[1]6 months '!$C$27:$M$238,9,FALSE)</f>
        <v>1.9522951883584574E-2</v>
      </c>
      <c r="M64" s="19">
        <f>VLOOKUP(B64,'[1]6 months '!$C$27:$M$238,10,FALSE)</f>
        <v>1.7040207436034484E-2</v>
      </c>
      <c r="N64" s="19">
        <f>VLOOKUP(B64,'[1]6 months '!$C$27:$M$238,11,FALSE)</f>
        <v>0.98013860583995949</v>
      </c>
      <c r="O64" s="21">
        <f>VLOOKUP(B64,'[1]CI calculations'!$A$248:$K$457,11,FALSE)</f>
        <v>9.1024855655844165E-3</v>
      </c>
      <c r="P64" s="20">
        <f>VLOOKUP(B64,'[1]1 year '!$C$27:$M$238,5,FALSE)</f>
        <v>1194.0965482190693</v>
      </c>
      <c r="Q64" s="19">
        <f>VLOOKUP(B64,'[1]1 year '!$C$27:$M$238,8,FALSE)</f>
        <v>0.94869064334941811</v>
      </c>
      <c r="R64" s="19">
        <f>VLOOKUP(B64,'[1]1 year '!$C$27:$M$238,9,FALSE)</f>
        <v>2.9671796716757438E-2</v>
      </c>
      <c r="S64" s="19">
        <f>VLOOKUP(B64,'[1]1 year '!$C$27:$M$238,10,FALSE)</f>
        <v>2.1637559933824407E-2</v>
      </c>
      <c r="T64" s="19">
        <f>VLOOKUP(B64,'[1]1 year '!$C$27:$M$238,11,FALSE)</f>
        <v>0.96967197890921641</v>
      </c>
      <c r="U64" s="19">
        <f>VLOOKUP(B64,'[1]CI calculations'!$A$472:$K$681,11,FALSE)</f>
        <v>9.790679134070392E-3</v>
      </c>
      <c r="V64" s="20">
        <f>VLOOKUP(B64,'[1]2 years'!$C$27:$M$238,5,FALSE)</f>
        <v>1391.2492809448279</v>
      </c>
      <c r="W64" s="19">
        <f>VLOOKUP(B64,'[1]2 years'!$C$27:$M$238,8,FALSE)</f>
        <v>0.92675671424315476</v>
      </c>
      <c r="X64" s="19">
        <f>VLOOKUP(B64,'[1]2 years'!$C$27:$M$238,9,FALSE)</f>
        <v>3.6490578550996446E-2</v>
      </c>
      <c r="Y64" s="19">
        <f>VLOOKUP(B64,'[1]2 years'!$C$27:$M$238,10,FALSE)</f>
        <v>3.6752707205848709E-2</v>
      </c>
      <c r="Z64" s="19">
        <f>VLOOKUP(B64,'[1]2 years'!$C$27:$M$238,11,FALSE)</f>
        <v>0.9621171231687079</v>
      </c>
      <c r="AA64" s="18">
        <f>VLOOKUP(B64,'[1]CI calculations'!$A$705:$K$914,11,FALSE)</f>
        <v>1.017701615256646E-2</v>
      </c>
      <c r="BA64" s="1"/>
      <c r="BB64" s="1"/>
      <c r="BC64" s="1"/>
      <c r="BD64" s="1"/>
      <c r="BE64" s="1"/>
      <c r="BF64" s="1"/>
      <c r="BG64" s="1"/>
      <c r="BH64" s="1"/>
      <c r="BI64" s="1"/>
      <c r="BJ64" s="1"/>
      <c r="BK64" s="1"/>
      <c r="BL64" s="1"/>
      <c r="BM64" s="1"/>
      <c r="BN64" s="1"/>
      <c r="BO64" s="1"/>
      <c r="BP64" s="1"/>
    </row>
    <row r="65" spans="1:68" x14ac:dyDescent="0.2">
      <c r="A65" s="27" t="s">
        <v>473</v>
      </c>
      <c r="B65" s="26" t="s">
        <v>472</v>
      </c>
      <c r="C65" s="25" t="s">
        <v>471</v>
      </c>
      <c r="D65" s="24">
        <f>VLOOKUP(B65,'[1]3 months'!$C$27:$G$238,5,FALSE)</f>
        <v>476.16757882543158</v>
      </c>
      <c r="E65" s="23">
        <f>VLOOKUP(B65,'[1]3 months'!$C$27:$M$238,8,FALSE)</f>
        <v>0.92976379632045414</v>
      </c>
      <c r="F65" s="23">
        <f>VLOOKUP(B65,'[1]3 months'!$C$27:$M$238,9,FALSE)</f>
        <v>6.536972450993285E-2</v>
      </c>
      <c r="G65" s="23">
        <f>VLOOKUP(B65,'[1]3 months'!$C$27:$M$238,10,FALSE)</f>
        <v>4.8664791696130466E-3</v>
      </c>
      <c r="H65" s="23">
        <f>VLOOKUP(B65,'[1]3 months'!$C$27:$M$238,11,FALSE)</f>
        <v>0.93431059939033589</v>
      </c>
      <c r="I65" s="22">
        <f>VLOOKUP(B65,'[1]CI calculations'!$A$31:$K$240,11,FALSE)</f>
        <v>2.2223060800987422E-2</v>
      </c>
      <c r="J65" s="20">
        <f>VLOOKUP(B65,'[1]6 months '!$C$27:$M$238,5,FALSE)</f>
        <v>839.77079628559807</v>
      </c>
      <c r="K65" s="19">
        <f>VLOOKUP(B65,'[1]6 months '!$C$27:$M$238,8,FALSE)</f>
        <v>0.93081340191162132</v>
      </c>
      <c r="L65" s="19">
        <f>VLOOKUP(B65,'[1]6 months '!$C$27:$M$238,9,FALSE)</f>
        <v>6.0364806955014949E-2</v>
      </c>
      <c r="M65" s="19">
        <f>VLOOKUP(B65,'[1]6 months '!$C$27:$M$238,10,FALSE)</f>
        <v>8.8217911333637114E-3</v>
      </c>
      <c r="N65" s="19">
        <f>VLOOKUP(B65,'[1]6 months '!$C$27:$M$238,11,FALSE)</f>
        <v>0.93909792768341915</v>
      </c>
      <c r="O65" s="21">
        <f>VLOOKUP(B65,'[1]CI calculations'!$A$248:$K$457,11,FALSE)</f>
        <v>1.6179128631348714E-2</v>
      </c>
      <c r="P65" s="20">
        <f>VLOOKUP(B65,'[1]1 year '!$C$27:$M$238,5,FALSE)</f>
        <v>1045.7309491871215</v>
      </c>
      <c r="Q65" s="19">
        <f>VLOOKUP(B65,'[1]1 year '!$C$27:$M$238,8,FALSE)</f>
        <v>0.91843157297102562</v>
      </c>
      <c r="R65" s="19">
        <f>VLOOKUP(B65,'[1]1 year '!$C$27:$M$238,9,FALSE)</f>
        <v>6.9285877028371037E-2</v>
      </c>
      <c r="S65" s="19">
        <f>VLOOKUP(B65,'[1]1 year '!$C$27:$M$238,10,FALSE)</f>
        <v>1.2282550000603293E-2</v>
      </c>
      <c r="T65" s="19">
        <f>VLOOKUP(B65,'[1]1 year '!$C$27:$M$238,11,FALSE)</f>
        <v>0.92985253320328265</v>
      </c>
      <c r="U65" s="19">
        <f>VLOOKUP(B65,'[1]CI calculations'!$A$472:$K$681,11,FALSE)</f>
        <v>1.5508960985887025E-2</v>
      </c>
      <c r="V65" s="20">
        <f>VLOOKUP(B65,'[1]2 years'!$C$27:$M$238,5,FALSE)</f>
        <v>1190.5109878416081</v>
      </c>
      <c r="W65" s="19">
        <f>VLOOKUP(B65,'[1]2 years'!$C$27:$M$238,8,FALSE)</f>
        <v>0.88799531896198947</v>
      </c>
      <c r="X65" s="19">
        <f>VLOOKUP(B65,'[1]2 years'!$C$27:$M$238,9,FALSE)</f>
        <v>8.7787001667736703E-2</v>
      </c>
      <c r="Y65" s="19">
        <f>VLOOKUP(B65,'[1]2 years'!$C$27:$M$238,10,FALSE)</f>
        <v>2.4217679370273835E-2</v>
      </c>
      <c r="Z65" s="19">
        <f>VLOOKUP(B65,'[1]2 years'!$C$27:$M$238,11,FALSE)</f>
        <v>0.91003423631298952</v>
      </c>
      <c r="AA65" s="18">
        <f>VLOOKUP(B65,'[1]CI calculations'!$A$705:$K$914,11,FALSE)</f>
        <v>1.6384074890764429E-2</v>
      </c>
      <c r="BA65" s="1"/>
      <c r="BB65" s="1"/>
      <c r="BC65" s="1"/>
      <c r="BD65" s="1"/>
      <c r="BE65" s="1"/>
      <c r="BF65" s="1"/>
      <c r="BG65" s="1"/>
      <c r="BH65" s="1"/>
      <c r="BI65" s="1"/>
      <c r="BJ65" s="1"/>
      <c r="BK65" s="1"/>
      <c r="BL65" s="1"/>
      <c r="BM65" s="1"/>
      <c r="BN65" s="1"/>
      <c r="BO65" s="1"/>
      <c r="BP65" s="1"/>
    </row>
    <row r="66" spans="1:68" x14ac:dyDescent="0.2">
      <c r="A66" s="27" t="s">
        <v>470</v>
      </c>
      <c r="B66" s="26" t="s">
        <v>469</v>
      </c>
      <c r="C66" s="25" t="s">
        <v>468</v>
      </c>
      <c r="D66" s="24">
        <f>VLOOKUP(B66,'[1]3 months'!$C$27:$G$238,5,FALSE)</f>
        <v>282.87747747608159</v>
      </c>
      <c r="E66" s="23">
        <f>VLOOKUP(B66,'[1]3 months'!$C$27:$M$238,8,FALSE)</f>
        <v>0.93362381634303004</v>
      </c>
      <c r="F66" s="23">
        <f>VLOOKUP(B66,'[1]3 months'!$C$27:$M$238,9,FALSE)</f>
        <v>6.325201029915585E-2</v>
      </c>
      <c r="G66" s="23">
        <f>VLOOKUP(B66,'[1]3 months'!$C$27:$M$238,10,FALSE)</f>
        <v>3.124173357814241E-3</v>
      </c>
      <c r="H66" s="23">
        <f>VLOOKUP(B66,'[1]3 months'!$C$27:$M$238,11,FALSE)</f>
        <v>0.93654976015196401</v>
      </c>
      <c r="I66" s="22">
        <f>VLOOKUP(B66,'[1]CI calculations'!$A$31:$K$240,11,FALSE)</f>
        <v>2.8365941053165623E-2</v>
      </c>
      <c r="J66" s="20">
        <f>VLOOKUP(B66,'[1]6 months '!$C$27:$M$238,5,FALSE)</f>
        <v>503.76092151803988</v>
      </c>
      <c r="K66" s="19">
        <f>VLOOKUP(B66,'[1]6 months '!$C$27:$M$238,8,FALSE)</f>
        <v>0.95237081202503437</v>
      </c>
      <c r="L66" s="19">
        <f>VLOOKUP(B66,'[1]6 months '!$C$27:$M$238,9,FALSE)</f>
        <v>4.3821620386217251E-2</v>
      </c>
      <c r="M66" s="19">
        <f>VLOOKUP(B66,'[1]6 months '!$C$27:$M$238,10,FALSE)</f>
        <v>3.8075675887485195E-3</v>
      </c>
      <c r="N66" s="19">
        <f>VLOOKUP(B66,'[1]6 months '!$C$27:$M$238,11,FALSE)</f>
        <v>0.95601088809704327</v>
      </c>
      <c r="O66" s="21">
        <f>VLOOKUP(B66,'[1]CI calculations'!$A$248:$K$457,11,FALSE)</f>
        <v>1.7873719083613182E-2</v>
      </c>
      <c r="P66" s="20">
        <f>VLOOKUP(B66,'[1]1 year '!$C$27:$M$238,5,FALSE)</f>
        <v>686.63166241992508</v>
      </c>
      <c r="Q66" s="19">
        <f>VLOOKUP(B66,'[1]1 year '!$C$27:$M$238,8,FALSE)</f>
        <v>0.93059798873037203</v>
      </c>
      <c r="R66" s="19">
        <f>VLOOKUP(B66,'[1]1 year '!$C$27:$M$238,9,FALSE)</f>
        <v>5.9376307103394386E-2</v>
      </c>
      <c r="S66" s="19">
        <f>VLOOKUP(B66,'[1]1 year '!$C$27:$M$238,10,FALSE)</f>
        <v>1.0025704166233534E-2</v>
      </c>
      <c r="T66" s="19">
        <f>VLOOKUP(B66,'[1]1 year '!$C$27:$M$238,11,FALSE)</f>
        <v>0.94002237497147634</v>
      </c>
      <c r="U66" s="19">
        <f>VLOOKUP(B66,'[1]CI calculations'!$A$472:$K$681,11,FALSE)</f>
        <v>1.7778013607078196E-2</v>
      </c>
      <c r="V66" s="20">
        <f>VLOOKUP(B66,'[1]2 years'!$C$27:$M$238,5,FALSE)</f>
        <v>776.61093549454483</v>
      </c>
      <c r="W66" s="19">
        <f>VLOOKUP(B66,'[1]2 years'!$C$27:$M$238,8,FALSE)</f>
        <v>0.9063758818088079</v>
      </c>
      <c r="X66" s="19">
        <f>VLOOKUP(B66,'[1]2 years'!$C$27:$M$238,9,FALSE)</f>
        <v>6.4034219910901344E-2</v>
      </c>
      <c r="Y66" s="19">
        <f>VLOOKUP(B66,'[1]2 years'!$C$27:$M$238,10,FALSE)</f>
        <v>2.958989828029077E-2</v>
      </c>
      <c r="Z66" s="19">
        <f>VLOOKUP(B66,'[1]2 years'!$C$27:$M$238,11,FALSE)</f>
        <v>0.93401323852933582</v>
      </c>
      <c r="AA66" s="18">
        <f>VLOOKUP(B66,'[1]CI calculations'!$A$705:$K$914,11,FALSE)</f>
        <v>1.7653409216381245E-2</v>
      </c>
      <c r="BA66" s="1"/>
      <c r="BB66" s="1"/>
      <c r="BC66" s="1"/>
      <c r="BD66" s="1"/>
      <c r="BE66" s="1"/>
      <c r="BF66" s="1"/>
      <c r="BG66" s="1"/>
      <c r="BH66" s="1"/>
      <c r="BI66" s="1"/>
      <c r="BJ66" s="1"/>
      <c r="BK66" s="1"/>
      <c r="BL66" s="1"/>
      <c r="BM66" s="1"/>
      <c r="BN66" s="1"/>
      <c r="BO66" s="1"/>
      <c r="BP66" s="1"/>
    </row>
    <row r="67" spans="1:68" x14ac:dyDescent="0.2">
      <c r="A67" s="27" t="s">
        <v>467</v>
      </c>
      <c r="B67" s="26" t="s">
        <v>466</v>
      </c>
      <c r="C67" s="25" t="s">
        <v>465</v>
      </c>
      <c r="D67" s="24">
        <f>VLOOKUP(B67,'[1]3 months'!$C$27:$G$238,5,FALSE)</f>
        <v>349.96577461874404</v>
      </c>
      <c r="E67" s="23">
        <f>VLOOKUP(B67,'[1]3 months'!$C$27:$M$238,8,FALSE)</f>
        <v>0.91923803484191735</v>
      </c>
      <c r="F67" s="23">
        <f>VLOOKUP(B67,'[1]3 months'!$C$27:$M$238,9,FALSE)</f>
        <v>5.9749573495813446E-2</v>
      </c>
      <c r="G67" s="23">
        <f>VLOOKUP(B67,'[1]3 months'!$C$27:$M$238,10,FALSE)</f>
        <v>2.1012391662269113E-2</v>
      </c>
      <c r="H67" s="23">
        <f>VLOOKUP(B67,'[1]3 months'!$C$27:$M$238,11,FALSE)</f>
        <v>0.93896799817796972</v>
      </c>
      <c r="I67" s="22">
        <f>VLOOKUP(B67,'[1]CI calculations'!$A$31:$K$240,11,FALSE)</f>
        <v>2.526602823957582E-2</v>
      </c>
      <c r="J67" s="20">
        <f>VLOOKUP(B67,'[1]6 months '!$C$27:$M$238,5,FALSE)</f>
        <v>587.80597661774402</v>
      </c>
      <c r="K67" s="19">
        <f>VLOOKUP(B67,'[1]6 months '!$C$27:$M$238,8,FALSE)</f>
        <v>0.89920919297806512</v>
      </c>
      <c r="L67" s="19">
        <f>VLOOKUP(B67,'[1]6 months '!$C$27:$M$238,9,FALSE)</f>
        <v>8.0118664407555981E-2</v>
      </c>
      <c r="M67" s="19">
        <f>VLOOKUP(B67,'[1]6 months '!$C$27:$M$238,10,FALSE)</f>
        <v>2.0672142614378986E-2</v>
      </c>
      <c r="N67" s="19">
        <f>VLOOKUP(B67,'[1]6 months '!$C$27:$M$238,11,FALSE)</f>
        <v>0.91819015072088539</v>
      </c>
      <c r="O67" s="21">
        <f>VLOOKUP(B67,'[1]CI calculations'!$A$248:$K$457,11,FALSE)</f>
        <v>2.2302928507836467E-2</v>
      </c>
      <c r="P67" s="20">
        <f>VLOOKUP(B67,'[1]1 year '!$C$27:$M$238,5,FALSE)</f>
        <v>778.13352904666453</v>
      </c>
      <c r="Q67" s="19">
        <f>VLOOKUP(B67,'[1]1 year '!$C$27:$M$238,8,FALSE)</f>
        <v>0.90256871313793707</v>
      </c>
      <c r="R67" s="19">
        <f>VLOOKUP(B67,'[1]1 year '!$C$27:$M$238,9,FALSE)</f>
        <v>7.8938797434967081E-2</v>
      </c>
      <c r="S67" s="19">
        <f>VLOOKUP(B67,'[1]1 year '!$C$27:$M$238,10,FALSE)</f>
        <v>1.8492489427095839E-2</v>
      </c>
      <c r="T67" s="19">
        <f>VLOOKUP(B67,'[1]1 year '!$C$27:$M$238,11,FALSE)</f>
        <v>0.91957392420880135</v>
      </c>
      <c r="U67" s="19">
        <f>VLOOKUP(B67,'[1]CI calculations'!$A$472:$K$681,11,FALSE)</f>
        <v>1.9208488511798991E-2</v>
      </c>
      <c r="V67" s="20">
        <f>VLOOKUP(B67,'[1]2 years'!$C$27:$M$238,5,FALSE)</f>
        <v>857.58976866910962</v>
      </c>
      <c r="W67" s="19">
        <f>VLOOKUP(B67,'[1]2 years'!$C$27:$M$238,8,FALSE)</f>
        <v>0.88528812408934565</v>
      </c>
      <c r="X67" s="19">
        <f>VLOOKUP(B67,'[1]2 years'!$C$27:$M$238,9,FALSE)</f>
        <v>9.2463889546368902E-2</v>
      </c>
      <c r="Y67" s="19">
        <f>VLOOKUP(B67,'[1]2 years'!$C$27:$M$238,10,FALSE)</f>
        <v>2.2247986364285512E-2</v>
      </c>
      <c r="Z67" s="19">
        <f>VLOOKUP(B67,'[1]2 years'!$C$27:$M$238,11,FALSE)</f>
        <v>0.90543216658532133</v>
      </c>
      <c r="AA67" s="18">
        <f>VLOOKUP(B67,'[1]CI calculations'!$A$705:$K$914,11,FALSE)</f>
        <v>1.972437035858041E-2</v>
      </c>
      <c r="BA67" s="1"/>
      <c r="BB67" s="1"/>
      <c r="BC67" s="1"/>
      <c r="BD67" s="1"/>
      <c r="BE67" s="1"/>
      <c r="BF67" s="1"/>
      <c r="BG67" s="1"/>
      <c r="BH67" s="1"/>
      <c r="BI67" s="1"/>
      <c r="BJ67" s="1"/>
      <c r="BK67" s="1"/>
      <c r="BL67" s="1"/>
      <c r="BM67" s="1"/>
      <c r="BN67" s="1"/>
      <c r="BO67" s="1"/>
      <c r="BP67" s="1"/>
    </row>
    <row r="68" spans="1:68" x14ac:dyDescent="0.2">
      <c r="A68" s="27" t="s">
        <v>464</v>
      </c>
      <c r="B68" s="26" t="s">
        <v>463</v>
      </c>
      <c r="C68" s="25" t="s">
        <v>462</v>
      </c>
      <c r="D68" s="24">
        <f>VLOOKUP(B68,'[1]3 months'!$C$27:$G$238,5,FALSE)</f>
        <v>265.65586496788455</v>
      </c>
      <c r="E68" s="23">
        <f>VLOOKUP(B68,'[1]3 months'!$C$27:$M$238,8,FALSE)</f>
        <v>0.95762333932726218</v>
      </c>
      <c r="F68" s="23">
        <f>VLOOKUP(B68,'[1]3 months'!$C$27:$M$238,9,FALSE)</f>
        <v>4.2376660672737841E-2</v>
      </c>
      <c r="G68" s="23">
        <f>VLOOKUP(B68,'[1]3 months'!$C$27:$M$238,10,FALSE)</f>
        <v>0</v>
      </c>
      <c r="H68" s="23">
        <f>VLOOKUP(B68,'[1]3 months'!$C$27:$M$238,11,FALSE)</f>
        <v>0.95762333932726218</v>
      </c>
      <c r="I68" s="22">
        <f>VLOOKUP(B68,'[1]CI calculations'!$A$31:$K$240,11,FALSE)</f>
        <v>2.4156457214910713E-2</v>
      </c>
      <c r="J68" s="20">
        <f>VLOOKUP(B68,'[1]6 months '!$C$27:$M$238,5,FALSE)</f>
        <v>433.61012020682159</v>
      </c>
      <c r="K68" s="19">
        <f>VLOOKUP(B68,'[1]6 months '!$C$27:$M$238,8,FALSE)</f>
        <v>0.95731456208381183</v>
      </c>
      <c r="L68" s="19">
        <f>VLOOKUP(B68,'[1]6 months '!$C$27:$M$238,9,FALSE)</f>
        <v>4.2685437916188194E-2</v>
      </c>
      <c r="M68" s="19">
        <f>VLOOKUP(B68,'[1]6 months '!$C$27:$M$238,10,FALSE)</f>
        <v>0</v>
      </c>
      <c r="N68" s="19">
        <f>VLOOKUP(B68,'[1]6 months '!$C$27:$M$238,11,FALSE)</f>
        <v>0.95731456208381183</v>
      </c>
      <c r="O68" s="21">
        <f>VLOOKUP(B68,'[1]CI calculations'!$A$248:$K$457,11,FALSE)</f>
        <v>1.8959599797687531E-2</v>
      </c>
      <c r="P68" s="20">
        <f>VLOOKUP(B68,'[1]1 year '!$C$27:$M$238,5,FALSE)</f>
        <v>643.52276274774204</v>
      </c>
      <c r="Q68" s="19">
        <f>VLOOKUP(B68,'[1]1 year '!$C$27:$M$238,8,FALSE)</f>
        <v>0.93951138004711809</v>
      </c>
      <c r="R68" s="19">
        <f>VLOOKUP(B68,'[1]1 year '!$C$27:$M$238,9,FALSE)</f>
        <v>5.3155488137736621E-2</v>
      </c>
      <c r="S68" s="19">
        <f>VLOOKUP(B68,'[1]1 year '!$C$27:$M$238,10,FALSE)</f>
        <v>7.3331318151452426E-3</v>
      </c>
      <c r="T68" s="19">
        <f>VLOOKUP(B68,'[1]1 year '!$C$27:$M$238,11,FALSE)</f>
        <v>0.94645183611805817</v>
      </c>
      <c r="U68" s="19">
        <f>VLOOKUP(B68,'[1]CI calculations'!$A$472:$K$681,11,FALSE)</f>
        <v>1.7390092700897506E-2</v>
      </c>
      <c r="V68" s="20">
        <f>VLOOKUP(B68,'[1]2 years'!$C$27:$M$238,5,FALSE)</f>
        <v>716.88770893416438</v>
      </c>
      <c r="W68" s="19">
        <f>VLOOKUP(B68,'[1]2 years'!$C$27:$M$238,8,FALSE)</f>
        <v>0.92784981867298977</v>
      </c>
      <c r="X68" s="19">
        <f>VLOOKUP(B68,'[1]2 years'!$C$27:$M$238,9,FALSE)</f>
        <v>5.8918021406930352E-2</v>
      </c>
      <c r="Y68" s="19">
        <f>VLOOKUP(B68,'[1]2 years'!$C$27:$M$238,10,FALSE)</f>
        <v>1.3232159920079927E-2</v>
      </c>
      <c r="Z68" s="19">
        <f>VLOOKUP(B68,'[1]2 years'!$C$27:$M$238,11,FALSE)</f>
        <v>0.9402919116190912</v>
      </c>
      <c r="AA68" s="18">
        <f>VLOOKUP(B68,'[1]CI calculations'!$A$705:$K$914,11,FALSE)</f>
        <v>1.7392329477627311E-2</v>
      </c>
      <c r="BA68" s="1"/>
      <c r="BB68" s="1"/>
      <c r="BC68" s="1"/>
      <c r="BD68" s="1"/>
      <c r="BE68" s="1"/>
      <c r="BF68" s="1"/>
      <c r="BG68" s="1"/>
      <c r="BH68" s="1"/>
      <c r="BI68" s="1"/>
      <c r="BJ68" s="1"/>
      <c r="BK68" s="1"/>
      <c r="BL68" s="1"/>
      <c r="BM68" s="1"/>
      <c r="BN68" s="1"/>
      <c r="BO68" s="1"/>
      <c r="BP68" s="1"/>
    </row>
    <row r="69" spans="1:68" x14ac:dyDescent="0.2">
      <c r="A69" s="27" t="s">
        <v>461</v>
      </c>
      <c r="B69" s="26" t="s">
        <v>460</v>
      </c>
      <c r="C69" s="25" t="s">
        <v>459</v>
      </c>
      <c r="D69" s="24">
        <f>VLOOKUP(B69,'[1]3 months'!$C$27:$G$238,5,FALSE)</f>
        <v>539.79117093543493</v>
      </c>
      <c r="E69" s="23">
        <f>VLOOKUP(B69,'[1]3 months'!$C$27:$M$238,8,FALSE)</f>
        <v>0.97856877712172163</v>
      </c>
      <c r="F69" s="23">
        <f>VLOOKUP(B69,'[1]3 months'!$C$27:$M$238,9,FALSE)</f>
        <v>1.648066317491953E-2</v>
      </c>
      <c r="G69" s="23">
        <f>VLOOKUP(B69,'[1]3 months'!$C$27:$M$238,10,FALSE)</f>
        <v>4.9505597033588982E-3</v>
      </c>
      <c r="H69" s="23">
        <f>VLOOKUP(B69,'[1]3 months'!$C$27:$M$238,11,FALSE)</f>
        <v>0.98343734239978442</v>
      </c>
      <c r="I69" s="22">
        <f>VLOOKUP(B69,'[1]CI calculations'!$A$31:$K$240,11,FALSE)</f>
        <v>1.0751852797048678E-2</v>
      </c>
      <c r="J69" s="20">
        <f>VLOOKUP(B69,'[1]6 months '!$C$27:$M$238,5,FALSE)</f>
        <v>904.82281199134582</v>
      </c>
      <c r="K69" s="19">
        <f>VLOOKUP(B69,'[1]6 months '!$C$27:$M$238,8,FALSE)</f>
        <v>0.97053100016567206</v>
      </c>
      <c r="L69" s="19">
        <f>VLOOKUP(B69,'[1]6 months '!$C$27:$M$238,9,FALSE)</f>
        <v>2.5988802052185584E-2</v>
      </c>
      <c r="M69" s="19">
        <f>VLOOKUP(B69,'[1]6 months '!$C$27:$M$238,10,FALSE)</f>
        <v>3.4801977821423075E-3</v>
      </c>
      <c r="N69" s="19">
        <f>VLOOKUP(B69,'[1]6 months '!$C$27:$M$238,11,FALSE)</f>
        <v>0.97392043590669763</v>
      </c>
      <c r="O69" s="21">
        <f>VLOOKUP(B69,'[1]CI calculations'!$A$248:$K$457,11,FALSE)</f>
        <v>1.0358550412508317E-2</v>
      </c>
      <c r="P69" s="20">
        <f>VLOOKUP(B69,'[1]1 year '!$C$27:$M$238,5,FALSE)</f>
        <v>1146.4680407576964</v>
      </c>
      <c r="Q69" s="19">
        <f>VLOOKUP(B69,'[1]1 year '!$C$27:$M$238,8,FALSE)</f>
        <v>0.96770169235491788</v>
      </c>
      <c r="R69" s="19">
        <f>VLOOKUP(B69,'[1]1 year '!$C$27:$M$238,9,FALSE)</f>
        <v>2.6201420007681945E-2</v>
      </c>
      <c r="S69" s="19">
        <f>VLOOKUP(B69,'[1]1 year '!$C$27:$M$238,10,FALSE)</f>
        <v>6.0968876374003075E-3</v>
      </c>
      <c r="T69" s="19">
        <f>VLOOKUP(B69,'[1]1 year '!$C$27:$M$238,11,FALSE)</f>
        <v>0.97363785294383609</v>
      </c>
      <c r="U69" s="19">
        <f>VLOOKUP(B69,'[1]CI calculations'!$A$472:$K$681,11,FALSE)</f>
        <v>9.261954495198222E-3</v>
      </c>
      <c r="V69" s="20">
        <f>VLOOKUP(B69,'[1]2 years'!$C$27:$M$238,5,FALSE)</f>
        <v>1301.9810639973705</v>
      </c>
      <c r="W69" s="19">
        <f>VLOOKUP(B69,'[1]2 years'!$C$27:$M$238,8,FALSE)</f>
        <v>0.95281269480144404</v>
      </c>
      <c r="X69" s="19">
        <f>VLOOKUP(B69,'[1]2 years'!$C$27:$M$238,9,FALSE)</f>
        <v>3.5434532361123421E-2</v>
      </c>
      <c r="Y69" s="19">
        <f>VLOOKUP(B69,'[1]2 years'!$C$27:$M$238,10,FALSE)</f>
        <v>1.1752772837432523E-2</v>
      </c>
      <c r="Z69" s="19">
        <f>VLOOKUP(B69,'[1]2 years'!$C$27:$M$238,11,FALSE)</f>
        <v>0.96414406093213922</v>
      </c>
      <c r="AA69" s="18">
        <f>VLOOKUP(B69,'[1]CI calculations'!$A$705:$K$914,11,FALSE)</f>
        <v>1.0115160486173455E-2</v>
      </c>
      <c r="BA69" s="1"/>
      <c r="BB69" s="1"/>
      <c r="BC69" s="1"/>
      <c r="BD69" s="1"/>
      <c r="BE69" s="1"/>
      <c r="BF69" s="1"/>
      <c r="BG69" s="1"/>
      <c r="BH69" s="1"/>
      <c r="BI69" s="1"/>
      <c r="BJ69" s="1"/>
      <c r="BK69" s="1"/>
      <c r="BL69" s="1"/>
      <c r="BM69" s="1"/>
      <c r="BN69" s="1"/>
      <c r="BO69" s="1"/>
      <c r="BP69" s="1"/>
    </row>
    <row r="70" spans="1:68" x14ac:dyDescent="0.2">
      <c r="A70" s="27" t="s">
        <v>458</v>
      </c>
      <c r="B70" s="26" t="s">
        <v>457</v>
      </c>
      <c r="C70" s="25" t="s">
        <v>456</v>
      </c>
      <c r="D70" s="24">
        <f>VLOOKUP(B70,'[1]3 months'!$C$27:$G$238,5,FALSE)</f>
        <v>225.64385140237596</v>
      </c>
      <c r="E70" s="23">
        <f>VLOOKUP(B70,'[1]3 months'!$C$27:$M$238,8,FALSE)</f>
        <v>0.91072509147469871</v>
      </c>
      <c r="F70" s="23">
        <f>VLOOKUP(B70,'[1]3 months'!$C$27:$M$238,9,FALSE)</f>
        <v>8.9274908525301289E-2</v>
      </c>
      <c r="G70" s="23">
        <f>VLOOKUP(B70,'[1]3 months'!$C$27:$M$238,10,FALSE)</f>
        <v>0</v>
      </c>
      <c r="H70" s="23">
        <f>VLOOKUP(B70,'[1]3 months'!$C$27:$M$238,11,FALSE)</f>
        <v>0.91072509147469871</v>
      </c>
      <c r="I70" s="22">
        <f>VLOOKUP(B70,'[1]CI calculations'!$A$31:$K$240,11,FALSE)</f>
        <v>3.711425555003952E-2</v>
      </c>
      <c r="J70" s="20">
        <f>VLOOKUP(B70,'[1]6 months '!$C$27:$M$238,5,FALSE)</f>
        <v>369.61266212135001</v>
      </c>
      <c r="K70" s="19">
        <f>VLOOKUP(B70,'[1]6 months '!$C$27:$M$238,8,FALSE)</f>
        <v>0.93746260328764985</v>
      </c>
      <c r="L70" s="19">
        <f>VLOOKUP(B70,'[1]6 months '!$C$27:$M$238,9,FALSE)</f>
        <v>6.2537396712350216E-2</v>
      </c>
      <c r="M70" s="19">
        <f>VLOOKUP(B70,'[1]6 months '!$C$27:$M$238,10,FALSE)</f>
        <v>0</v>
      </c>
      <c r="N70" s="19">
        <f>VLOOKUP(B70,'[1]6 months '!$C$27:$M$238,11,FALSE)</f>
        <v>0.93746260328764985</v>
      </c>
      <c r="O70" s="21">
        <f>VLOOKUP(B70,'[1]CI calculations'!$A$248:$K$457,11,FALSE)</f>
        <v>2.4602991542417844E-2</v>
      </c>
      <c r="P70" s="20">
        <f>VLOOKUP(B70,'[1]1 year '!$C$27:$M$238,5,FALSE)</f>
        <v>475.87919884136045</v>
      </c>
      <c r="Q70" s="19">
        <f>VLOOKUP(B70,'[1]1 year '!$C$27:$M$238,8,FALSE)</f>
        <v>0.94060470608975155</v>
      </c>
      <c r="R70" s="19">
        <f>VLOOKUP(B70,'[1]1 year '!$C$27:$M$238,9,FALSE)</f>
        <v>5.9395293910248455E-2</v>
      </c>
      <c r="S70" s="19">
        <f>VLOOKUP(B70,'[1]1 year '!$C$27:$M$238,10,FALSE)</f>
        <v>0</v>
      </c>
      <c r="T70" s="19">
        <f>VLOOKUP(B70,'[1]1 year '!$C$27:$M$238,11,FALSE)</f>
        <v>0.94060470608975155</v>
      </c>
      <c r="U70" s="19">
        <f>VLOOKUP(B70,'[1]CI calculations'!$A$472:$K$681,11,FALSE)</f>
        <v>2.1159868331142567E-2</v>
      </c>
      <c r="V70" s="20">
        <f>VLOOKUP(B70,'[1]2 years'!$C$27:$M$238,5,FALSE)</f>
        <v>516.36114942410279</v>
      </c>
      <c r="W70" s="19">
        <f>VLOOKUP(B70,'[1]2 years'!$C$27:$M$238,8,FALSE)</f>
        <v>0.91080904331910162</v>
      </c>
      <c r="X70" s="19">
        <f>VLOOKUP(B70,'[1]2 years'!$C$27:$M$238,9,FALSE)</f>
        <v>7.7826092748627188E-2</v>
      </c>
      <c r="Y70" s="19">
        <f>VLOOKUP(B70,'[1]2 years'!$C$27:$M$238,10,FALSE)</f>
        <v>1.1364863932271077E-2</v>
      </c>
      <c r="Z70" s="19">
        <f>VLOOKUP(B70,'[1]2 years'!$C$27:$M$238,11,FALSE)</f>
        <v>0.92127925671529487</v>
      </c>
      <c r="AA70" s="18">
        <f>VLOOKUP(B70,'[1]CI calculations'!$A$705:$K$914,11,FALSE)</f>
        <v>2.3276574775248037E-2</v>
      </c>
      <c r="BA70" s="1"/>
      <c r="BB70" s="1"/>
      <c r="BC70" s="1"/>
      <c r="BD70" s="1"/>
      <c r="BE70" s="1"/>
      <c r="BF70" s="1"/>
      <c r="BG70" s="1"/>
      <c r="BH70" s="1"/>
      <c r="BI70" s="1"/>
      <c r="BJ70" s="1"/>
      <c r="BK70" s="1"/>
      <c r="BL70" s="1"/>
      <c r="BM70" s="1"/>
      <c r="BN70" s="1"/>
      <c r="BO70" s="1"/>
      <c r="BP70" s="1"/>
    </row>
    <row r="71" spans="1:68" x14ac:dyDescent="0.2">
      <c r="A71" s="27" t="s">
        <v>455</v>
      </c>
      <c r="B71" s="26" t="s">
        <v>454</v>
      </c>
      <c r="C71" s="25" t="s">
        <v>453</v>
      </c>
      <c r="D71" s="24">
        <f>VLOOKUP(B71,'[1]3 months'!$C$27:$G$238,5,FALSE)</f>
        <v>1253.0745322298612</v>
      </c>
      <c r="E71" s="23">
        <f>VLOOKUP(B71,'[1]3 months'!$C$27:$M$238,8,FALSE)</f>
        <v>0.9534618495210716</v>
      </c>
      <c r="F71" s="23">
        <f>VLOOKUP(B71,'[1]3 months'!$C$27:$M$238,9,FALSE)</f>
        <v>3.9995413031053514E-2</v>
      </c>
      <c r="G71" s="23">
        <f>VLOOKUP(B71,'[1]3 months'!$C$27:$M$238,10,FALSE)</f>
        <v>6.5427374478748525E-3</v>
      </c>
      <c r="H71" s="23">
        <f>VLOOKUP(B71,'[1]3 months'!$C$27:$M$238,11,FALSE)</f>
        <v>0.95974118410659359</v>
      </c>
      <c r="I71" s="22">
        <f>VLOOKUP(B71,'[1]CI calculations'!$A$31:$K$240,11,FALSE)</f>
        <v>1.0870649188634125E-2</v>
      </c>
      <c r="J71" s="20">
        <f>VLOOKUP(B71,'[1]6 months '!$C$27:$M$238,5,FALSE)</f>
        <v>1959.0024154787932</v>
      </c>
      <c r="K71" s="19">
        <f>VLOOKUP(B71,'[1]6 months '!$C$27:$M$238,8,FALSE)</f>
        <v>0.95375352772671651</v>
      </c>
      <c r="L71" s="19">
        <f>VLOOKUP(B71,'[1]6 months '!$C$27:$M$238,9,FALSE)</f>
        <v>3.6138781543675412E-2</v>
      </c>
      <c r="M71" s="19">
        <f>VLOOKUP(B71,'[1]6 months '!$C$27:$M$238,10,FALSE)</f>
        <v>1.0107690729608139E-2</v>
      </c>
      <c r="N71" s="19">
        <f>VLOOKUP(B71,'[1]6 months '!$C$27:$M$238,11,FALSE)</f>
        <v>0.96349220899563126</v>
      </c>
      <c r="O71" s="21">
        <f>VLOOKUP(B71,'[1]CI calculations'!$A$248:$K$457,11,FALSE)</f>
        <v>8.3092327668986502E-3</v>
      </c>
      <c r="P71" s="20">
        <f>VLOOKUP(B71,'[1]1 year '!$C$27:$M$238,5,FALSE)</f>
        <v>2513.7847286575075</v>
      </c>
      <c r="Q71" s="19">
        <f>VLOOKUP(B71,'[1]1 year '!$C$27:$M$238,8,FALSE)</f>
        <v>0.94672656451635806</v>
      </c>
      <c r="R71" s="19">
        <f>VLOOKUP(B71,'[1]1 year '!$C$27:$M$238,9,FALSE)</f>
        <v>3.7528992116412849E-2</v>
      </c>
      <c r="S71" s="19">
        <f>VLOOKUP(B71,'[1]1 year '!$C$27:$M$238,10,FALSE)</f>
        <v>1.5744443367229095E-2</v>
      </c>
      <c r="T71" s="19">
        <f>VLOOKUP(B71,'[1]1 year '!$C$27:$M$238,11,FALSE)</f>
        <v>0.9618706830116327</v>
      </c>
      <c r="U71" s="19">
        <f>VLOOKUP(B71,'[1]CI calculations'!$A$472:$K$681,11,FALSE)</f>
        <v>7.5112637558203132E-3</v>
      </c>
      <c r="V71" s="20">
        <f>VLOOKUP(B71,'[1]2 years'!$C$27:$M$238,5,FALSE)</f>
        <v>2807.7145728399651</v>
      </c>
      <c r="W71" s="19">
        <f>VLOOKUP(B71,'[1]2 years'!$C$27:$M$238,8,FALSE)</f>
        <v>0.93167595818256799</v>
      </c>
      <c r="X71" s="19">
        <f>VLOOKUP(B71,'[1]2 years'!$C$27:$M$238,9,FALSE)</f>
        <v>4.8557910082600873E-2</v>
      </c>
      <c r="Y71" s="19">
        <f>VLOOKUP(B71,'[1]2 years'!$C$27:$M$238,10,FALSE)</f>
        <v>1.9766131734831195E-2</v>
      </c>
      <c r="Z71" s="19">
        <f>VLOOKUP(B71,'[1]2 years'!$C$27:$M$238,11,FALSE)</f>
        <v>0.95046293373994584</v>
      </c>
      <c r="AA71" s="18">
        <f>VLOOKUP(B71,'[1]CI calculations'!$A$705:$K$914,11,FALSE)</f>
        <v>8.0692693063536131E-3</v>
      </c>
      <c r="BA71" s="1"/>
      <c r="BB71" s="1"/>
      <c r="BC71" s="1"/>
      <c r="BD71" s="1"/>
      <c r="BE71" s="1"/>
      <c r="BF71" s="1"/>
      <c r="BG71" s="1"/>
      <c r="BH71" s="1"/>
      <c r="BI71" s="1"/>
      <c r="BJ71" s="1"/>
      <c r="BK71" s="1"/>
      <c r="BL71" s="1"/>
      <c r="BM71" s="1"/>
      <c r="BN71" s="1"/>
      <c r="BO71" s="1"/>
      <c r="BP71" s="1"/>
    </row>
    <row r="72" spans="1:68" x14ac:dyDescent="0.2">
      <c r="A72" s="27" t="s">
        <v>452</v>
      </c>
      <c r="B72" s="26" t="s">
        <v>451</v>
      </c>
      <c r="C72" s="25" t="s">
        <v>450</v>
      </c>
      <c r="D72" s="24">
        <f>VLOOKUP(B72,'[1]3 months'!$C$27:$G$238,5,FALSE)</f>
        <v>649.86309910449017</v>
      </c>
      <c r="E72" s="23">
        <f>VLOOKUP(B72,'[1]3 months'!$C$27:$M$238,8,FALSE)</f>
        <v>0.90035084048125114</v>
      </c>
      <c r="F72" s="23">
        <f>VLOOKUP(B72,'[1]3 months'!$C$27:$M$238,9,FALSE)</f>
        <v>9.1778425017342152E-2</v>
      </c>
      <c r="G72" s="23">
        <f>VLOOKUP(B72,'[1]3 months'!$C$27:$M$238,10,FALSE)</f>
        <v>7.8707345014066236E-3</v>
      </c>
      <c r="H72" s="23">
        <f>VLOOKUP(B72,'[1]3 months'!$C$27:$M$238,11,FALSE)</f>
        <v>0.90749348072983305</v>
      </c>
      <c r="I72" s="22">
        <f>VLOOKUP(B72,'[1]CI calculations'!$A$31:$K$240,11,FALSE)</f>
        <v>2.2277748027286048E-2</v>
      </c>
      <c r="J72" s="20">
        <f>VLOOKUP(B72,'[1]6 months '!$C$27:$M$238,5,FALSE)</f>
        <v>1134.9752397275533</v>
      </c>
      <c r="K72" s="19">
        <f>VLOOKUP(B72,'[1]6 months '!$C$27:$M$238,8,FALSE)</f>
        <v>0.92259679511953285</v>
      </c>
      <c r="L72" s="19">
        <f>VLOOKUP(B72,'[1]6 months '!$C$27:$M$238,9,FALSE)</f>
        <v>7.1188174254392431E-2</v>
      </c>
      <c r="M72" s="19">
        <f>VLOOKUP(B72,'[1]6 months '!$C$27:$M$238,10,FALSE)</f>
        <v>6.2150306260746876E-3</v>
      </c>
      <c r="N72" s="19">
        <f>VLOOKUP(B72,'[1]6 months '!$C$27:$M$238,11,FALSE)</f>
        <v>0.92836662210816046</v>
      </c>
      <c r="O72" s="21">
        <f>VLOOKUP(B72,'[1]CI calculations'!$A$248:$K$457,11,FALSE)</f>
        <v>1.4986053774631134E-2</v>
      </c>
      <c r="P72" s="20">
        <f>VLOOKUP(B72,'[1]1 year '!$C$27:$M$238,5,FALSE)</f>
        <v>1443.1164411756065</v>
      </c>
      <c r="Q72" s="19">
        <f>VLOOKUP(B72,'[1]1 year '!$C$27:$M$238,8,FALSE)</f>
        <v>0.91339434128090058</v>
      </c>
      <c r="R72" s="19">
        <f>VLOOKUP(B72,'[1]1 year '!$C$27:$M$238,9,FALSE)</f>
        <v>7.086100866872054E-2</v>
      </c>
      <c r="S72" s="19">
        <f>VLOOKUP(B72,'[1]1 year '!$C$27:$M$238,10,FALSE)</f>
        <v>1.5744650050378901E-2</v>
      </c>
      <c r="T72" s="19">
        <f>VLOOKUP(B72,'[1]1 year '!$C$27:$M$238,11,FALSE)</f>
        <v>0.92800546253332783</v>
      </c>
      <c r="U72" s="19">
        <f>VLOOKUP(B72,'[1]CI calculations'!$A$472:$K$681,11,FALSE)</f>
        <v>1.3384719842819158E-2</v>
      </c>
      <c r="V72" s="20">
        <f>VLOOKUP(B72,'[1]2 years'!$C$27:$M$238,5,FALSE)</f>
        <v>1547.5268986035549</v>
      </c>
      <c r="W72" s="19">
        <f>VLOOKUP(B72,'[1]2 years'!$C$27:$M$238,8,FALSE)</f>
        <v>0.90329761503293771</v>
      </c>
      <c r="X72" s="19">
        <f>VLOOKUP(B72,'[1]2 years'!$C$27:$M$238,9,FALSE)</f>
        <v>7.6817338757532966E-2</v>
      </c>
      <c r="Y72" s="19">
        <f>VLOOKUP(B72,'[1]2 years'!$C$27:$M$238,10,FALSE)</f>
        <v>1.9885046209529227E-2</v>
      </c>
      <c r="Z72" s="19">
        <f>VLOOKUP(B72,'[1]2 years'!$C$27:$M$238,11,FALSE)</f>
        <v>0.92162415392148478</v>
      </c>
      <c r="AA72" s="18">
        <f>VLOOKUP(B72,'[1]CI calculations'!$A$705:$K$914,11,FALSE)</f>
        <v>1.3467841255803826E-2</v>
      </c>
      <c r="BA72" s="1"/>
      <c r="BB72" s="1"/>
      <c r="BC72" s="1"/>
      <c r="BD72" s="1"/>
      <c r="BE72" s="1"/>
      <c r="BF72" s="1"/>
      <c r="BG72" s="1"/>
      <c r="BH72" s="1"/>
      <c r="BI72" s="1"/>
      <c r="BJ72" s="1"/>
      <c r="BK72" s="1"/>
      <c r="BL72" s="1"/>
      <c r="BM72" s="1"/>
      <c r="BN72" s="1"/>
      <c r="BO72" s="1"/>
      <c r="BP72" s="1"/>
    </row>
    <row r="73" spans="1:68" x14ac:dyDescent="0.2">
      <c r="A73" s="27" t="s">
        <v>449</v>
      </c>
      <c r="B73" s="26" t="s">
        <v>448</v>
      </c>
      <c r="C73" s="25" t="s">
        <v>447</v>
      </c>
      <c r="D73" s="24">
        <f>VLOOKUP(B73,'[1]3 months'!$C$27:$G$238,5,FALSE)</f>
        <v>693.54478913765422</v>
      </c>
      <c r="E73" s="23">
        <f>VLOOKUP(B73,'[1]3 months'!$C$27:$M$238,8,FALSE)</f>
        <v>0.96400641344642801</v>
      </c>
      <c r="F73" s="23">
        <f>VLOOKUP(B73,'[1]3 months'!$C$27:$M$238,9,FALSE)</f>
        <v>3.2256768958542785E-2</v>
      </c>
      <c r="G73" s="23">
        <f>VLOOKUP(B73,'[1]3 months'!$C$27:$M$238,10,FALSE)</f>
        <v>3.7368175950290511E-3</v>
      </c>
      <c r="H73" s="23">
        <f>VLOOKUP(B73,'[1]3 months'!$C$27:$M$238,11,FALSE)</f>
        <v>0.96762224126292085</v>
      </c>
      <c r="I73" s="22">
        <f>VLOOKUP(B73,'[1]CI calculations'!$A$31:$K$240,11,FALSE)</f>
        <v>1.3145758838506532E-2</v>
      </c>
      <c r="J73" s="20">
        <f>VLOOKUP(B73,'[1]6 months '!$C$27:$M$238,5,FALSE)</f>
        <v>1198.4837842538609</v>
      </c>
      <c r="K73" s="19">
        <f>VLOOKUP(B73,'[1]6 months '!$C$27:$M$238,8,FALSE)</f>
        <v>0.95762818930572546</v>
      </c>
      <c r="L73" s="19">
        <f>VLOOKUP(B73,'[1]6 months '!$C$27:$M$238,9,FALSE)</f>
        <v>3.2691123696659469E-2</v>
      </c>
      <c r="M73" s="19">
        <f>VLOOKUP(B73,'[1]6 months '!$C$27:$M$238,10,FALSE)</f>
        <v>9.6806869976149706E-3</v>
      </c>
      <c r="N73" s="19">
        <f>VLOOKUP(B73,'[1]6 months '!$C$27:$M$238,11,FALSE)</f>
        <v>0.96698931014730116</v>
      </c>
      <c r="O73" s="21">
        <f>VLOOKUP(B73,'[1]CI calculations'!$A$248:$K$457,11,FALSE)</f>
        <v>1.0121563387349279E-2</v>
      </c>
      <c r="P73" s="20">
        <f>VLOOKUP(B73,'[1]1 year '!$C$27:$M$238,5,FALSE)</f>
        <v>1539.5994760381079</v>
      </c>
      <c r="Q73" s="19">
        <f>VLOOKUP(B73,'[1]1 year '!$C$27:$M$238,8,FALSE)</f>
        <v>0.9508271792435502</v>
      </c>
      <c r="R73" s="19">
        <f>VLOOKUP(B73,'[1]1 year '!$C$27:$M$238,9,FALSE)</f>
        <v>3.5442107182095887E-2</v>
      </c>
      <c r="S73" s="19">
        <f>VLOOKUP(B73,'[1]1 year '!$C$27:$M$238,10,FALSE)</f>
        <v>1.3730713574353895E-2</v>
      </c>
      <c r="T73" s="19">
        <f>VLOOKUP(B73,'[1]1 year '!$C$27:$M$238,11,FALSE)</f>
        <v>0.96406447238102466</v>
      </c>
      <c r="U73" s="19">
        <f>VLOOKUP(B73,'[1]CI calculations'!$A$472:$K$681,11,FALSE)</f>
        <v>9.3216879705183796E-3</v>
      </c>
      <c r="V73" s="20">
        <f>VLOOKUP(B73,'[1]2 years'!$C$27:$M$238,5,FALSE)</f>
        <v>1730.4614200609967</v>
      </c>
      <c r="W73" s="19">
        <f>VLOOKUP(B73,'[1]2 years'!$C$27:$M$238,8,FALSE)</f>
        <v>0.92554471655624138</v>
      </c>
      <c r="X73" s="19">
        <f>VLOOKUP(B73,'[1]2 years'!$C$27:$M$238,9,FALSE)</f>
        <v>5.5896983056854171E-2</v>
      </c>
      <c r="Y73" s="19">
        <f>VLOOKUP(B73,'[1]2 years'!$C$27:$M$238,10,FALSE)</f>
        <v>1.855830038690447E-2</v>
      </c>
      <c r="Z73" s="19">
        <f>VLOOKUP(B73,'[1]2 years'!$C$27:$M$238,11,FALSE)</f>
        <v>0.94304604840115325</v>
      </c>
      <c r="AA73" s="18">
        <f>VLOOKUP(B73,'[1]CI calculations'!$A$705:$K$914,11,FALSE)</f>
        <v>1.0974656488708354E-2</v>
      </c>
      <c r="BA73" s="1"/>
      <c r="BB73" s="1"/>
      <c r="BC73" s="1"/>
      <c r="BD73" s="1"/>
      <c r="BE73" s="1"/>
      <c r="BF73" s="1"/>
      <c r="BG73" s="1"/>
      <c r="BH73" s="1"/>
      <c r="BI73" s="1"/>
      <c r="BJ73" s="1"/>
      <c r="BK73" s="1"/>
      <c r="BL73" s="1"/>
      <c r="BM73" s="1"/>
      <c r="BN73" s="1"/>
      <c r="BO73" s="1"/>
      <c r="BP73" s="1"/>
    </row>
    <row r="74" spans="1:68" x14ac:dyDescent="0.2">
      <c r="A74" s="27" t="s">
        <v>446</v>
      </c>
      <c r="B74" s="26" t="s">
        <v>445</v>
      </c>
      <c r="C74" s="25" t="s">
        <v>444</v>
      </c>
      <c r="D74" s="24">
        <f>VLOOKUP(B74,'[1]3 months'!$C$27:$G$238,5,FALSE)</f>
        <v>477.60386801312029</v>
      </c>
      <c r="E74" s="23">
        <f>VLOOKUP(B74,'[1]3 months'!$C$27:$M$238,8,FALSE)</f>
        <v>0.95904417115380458</v>
      </c>
      <c r="F74" s="23">
        <f>VLOOKUP(B74,'[1]3 months'!$C$27:$M$238,9,FALSE)</f>
        <v>3.9993015200438221E-2</v>
      </c>
      <c r="G74" s="23">
        <f>VLOOKUP(B74,'[1]3 months'!$C$27:$M$238,10,FALSE)</f>
        <v>9.6281364575729017E-4</v>
      </c>
      <c r="H74" s="23">
        <f>VLOOKUP(B74,'[1]3 months'!$C$27:$M$238,11,FALSE)</f>
        <v>0.95996844186913244</v>
      </c>
      <c r="I74" s="22">
        <f>VLOOKUP(B74,'[1]CI calculations'!$A$31:$K$240,11,FALSE)</f>
        <v>1.7524608094431807E-2</v>
      </c>
      <c r="J74" s="20">
        <f>VLOOKUP(B74,'[1]6 months '!$C$27:$M$238,5,FALSE)</f>
        <v>804.96670487228369</v>
      </c>
      <c r="K74" s="19">
        <f>VLOOKUP(B74,'[1]6 months '!$C$27:$M$238,8,FALSE)</f>
        <v>0.96672956787200848</v>
      </c>
      <c r="L74" s="19">
        <f>VLOOKUP(B74,'[1]6 months '!$C$27:$M$238,9,FALSE)</f>
        <v>3.2699174312474232E-2</v>
      </c>
      <c r="M74" s="19">
        <f>VLOOKUP(B74,'[1]6 months '!$C$27:$M$238,10,FALSE)</f>
        <v>5.7125781551729512E-4</v>
      </c>
      <c r="N74" s="19">
        <f>VLOOKUP(B74,'[1]6 months '!$C$27:$M$238,11,FALSE)</f>
        <v>0.96728213535163843</v>
      </c>
      <c r="O74" s="21">
        <f>VLOOKUP(B74,'[1]CI calculations'!$A$248:$K$457,11,FALSE)</f>
        <v>1.2242199384599903E-2</v>
      </c>
      <c r="P74" s="20">
        <f>VLOOKUP(B74,'[1]1 year '!$C$27:$M$238,5,FALSE)</f>
        <v>1027.9757553140219</v>
      </c>
      <c r="Q74" s="19">
        <f>VLOOKUP(B74,'[1]1 year '!$C$27:$M$238,8,FALSE)</f>
        <v>0.95856889700080328</v>
      </c>
      <c r="R74" s="19">
        <f>VLOOKUP(B74,'[1]1 year '!$C$27:$M$238,9,FALSE)</f>
        <v>3.5630422681108678E-2</v>
      </c>
      <c r="S74" s="19">
        <f>VLOOKUP(B74,'[1]1 year '!$C$27:$M$238,10,FALSE)</f>
        <v>5.800680318088094E-3</v>
      </c>
      <c r="T74" s="19">
        <f>VLOOKUP(B74,'[1]1 year '!$C$27:$M$238,11,FALSE)</f>
        <v>0.96416169074375502</v>
      </c>
      <c r="U74" s="19">
        <f>VLOOKUP(B74,'[1]CI calculations'!$A$472:$K$681,11,FALSE)</f>
        <v>1.1348243032846558E-2</v>
      </c>
      <c r="V74" s="20">
        <f>VLOOKUP(B74,'[1]2 years'!$C$27:$M$238,5,FALSE)</f>
        <v>1160.7248240378972</v>
      </c>
      <c r="W74" s="19">
        <f>VLOOKUP(B74,'[1]2 years'!$C$27:$M$238,8,FALSE)</f>
        <v>0.94695193009571066</v>
      </c>
      <c r="X74" s="19">
        <f>VLOOKUP(B74,'[1]2 years'!$C$27:$M$238,9,FALSE)</f>
        <v>4.2287738671520976E-2</v>
      </c>
      <c r="Y74" s="19">
        <f>VLOOKUP(B74,'[1]2 years'!$C$27:$M$238,10,FALSE)</f>
        <v>1.0760331232768216E-2</v>
      </c>
      <c r="Z74" s="19">
        <f>VLOOKUP(B74,'[1]2 years'!$C$27:$M$238,11,FALSE)</f>
        <v>0.95725228172034482</v>
      </c>
      <c r="AA74" s="18">
        <f>VLOOKUP(B74,'[1]CI calculations'!$A$705:$K$914,11,FALSE)</f>
        <v>1.1650621933330833E-2</v>
      </c>
      <c r="BA74" s="1"/>
      <c r="BB74" s="1"/>
      <c r="BC74" s="1"/>
      <c r="BD74" s="1"/>
      <c r="BE74" s="1"/>
      <c r="BF74" s="1"/>
      <c r="BG74" s="1"/>
      <c r="BH74" s="1"/>
      <c r="BI74" s="1"/>
      <c r="BJ74" s="1"/>
      <c r="BK74" s="1"/>
      <c r="BL74" s="1"/>
      <c r="BM74" s="1"/>
      <c r="BN74" s="1"/>
      <c r="BO74" s="1"/>
      <c r="BP74" s="1"/>
    </row>
    <row r="75" spans="1:68" x14ac:dyDescent="0.2">
      <c r="A75" s="27" t="s">
        <v>443</v>
      </c>
      <c r="B75" s="26" t="s">
        <v>442</v>
      </c>
      <c r="C75" s="25" t="s">
        <v>441</v>
      </c>
      <c r="D75" s="24">
        <f>VLOOKUP(B75,'[1]3 months'!$C$27:$G$238,5,FALSE)</f>
        <v>163.64212853373957</v>
      </c>
      <c r="E75" s="23">
        <f>VLOOKUP(B75,'[1]3 months'!$C$27:$M$238,8,FALSE)</f>
        <v>0.91793892852538639</v>
      </c>
      <c r="F75" s="23">
        <f>VLOOKUP(B75,'[1]3 months'!$C$27:$M$238,9,FALSE)</f>
        <v>8.2061071474613723E-2</v>
      </c>
      <c r="G75" s="23">
        <f>VLOOKUP(B75,'[1]3 months'!$C$27:$M$238,10,FALSE)</f>
        <v>0</v>
      </c>
      <c r="H75" s="23">
        <f>VLOOKUP(B75,'[1]3 months'!$C$27:$M$238,11,FALSE)</f>
        <v>0.91793892852538639</v>
      </c>
      <c r="I75" s="22">
        <f>VLOOKUP(B75,'[1]CI calculations'!$A$31:$K$240,11,FALSE)</f>
        <v>4.1979134399621483E-2</v>
      </c>
      <c r="J75" s="20">
        <f>VLOOKUP(B75,'[1]6 months '!$C$27:$M$238,5,FALSE)</f>
        <v>214.31860228636631</v>
      </c>
      <c r="K75" s="19">
        <f>VLOOKUP(B75,'[1]6 months '!$C$27:$M$238,8,FALSE)</f>
        <v>0.90718325526207821</v>
      </c>
      <c r="L75" s="19">
        <f>VLOOKUP(B75,'[1]6 months '!$C$27:$M$238,9,FALSE)</f>
        <v>9.2816744737921758E-2</v>
      </c>
      <c r="M75" s="19">
        <f>VLOOKUP(B75,'[1]6 months '!$C$27:$M$238,10,FALSE)</f>
        <v>0</v>
      </c>
      <c r="N75" s="19">
        <f>VLOOKUP(B75,'[1]6 months '!$C$27:$M$238,11,FALSE)</f>
        <v>0.90718325526207821</v>
      </c>
      <c r="O75" s="21">
        <f>VLOOKUP(B75,'[1]CI calculations'!$A$248:$K$457,11,FALSE)</f>
        <v>3.8754114759127642E-2</v>
      </c>
      <c r="P75" s="20">
        <f>VLOOKUP(B75,'[1]1 year '!$C$27:$M$238,5,FALSE)</f>
        <v>259.50932835775802</v>
      </c>
      <c r="Q75" s="19">
        <f>VLOOKUP(B75,'[1]1 year '!$C$27:$M$238,8,FALSE)</f>
        <v>0.92129475460984356</v>
      </c>
      <c r="R75" s="19">
        <f>VLOOKUP(B75,'[1]1 year '!$C$27:$M$238,9,FALSE)</f>
        <v>7.6653718488216935E-2</v>
      </c>
      <c r="S75" s="19">
        <f>VLOOKUP(B75,'[1]1 year '!$C$27:$M$238,10,FALSE)</f>
        <v>2.0515269019394378E-3</v>
      </c>
      <c r="T75" s="19">
        <f>VLOOKUP(B75,'[1]1 year '!$C$27:$M$238,11,FALSE)</f>
        <v>0.92318870106564632</v>
      </c>
      <c r="U75" s="19">
        <f>VLOOKUP(B75,'[1]CI calculations'!$A$472:$K$681,11,FALSE)</f>
        <v>3.2340109299685851E-2</v>
      </c>
      <c r="V75" s="20">
        <f>VLOOKUP(B75,'[1]2 years'!$C$27:$M$238,5,FALSE)</f>
        <v>290.80294465356008</v>
      </c>
      <c r="W75" s="19">
        <f>VLOOKUP(B75,'[1]2 years'!$C$27:$M$238,8,FALSE)</f>
        <v>0.91246707969172325</v>
      </c>
      <c r="X75" s="19">
        <f>VLOOKUP(B75,'[1]2 years'!$C$27:$M$238,9,FALSE)</f>
        <v>8.5702160413240469E-2</v>
      </c>
      <c r="Y75" s="19">
        <f>VLOOKUP(B75,'[1]2 years'!$C$27:$M$238,10,FALSE)</f>
        <v>1.8307598950362209E-3</v>
      </c>
      <c r="Z75" s="19">
        <f>VLOOKUP(B75,'[1]2 years'!$C$27:$M$238,11,FALSE)</f>
        <v>0.91414065173534265</v>
      </c>
      <c r="AA75" s="18">
        <f>VLOOKUP(B75,'[1]CI calculations'!$A$705:$K$914,11,FALSE)</f>
        <v>3.2130759575349423E-2</v>
      </c>
      <c r="BA75" s="1"/>
      <c r="BB75" s="1"/>
      <c r="BC75" s="1"/>
      <c r="BD75" s="1"/>
      <c r="BE75" s="1"/>
      <c r="BF75" s="1"/>
      <c r="BG75" s="1"/>
      <c r="BH75" s="1"/>
      <c r="BI75" s="1"/>
      <c r="BJ75" s="1"/>
      <c r="BK75" s="1"/>
      <c r="BL75" s="1"/>
      <c r="BM75" s="1"/>
      <c r="BN75" s="1"/>
      <c r="BO75" s="1"/>
      <c r="BP75" s="1"/>
    </row>
    <row r="76" spans="1:68" x14ac:dyDescent="0.2">
      <c r="A76" s="27" t="s">
        <v>440</v>
      </c>
      <c r="B76" s="26" t="s">
        <v>439</v>
      </c>
      <c r="C76" s="25" t="s">
        <v>438</v>
      </c>
      <c r="D76" s="24">
        <f>VLOOKUP(B76,'[1]3 months'!$C$27:$G$238,5,FALSE)</f>
        <v>553.31236431020886</v>
      </c>
      <c r="E76" s="23">
        <f>VLOOKUP(B76,'[1]3 months'!$C$27:$M$238,8,FALSE)</f>
        <v>0.94085448346805467</v>
      </c>
      <c r="F76" s="23">
        <f>VLOOKUP(B76,'[1]3 months'!$C$27:$M$238,9,FALSE)</f>
        <v>4.9102112511265755E-2</v>
      </c>
      <c r="G76" s="23">
        <f>VLOOKUP(B76,'[1]3 months'!$C$27:$M$238,10,FALSE)</f>
        <v>1.0043404020679447E-2</v>
      </c>
      <c r="H76" s="23">
        <f>VLOOKUP(B76,'[1]3 months'!$C$27:$M$238,11,FALSE)</f>
        <v>0.95039973195724692</v>
      </c>
      <c r="I76" s="22">
        <f>VLOOKUP(B76,'[1]CI calculations'!$A$31:$K$240,11,FALSE)</f>
        <v>1.8112959537887992E-2</v>
      </c>
      <c r="J76" s="20">
        <f>VLOOKUP(B76,'[1]6 months '!$C$27:$M$238,5,FALSE)</f>
        <v>981.75948154578009</v>
      </c>
      <c r="K76" s="19">
        <f>VLOOKUP(B76,'[1]6 months '!$C$27:$M$238,8,FALSE)</f>
        <v>0.94576563992182572</v>
      </c>
      <c r="L76" s="19">
        <f>VLOOKUP(B76,'[1]6 months '!$C$27:$M$238,9,FALSE)</f>
        <v>4.2858978536329848E-2</v>
      </c>
      <c r="M76" s="19">
        <f>VLOOKUP(B76,'[1]6 months '!$C$27:$M$238,10,FALSE)</f>
        <v>1.13753815418445E-2</v>
      </c>
      <c r="N76" s="19">
        <f>VLOOKUP(B76,'[1]6 months '!$C$27:$M$238,11,FALSE)</f>
        <v>0.95664787449540545</v>
      </c>
      <c r="O76" s="21">
        <f>VLOOKUP(B76,'[1]CI calculations'!$A$248:$K$457,11,FALSE)</f>
        <v>1.2757885867775496E-2</v>
      </c>
      <c r="P76" s="20">
        <f>VLOOKUP(B76,'[1]1 year '!$C$27:$M$238,5,FALSE)</f>
        <v>1296.9292996392091</v>
      </c>
      <c r="Q76" s="19">
        <f>VLOOKUP(B76,'[1]1 year '!$C$27:$M$238,8,FALSE)</f>
        <v>0.94391514030226231</v>
      </c>
      <c r="R76" s="19">
        <f>VLOOKUP(B76,'[1]1 year '!$C$27:$M$238,9,FALSE)</f>
        <v>4.2984508110202338E-2</v>
      </c>
      <c r="S76" s="19">
        <f>VLOOKUP(B76,'[1]1 year '!$C$27:$M$238,10,FALSE)</f>
        <v>1.3100351587535386E-2</v>
      </c>
      <c r="T76" s="19">
        <f>VLOOKUP(B76,'[1]1 year '!$C$27:$M$238,11,FALSE)</f>
        <v>0.95644490482963729</v>
      </c>
      <c r="U76" s="19">
        <f>VLOOKUP(B76,'[1]CI calculations'!$A$472:$K$681,11,FALSE)</f>
        <v>1.1133187488256079E-2</v>
      </c>
      <c r="V76" s="20">
        <f>VLOOKUP(B76,'[1]2 years'!$C$27:$M$238,5,FALSE)</f>
        <v>1420.9028969891638</v>
      </c>
      <c r="W76" s="19">
        <f>VLOOKUP(B76,'[1]2 years'!$C$27:$M$238,8,FALSE)</f>
        <v>0.92740371598057791</v>
      </c>
      <c r="X76" s="19">
        <f>VLOOKUP(B76,'[1]2 years'!$C$27:$M$238,9,FALSE)</f>
        <v>5.3884511993768487E-2</v>
      </c>
      <c r="Y76" s="19">
        <f>VLOOKUP(B76,'[1]2 years'!$C$27:$M$238,10,FALSE)</f>
        <v>1.8711772025653699E-2</v>
      </c>
      <c r="Z76" s="19">
        <f>VLOOKUP(B76,'[1]2 years'!$C$27:$M$238,11,FALSE)</f>
        <v>0.94508798693631413</v>
      </c>
      <c r="AA76" s="18">
        <f>VLOOKUP(B76,'[1]CI calculations'!$A$705:$K$914,11,FALSE)</f>
        <v>1.190561226831016E-2</v>
      </c>
      <c r="BA76" s="1"/>
      <c r="BB76" s="1"/>
      <c r="BC76" s="1"/>
      <c r="BD76" s="1"/>
      <c r="BE76" s="1"/>
      <c r="BF76" s="1"/>
      <c r="BG76" s="1"/>
      <c r="BH76" s="1"/>
      <c r="BI76" s="1"/>
      <c r="BJ76" s="1"/>
      <c r="BK76" s="1"/>
      <c r="BL76" s="1"/>
      <c r="BM76" s="1"/>
      <c r="BN76" s="1"/>
      <c r="BO76" s="1"/>
      <c r="BP76" s="1"/>
    </row>
    <row r="77" spans="1:68" x14ac:dyDescent="0.2">
      <c r="A77" s="27" t="s">
        <v>437</v>
      </c>
      <c r="B77" s="26" t="s">
        <v>436</v>
      </c>
      <c r="C77" s="25" t="s">
        <v>435</v>
      </c>
      <c r="D77" s="24">
        <f>VLOOKUP(B77,'[1]3 months'!$C$27:$G$238,5,FALSE)</f>
        <v>192.87186705208245</v>
      </c>
      <c r="E77" s="23">
        <f>VLOOKUP(B77,'[1]3 months'!$C$27:$M$238,8,FALSE)</f>
        <v>0.98518930013409922</v>
      </c>
      <c r="F77" s="23">
        <f>VLOOKUP(B77,'[1]3 months'!$C$27:$M$238,9,FALSE)</f>
        <v>1.4810699865900655E-2</v>
      </c>
      <c r="G77" s="23">
        <f>VLOOKUP(B77,'[1]3 months'!$C$27:$M$238,10,FALSE)</f>
        <v>0</v>
      </c>
      <c r="H77" s="23">
        <f>VLOOKUP(B77,'[1]3 months'!$C$27:$M$238,11,FALSE)</f>
        <v>0.98518930013409922</v>
      </c>
      <c r="I77" s="22">
        <f>VLOOKUP(B77,'[1]CI calculations'!$A$31:$K$240,11,FALSE)</f>
        <v>1.701009393898192E-2</v>
      </c>
      <c r="J77" s="20">
        <f>VLOOKUP(B77,'[1]6 months '!$C$27:$M$238,5,FALSE)</f>
        <v>315.10532356471128</v>
      </c>
      <c r="K77" s="19">
        <f>VLOOKUP(B77,'[1]6 months '!$C$27:$M$238,8,FALSE)</f>
        <v>0.96174401198288451</v>
      </c>
      <c r="L77" s="19">
        <f>VLOOKUP(B77,'[1]6 months '!$C$27:$M$238,9,FALSE)</f>
        <v>2.3892350500699613E-2</v>
      </c>
      <c r="M77" s="19">
        <f>VLOOKUP(B77,'[1]6 months '!$C$27:$M$238,10,FALSE)</f>
        <v>1.436363751641594E-2</v>
      </c>
      <c r="N77" s="19">
        <f>VLOOKUP(B77,'[1]6 months '!$C$27:$M$238,11,FALSE)</f>
        <v>0.97575946727401963</v>
      </c>
      <c r="O77" s="21">
        <f>VLOOKUP(B77,'[1]CI calculations'!$A$248:$K$457,11,FALSE)</f>
        <v>1.7050903451964885E-2</v>
      </c>
      <c r="P77" s="20">
        <f>VLOOKUP(B77,'[1]1 year '!$C$27:$M$238,5,FALSE)</f>
        <v>405.64804716204219</v>
      </c>
      <c r="Q77" s="19">
        <f>VLOOKUP(B77,'[1]1 year '!$C$27:$M$238,8,FALSE)</f>
        <v>0.95183921501222601</v>
      </c>
      <c r="R77" s="19">
        <f>VLOOKUP(B77,'[1]1 year '!$C$27:$M$238,9,FALSE)</f>
        <v>3.7003184997237135E-2</v>
      </c>
      <c r="S77" s="19">
        <f>VLOOKUP(B77,'[1]1 year '!$C$27:$M$238,10,FALSE)</f>
        <v>1.1157599990536794E-2</v>
      </c>
      <c r="T77" s="19">
        <f>VLOOKUP(B77,'[1]1 year '!$C$27:$M$238,11,FALSE)</f>
        <v>0.96257928968571427</v>
      </c>
      <c r="U77" s="19">
        <f>VLOOKUP(B77,'[1]CI calculations'!$A$472:$K$681,11,FALSE)</f>
        <v>1.8508050175939615E-2</v>
      </c>
      <c r="V77" s="20">
        <f>VLOOKUP(B77,'[1]2 years'!$C$27:$M$238,5,FALSE)</f>
        <v>450.59920001641183</v>
      </c>
      <c r="W77" s="19">
        <f>VLOOKUP(B77,'[1]2 years'!$C$27:$M$238,8,FALSE)</f>
        <v>0.94543333994341938</v>
      </c>
      <c r="X77" s="19">
        <f>VLOOKUP(B77,'[1]2 years'!$C$27:$M$238,9,FALSE)</f>
        <v>4.2433079445304098E-2</v>
      </c>
      <c r="Y77" s="19">
        <f>VLOOKUP(B77,'[1]2 years'!$C$27:$M$238,10,FALSE)</f>
        <v>1.2133580611276472E-2</v>
      </c>
      <c r="Z77" s="19">
        <f>VLOOKUP(B77,'[1]2 years'!$C$27:$M$238,11,FALSE)</f>
        <v>0.95704573147494876</v>
      </c>
      <c r="AA77" s="18">
        <f>VLOOKUP(B77,'[1]CI calculations'!$A$705:$K$914,11,FALSE)</f>
        <v>1.8767123825310629E-2</v>
      </c>
      <c r="BA77" s="1"/>
      <c r="BB77" s="1"/>
      <c r="BC77" s="1"/>
      <c r="BD77" s="1"/>
      <c r="BE77" s="1"/>
      <c r="BF77" s="1"/>
      <c r="BG77" s="1"/>
      <c r="BH77" s="1"/>
      <c r="BI77" s="1"/>
      <c r="BJ77" s="1"/>
      <c r="BK77" s="1"/>
      <c r="BL77" s="1"/>
      <c r="BM77" s="1"/>
      <c r="BN77" s="1"/>
      <c r="BO77" s="1"/>
      <c r="BP77" s="1"/>
    </row>
    <row r="78" spans="1:68" x14ac:dyDescent="0.2">
      <c r="A78" s="27" t="s">
        <v>434</v>
      </c>
      <c r="B78" s="26" t="s">
        <v>433</v>
      </c>
      <c r="C78" s="25" t="s">
        <v>432</v>
      </c>
      <c r="D78" s="24">
        <f>VLOOKUP(B78,'[1]3 months'!$C$27:$G$238,5,FALSE)</f>
        <v>179.68076936375766</v>
      </c>
      <c r="E78" s="23">
        <f>VLOOKUP(B78,'[1]3 months'!$C$27:$M$238,8,FALSE)</f>
        <v>0.97314447184868291</v>
      </c>
      <c r="F78" s="23">
        <f>VLOOKUP(B78,'[1]3 months'!$C$27:$M$238,9,FALSE)</f>
        <v>2.6855528151317136E-2</v>
      </c>
      <c r="G78" s="23">
        <f>VLOOKUP(B78,'[1]3 months'!$C$27:$M$238,10,FALSE)</f>
        <v>0</v>
      </c>
      <c r="H78" s="23">
        <f>VLOOKUP(B78,'[1]3 months'!$C$27:$M$238,11,FALSE)</f>
        <v>0.97314447184868291</v>
      </c>
      <c r="I78" s="22">
        <f>VLOOKUP(B78,'[1]CI calculations'!$A$31:$K$240,11,FALSE)</f>
        <v>2.3594496024162387E-2</v>
      </c>
      <c r="J78" s="20">
        <f>VLOOKUP(B78,'[1]6 months '!$C$27:$M$238,5,FALSE)</f>
        <v>304.04561889088455</v>
      </c>
      <c r="K78" s="19">
        <f>VLOOKUP(B78,'[1]6 months '!$C$27:$M$238,8,FALSE)</f>
        <v>0.96553788923766426</v>
      </c>
      <c r="L78" s="19">
        <f>VLOOKUP(B78,'[1]6 months '!$C$27:$M$238,9,FALSE)</f>
        <v>3.080961568231606E-2</v>
      </c>
      <c r="M78" s="19">
        <f>VLOOKUP(B78,'[1]6 months '!$C$27:$M$238,10,FALSE)</f>
        <v>3.6524950800196523E-3</v>
      </c>
      <c r="N78" s="19">
        <f>VLOOKUP(B78,'[1]6 months '!$C$27:$M$238,11,FALSE)</f>
        <v>0.96907743981876027</v>
      </c>
      <c r="O78" s="21">
        <f>VLOOKUP(B78,'[1]CI calculations'!$A$248:$K$457,11,FALSE)</f>
        <v>1.9436009801314741E-2</v>
      </c>
      <c r="P78" s="20">
        <f>VLOOKUP(B78,'[1]1 year '!$C$27:$M$238,5,FALSE)</f>
        <v>390.06358296081777</v>
      </c>
      <c r="Q78" s="19">
        <f>VLOOKUP(B78,'[1]1 year '!$C$27:$M$238,8,FALSE)</f>
        <v>0.95670611536163219</v>
      </c>
      <c r="R78" s="19">
        <f>VLOOKUP(B78,'[1]1 year '!$C$27:$M$238,9,FALSE)</f>
        <v>4.0446848473979127E-2</v>
      </c>
      <c r="S78" s="19">
        <f>VLOOKUP(B78,'[1]1 year '!$C$27:$M$238,10,FALSE)</f>
        <v>2.8470361643887156E-3</v>
      </c>
      <c r="T78" s="19">
        <f>VLOOKUP(B78,'[1]1 year '!$C$27:$M$238,11,FALSE)</f>
        <v>0.95943766910304529</v>
      </c>
      <c r="U78" s="19">
        <f>VLOOKUP(B78,'[1]CI calculations'!$A$472:$K$681,11,FALSE)</f>
        <v>1.9539978885582523E-2</v>
      </c>
      <c r="V78" s="20">
        <f>VLOOKUP(B78,'[1]2 years'!$C$27:$M$238,5,FALSE)</f>
        <v>452.85813040381856</v>
      </c>
      <c r="W78" s="19">
        <f>VLOOKUP(B78,'[1]2 years'!$C$27:$M$238,8,FALSE)</f>
        <v>0.91767752528218738</v>
      </c>
      <c r="X78" s="19">
        <f>VLOOKUP(B78,'[1]2 years'!$C$27:$M$238,9,FALSE)</f>
        <v>7.0865463286423722E-2</v>
      </c>
      <c r="Y78" s="19">
        <f>VLOOKUP(B78,'[1]2 years'!$C$27:$M$238,10,FALSE)</f>
        <v>1.1457011431388995E-2</v>
      </c>
      <c r="Z78" s="19">
        <f>VLOOKUP(B78,'[1]2 years'!$C$27:$M$238,11,FALSE)</f>
        <v>0.92831322046091758</v>
      </c>
      <c r="AA78" s="18">
        <f>VLOOKUP(B78,'[1]CI calculations'!$A$705:$K$914,11,FALSE)</f>
        <v>2.381409989831243E-2</v>
      </c>
      <c r="BA78" s="1"/>
      <c r="BB78" s="1"/>
      <c r="BC78" s="1"/>
      <c r="BD78" s="1"/>
      <c r="BE78" s="1"/>
      <c r="BF78" s="1"/>
      <c r="BG78" s="1"/>
      <c r="BH78" s="1"/>
      <c r="BI78" s="1"/>
      <c r="BJ78" s="1"/>
      <c r="BK78" s="1"/>
      <c r="BL78" s="1"/>
      <c r="BM78" s="1"/>
      <c r="BN78" s="1"/>
      <c r="BO78" s="1"/>
      <c r="BP78" s="1"/>
    </row>
    <row r="79" spans="1:68" x14ac:dyDescent="0.2">
      <c r="A79" s="27" t="s">
        <v>431</v>
      </c>
      <c r="B79" s="26" t="s">
        <v>430</v>
      </c>
      <c r="C79" s="25" t="s">
        <v>429</v>
      </c>
      <c r="D79" s="24">
        <f>VLOOKUP(B79,'[1]3 months'!$C$27:$G$238,5,FALSE)</f>
        <v>533.67583031955235</v>
      </c>
      <c r="E79" s="23">
        <f>VLOOKUP(B79,'[1]3 months'!$C$27:$M$238,8,FALSE)</f>
        <v>0.89973541278473423</v>
      </c>
      <c r="F79" s="23">
        <f>VLOOKUP(B79,'[1]3 months'!$C$27:$M$238,9,FALSE)</f>
        <v>8.1987576090693084E-2</v>
      </c>
      <c r="G79" s="23">
        <f>VLOOKUP(B79,'[1]3 months'!$C$27:$M$238,10,FALSE)</f>
        <v>1.8277011124572529E-2</v>
      </c>
      <c r="H79" s="23">
        <f>VLOOKUP(B79,'[1]3 months'!$C$27:$M$238,11,FALSE)</f>
        <v>0.91648603830230091</v>
      </c>
      <c r="I79" s="22">
        <f>VLOOKUP(B79,'[1]CI calculations'!$A$31:$K$240,11,FALSE)</f>
        <v>2.3598373799543999E-2</v>
      </c>
      <c r="J79" s="20">
        <f>VLOOKUP(B79,'[1]6 months '!$C$27:$M$238,5,FALSE)</f>
        <v>918.01143227417481</v>
      </c>
      <c r="K79" s="19">
        <f>VLOOKUP(B79,'[1]6 months '!$C$27:$M$238,8,FALSE)</f>
        <v>0.91100054741607583</v>
      </c>
      <c r="L79" s="19">
        <f>VLOOKUP(B79,'[1]6 months '!$C$27:$M$238,9,FALSE)</f>
        <v>6.6541881664992059E-2</v>
      </c>
      <c r="M79" s="19">
        <f>VLOOKUP(B79,'[1]6 months '!$C$27:$M$238,10,FALSE)</f>
        <v>2.2457570918932031E-2</v>
      </c>
      <c r="N79" s="19">
        <f>VLOOKUP(B79,'[1]6 months '!$C$27:$M$238,11,FALSE)</f>
        <v>0.93192941842172072</v>
      </c>
      <c r="O79" s="21">
        <f>VLOOKUP(B79,'[1]CI calculations'!$A$248:$K$457,11,FALSE)</f>
        <v>1.6409177555902238E-2</v>
      </c>
      <c r="P79" s="20">
        <f>VLOOKUP(B79,'[1]1 year '!$C$27:$M$238,5,FALSE)</f>
        <v>1282.8627110617624</v>
      </c>
      <c r="Q79" s="19">
        <f>VLOOKUP(B79,'[1]1 year '!$C$27:$M$238,8,FALSE)</f>
        <v>0.91221507461273166</v>
      </c>
      <c r="R79" s="19">
        <f>VLOOKUP(B79,'[1]1 year '!$C$27:$M$238,9,FALSE)</f>
        <v>6.4203122532533838E-2</v>
      </c>
      <c r="S79" s="19">
        <f>VLOOKUP(B79,'[1]1 year '!$C$27:$M$238,10,FALSE)</f>
        <v>2.3581802854734303E-2</v>
      </c>
      <c r="T79" s="19">
        <f>VLOOKUP(B79,'[1]1 year '!$C$27:$M$238,11,FALSE)</f>
        <v>0.9342462863553308</v>
      </c>
      <c r="U79" s="19">
        <f>VLOOKUP(B79,'[1]CI calculations'!$A$472:$K$681,11,FALSE)</f>
        <v>1.3665430246858899E-2</v>
      </c>
      <c r="V79" s="20">
        <f>VLOOKUP(B79,'[1]2 years'!$C$27:$M$238,5,FALSE)</f>
        <v>1510.5567717295846</v>
      </c>
      <c r="W79" s="19">
        <f>VLOOKUP(B79,'[1]2 years'!$C$27:$M$238,8,FALSE)</f>
        <v>0.88970827706382283</v>
      </c>
      <c r="X79" s="19">
        <f>VLOOKUP(B79,'[1]2 years'!$C$27:$M$238,9,FALSE)</f>
        <v>7.9024630041659299E-2</v>
      </c>
      <c r="Y79" s="19">
        <f>VLOOKUP(B79,'[1]2 years'!$C$27:$M$238,10,FALSE)</f>
        <v>3.1267092894517838E-2</v>
      </c>
      <c r="Z79" s="19">
        <f>VLOOKUP(B79,'[1]2 years'!$C$27:$M$238,11,FALSE)</f>
        <v>0.9184247490076699</v>
      </c>
      <c r="AA79" s="18">
        <f>VLOOKUP(B79,'[1]CI calculations'!$A$705:$K$914,11,FALSE)</f>
        <v>1.3962469850672742E-2</v>
      </c>
      <c r="BA79" s="1"/>
      <c r="BB79" s="1"/>
      <c r="BC79" s="1"/>
      <c r="BD79" s="1"/>
      <c r="BE79" s="1"/>
      <c r="BF79" s="1"/>
      <c r="BG79" s="1"/>
      <c r="BH79" s="1"/>
      <c r="BI79" s="1"/>
      <c r="BJ79" s="1"/>
      <c r="BK79" s="1"/>
      <c r="BL79" s="1"/>
      <c r="BM79" s="1"/>
      <c r="BN79" s="1"/>
      <c r="BO79" s="1"/>
      <c r="BP79" s="1"/>
    </row>
    <row r="80" spans="1:68" x14ac:dyDescent="0.2">
      <c r="A80" s="27" t="s">
        <v>428</v>
      </c>
      <c r="B80" s="26" t="s">
        <v>427</v>
      </c>
      <c r="C80" s="25" t="s">
        <v>426</v>
      </c>
      <c r="D80" s="24">
        <f>VLOOKUP(B80,'[1]3 months'!$C$27:$G$238,5,FALSE)</f>
        <v>349.26840804320915</v>
      </c>
      <c r="E80" s="23">
        <f>VLOOKUP(B80,'[1]3 months'!$C$27:$M$238,8,FALSE)</f>
        <v>0.94505526151871078</v>
      </c>
      <c r="F80" s="23">
        <f>VLOOKUP(B80,'[1]3 months'!$C$27:$M$238,9,FALSE)</f>
        <v>5.4944738481289279E-2</v>
      </c>
      <c r="G80" s="23">
        <f>VLOOKUP(B80,'[1]3 months'!$C$27:$M$238,10,FALSE)</f>
        <v>0</v>
      </c>
      <c r="H80" s="23">
        <f>VLOOKUP(B80,'[1]3 months'!$C$27:$M$238,11,FALSE)</f>
        <v>0.94505526151871078</v>
      </c>
      <c r="I80" s="22">
        <f>VLOOKUP(B80,'[1]CI calculations'!$A$31:$K$240,11,FALSE)</f>
        <v>2.3823440706641982E-2</v>
      </c>
      <c r="J80" s="20">
        <f>VLOOKUP(B80,'[1]6 months '!$C$27:$M$238,5,FALSE)</f>
        <v>653.21348635890558</v>
      </c>
      <c r="K80" s="19">
        <f>VLOOKUP(B80,'[1]6 months '!$C$27:$M$238,8,FALSE)</f>
        <v>0.96731547129808571</v>
      </c>
      <c r="L80" s="19">
        <f>VLOOKUP(B80,'[1]6 months '!$C$27:$M$238,9,FALSE)</f>
        <v>3.1630647981563148E-2</v>
      </c>
      <c r="M80" s="19">
        <f>VLOOKUP(B80,'[1]6 months '!$C$27:$M$238,10,FALSE)</f>
        <v>1.0538807203511582E-3</v>
      </c>
      <c r="N80" s="19">
        <f>VLOOKUP(B80,'[1]6 months '!$C$27:$M$238,11,FALSE)</f>
        <v>0.96833598192025372</v>
      </c>
      <c r="O80" s="21">
        <f>VLOOKUP(B80,'[1]CI calculations'!$A$248:$K$457,11,FALSE)</f>
        <v>1.3384427946942896E-2</v>
      </c>
      <c r="P80" s="20">
        <f>VLOOKUP(B80,'[1]1 year '!$C$27:$M$238,5,FALSE)</f>
        <v>866.07272266202745</v>
      </c>
      <c r="Q80" s="19">
        <f>VLOOKUP(B80,'[1]1 year '!$C$27:$M$238,8,FALSE)</f>
        <v>0.96215042110309501</v>
      </c>
      <c r="R80" s="19">
        <f>VLOOKUP(B80,'[1]1 year '!$C$27:$M$238,9,FALSE)</f>
        <v>3.1030041954881741E-2</v>
      </c>
      <c r="S80" s="19">
        <f>VLOOKUP(B80,'[1]1 year '!$C$27:$M$238,10,FALSE)</f>
        <v>6.8195369420232339E-3</v>
      </c>
      <c r="T80" s="19">
        <f>VLOOKUP(B80,'[1]1 year '!$C$27:$M$238,11,FALSE)</f>
        <v>0.9687568945332039</v>
      </c>
      <c r="U80" s="19">
        <f>VLOOKUP(B80,'[1]CI calculations'!$A$472:$K$681,11,FALSE)</f>
        <v>1.1580463896965777E-2</v>
      </c>
      <c r="V80" s="20">
        <f>VLOOKUP(B80,'[1]2 years'!$C$27:$M$238,5,FALSE)</f>
        <v>996.27963966390109</v>
      </c>
      <c r="W80" s="19">
        <f>VLOOKUP(B80,'[1]2 years'!$C$27:$M$238,8,FALSE)</f>
        <v>0.94594954644912543</v>
      </c>
      <c r="X80" s="19">
        <f>VLOOKUP(B80,'[1]2 years'!$C$27:$M$238,9,FALSE)</f>
        <v>3.8824231319033911E-2</v>
      </c>
      <c r="Y80" s="19">
        <f>VLOOKUP(B80,'[1]2 years'!$C$27:$M$238,10,FALSE)</f>
        <v>1.5226222231840609E-2</v>
      </c>
      <c r="Z80" s="19">
        <f>VLOOKUP(B80,'[1]2 years'!$C$27:$M$238,11,FALSE)</f>
        <v>0.96057548221173883</v>
      </c>
      <c r="AA80" s="18">
        <f>VLOOKUP(B80,'[1]CI calculations'!$A$705:$K$914,11,FALSE)</f>
        <v>1.2128529989069783E-2</v>
      </c>
      <c r="BA80" s="1"/>
      <c r="BB80" s="1"/>
      <c r="BC80" s="1"/>
      <c r="BD80" s="1"/>
      <c r="BE80" s="1"/>
      <c r="BF80" s="1"/>
      <c r="BG80" s="1"/>
      <c r="BH80" s="1"/>
      <c r="BI80" s="1"/>
      <c r="BJ80" s="1"/>
      <c r="BK80" s="1"/>
      <c r="BL80" s="1"/>
      <c r="BM80" s="1"/>
      <c r="BN80" s="1"/>
      <c r="BO80" s="1"/>
      <c r="BP80" s="1"/>
    </row>
    <row r="81" spans="1:68" x14ac:dyDescent="0.2">
      <c r="A81" s="27" t="s">
        <v>425</v>
      </c>
      <c r="B81" s="26" t="s">
        <v>424</v>
      </c>
      <c r="C81" s="25" t="s">
        <v>423</v>
      </c>
      <c r="D81" s="24">
        <f>VLOOKUP(B81,'[1]3 months'!$C$27:$G$238,5,FALSE)</f>
        <v>340.16075170572753</v>
      </c>
      <c r="E81" s="23">
        <f>VLOOKUP(B81,'[1]3 months'!$C$27:$M$238,8,FALSE)</f>
        <v>0.97558722208969895</v>
      </c>
      <c r="F81" s="23">
        <f>VLOOKUP(B81,'[1]3 months'!$C$27:$M$238,9,FALSE)</f>
        <v>2.1647892164278579E-2</v>
      </c>
      <c r="G81" s="23">
        <f>VLOOKUP(B81,'[1]3 months'!$C$27:$M$238,10,FALSE)</f>
        <v>2.7648857460224291E-3</v>
      </c>
      <c r="H81" s="23">
        <f>VLOOKUP(B81,'[1]3 months'!$C$27:$M$238,11,FALSE)</f>
        <v>0.97829208793908828</v>
      </c>
      <c r="I81" s="22">
        <f>VLOOKUP(B81,'[1]CI calculations'!$A$31:$K$240,11,FALSE)</f>
        <v>1.5455363876137929E-2</v>
      </c>
      <c r="J81" s="20">
        <f>VLOOKUP(B81,'[1]6 months '!$C$27:$M$238,5,FALSE)</f>
        <v>632.36819354377189</v>
      </c>
      <c r="K81" s="19">
        <f>VLOOKUP(B81,'[1]6 months '!$C$27:$M$238,8,FALSE)</f>
        <v>0.96667343596387079</v>
      </c>
      <c r="L81" s="19">
        <f>VLOOKUP(B81,'[1]6 months '!$C$27:$M$238,9,FALSE)</f>
        <v>3.1839288706108575E-2</v>
      </c>
      <c r="M81" s="19">
        <f>VLOOKUP(B81,'[1]6 months '!$C$27:$M$238,10,FALSE)</f>
        <v>1.4872753300207531E-3</v>
      </c>
      <c r="N81" s="19">
        <f>VLOOKUP(B81,'[1]6 months '!$C$27:$M$238,11,FALSE)</f>
        <v>0.96811328697224985</v>
      </c>
      <c r="O81" s="21">
        <f>VLOOKUP(B81,'[1]CI calculations'!$A$248:$K$457,11,FALSE)</f>
        <v>1.3648359225503308E-2</v>
      </c>
      <c r="P81" s="20">
        <f>VLOOKUP(B81,'[1]1 year '!$C$27:$M$238,5,FALSE)</f>
        <v>793.11884332950012</v>
      </c>
      <c r="Q81" s="19">
        <f>VLOOKUP(B81,'[1]1 year '!$C$27:$M$238,8,FALSE)</f>
        <v>0.96462516040489477</v>
      </c>
      <c r="R81" s="19">
        <f>VLOOKUP(B81,'[1]1 year '!$C$27:$M$238,9,FALSE)</f>
        <v>3.4189007709180978E-2</v>
      </c>
      <c r="S81" s="19">
        <f>VLOOKUP(B81,'[1]1 year '!$C$27:$M$238,10,FALSE)</f>
        <v>1.1858318859241995E-3</v>
      </c>
      <c r="T81" s="19">
        <f>VLOOKUP(B81,'[1]1 year '!$C$27:$M$238,11,FALSE)</f>
        <v>0.96577040174176199</v>
      </c>
      <c r="U81" s="19">
        <f>VLOOKUP(B81,'[1]CI calculations'!$A$472:$K$681,11,FALSE)</f>
        <v>1.2607513551343956E-2</v>
      </c>
      <c r="V81" s="20">
        <f>VLOOKUP(B81,'[1]2 years'!$C$27:$M$238,5,FALSE)</f>
        <v>871.68756690867406</v>
      </c>
      <c r="W81" s="19">
        <f>VLOOKUP(B81,'[1]2 years'!$C$27:$M$238,8,FALSE)</f>
        <v>0.95801517723919516</v>
      </c>
      <c r="X81" s="19">
        <f>VLOOKUP(B81,'[1]2 years'!$C$27:$M$238,9,FALSE)</f>
        <v>3.7067121012827046E-2</v>
      </c>
      <c r="Y81" s="19">
        <f>VLOOKUP(B81,'[1]2 years'!$C$27:$M$238,10,FALSE)</f>
        <v>4.917701747977744E-3</v>
      </c>
      <c r="Z81" s="19">
        <f>VLOOKUP(B81,'[1]2 years'!$C$27:$M$238,11,FALSE)</f>
        <v>0.96274969308775793</v>
      </c>
      <c r="AA81" s="18">
        <f>VLOOKUP(B81,'[1]CI calculations'!$A$705:$K$914,11,FALSE)</f>
        <v>1.2548699797359919E-2</v>
      </c>
      <c r="BA81" s="1"/>
      <c r="BB81" s="1"/>
      <c r="BC81" s="1"/>
      <c r="BD81" s="1"/>
      <c r="BE81" s="1"/>
      <c r="BF81" s="1"/>
      <c r="BG81" s="1"/>
      <c r="BH81" s="1"/>
      <c r="BI81" s="1"/>
      <c r="BJ81" s="1"/>
      <c r="BK81" s="1"/>
      <c r="BL81" s="1"/>
      <c r="BM81" s="1"/>
      <c r="BN81" s="1"/>
      <c r="BO81" s="1"/>
      <c r="BP81" s="1"/>
    </row>
    <row r="82" spans="1:68" x14ac:dyDescent="0.2">
      <c r="A82" s="27" t="s">
        <v>422</v>
      </c>
      <c r="B82" s="26" t="s">
        <v>421</v>
      </c>
      <c r="C82" s="25" t="s">
        <v>420</v>
      </c>
      <c r="D82" s="24">
        <f>VLOOKUP(B82,'[1]3 months'!$C$27:$G$238,5,FALSE)</f>
        <v>359.18370996893191</v>
      </c>
      <c r="E82" s="23">
        <f>VLOOKUP(B82,'[1]3 months'!$C$27:$M$238,8,FALSE)</f>
        <v>0.90006268526517486</v>
      </c>
      <c r="F82" s="23">
        <f>VLOOKUP(B82,'[1]3 months'!$C$27:$M$238,9,FALSE)</f>
        <v>8.7254365793083835E-2</v>
      </c>
      <c r="G82" s="23">
        <f>VLOOKUP(B82,'[1]3 months'!$C$27:$M$238,10,FALSE)</f>
        <v>1.2682948941741266E-2</v>
      </c>
      <c r="H82" s="23">
        <f>VLOOKUP(B82,'[1]3 months'!$C$27:$M$238,11,FALSE)</f>
        <v>0.91162477575003897</v>
      </c>
      <c r="I82" s="22">
        <f>VLOOKUP(B82,'[1]CI calculations'!$A$31:$K$240,11,FALSE)</f>
        <v>2.9440918948879412E-2</v>
      </c>
      <c r="J82" s="20">
        <f>VLOOKUP(B82,'[1]6 months '!$C$27:$M$238,5,FALSE)</f>
        <v>607.0484910121412</v>
      </c>
      <c r="K82" s="19">
        <f>VLOOKUP(B82,'[1]6 months '!$C$27:$M$238,8,FALSE)</f>
        <v>0.90142632898869657</v>
      </c>
      <c r="L82" s="19">
        <f>VLOOKUP(B82,'[1]6 months '!$C$27:$M$238,9,FALSE)</f>
        <v>8.7311762323824565E-2</v>
      </c>
      <c r="M82" s="19">
        <f>VLOOKUP(B82,'[1]6 months '!$C$27:$M$238,10,FALSE)</f>
        <v>1.1261908687478688E-2</v>
      </c>
      <c r="N82" s="19">
        <f>VLOOKUP(B82,'[1]6 months '!$C$27:$M$238,11,FALSE)</f>
        <v>0.91169374064680686</v>
      </c>
      <c r="O82" s="21">
        <f>VLOOKUP(B82,'[1]CI calculations'!$A$248:$K$457,11,FALSE)</f>
        <v>2.2608721523428937E-2</v>
      </c>
      <c r="P82" s="20">
        <f>VLOOKUP(B82,'[1]1 year '!$C$27:$M$238,5,FALSE)</f>
        <v>818.84691269537632</v>
      </c>
      <c r="Q82" s="19">
        <f>VLOOKUP(B82,'[1]1 year '!$C$27:$M$238,8,FALSE)</f>
        <v>0.90549917799294122</v>
      </c>
      <c r="R82" s="19">
        <f>VLOOKUP(B82,'[1]1 year '!$C$27:$M$238,9,FALSE)</f>
        <v>8.3884710205976903E-2</v>
      </c>
      <c r="S82" s="19">
        <f>VLOOKUP(B82,'[1]1 year '!$C$27:$M$238,10,FALSE)</f>
        <v>1.0616111801081967E-2</v>
      </c>
      <c r="T82" s="19">
        <f>VLOOKUP(B82,'[1]1 year '!$C$27:$M$238,11,FALSE)</f>
        <v>0.91521520493053388</v>
      </c>
      <c r="U82" s="19">
        <f>VLOOKUP(B82,'[1]CI calculations'!$A$472:$K$681,11,FALSE)</f>
        <v>1.9100676206873748E-2</v>
      </c>
      <c r="V82" s="20">
        <f>VLOOKUP(B82,'[1]2 years'!$C$27:$M$238,5,FALSE)</f>
        <v>985.04232385166449</v>
      </c>
      <c r="W82" s="19">
        <f>VLOOKUP(B82,'[1]2 years'!$C$27:$M$238,8,FALSE)</f>
        <v>0.88422098127551507</v>
      </c>
      <c r="X82" s="19">
        <f>VLOOKUP(B82,'[1]2 years'!$C$27:$M$238,9,FALSE)</f>
        <v>9.2753923072063468E-2</v>
      </c>
      <c r="Y82" s="19">
        <f>VLOOKUP(B82,'[1]2 years'!$C$27:$M$238,10,FALSE)</f>
        <v>2.3025095652421407E-2</v>
      </c>
      <c r="Z82" s="19">
        <f>VLOOKUP(B82,'[1]2 years'!$C$27:$M$238,11,FALSE)</f>
        <v>0.90506007609887962</v>
      </c>
      <c r="AA82" s="18">
        <f>VLOOKUP(B82,'[1]CI calculations'!$A$705:$K$914,11,FALSE)</f>
        <v>1.8441221569368609E-2</v>
      </c>
      <c r="BA82" s="1"/>
      <c r="BB82" s="1"/>
      <c r="BC82" s="1"/>
      <c r="BD82" s="1"/>
      <c r="BE82" s="1"/>
      <c r="BF82" s="1"/>
      <c r="BG82" s="1"/>
      <c r="BH82" s="1"/>
      <c r="BI82" s="1"/>
      <c r="BJ82" s="1"/>
      <c r="BK82" s="1"/>
      <c r="BL82" s="1"/>
      <c r="BM82" s="1"/>
      <c r="BN82" s="1"/>
      <c r="BO82" s="1"/>
      <c r="BP82" s="1"/>
    </row>
    <row r="83" spans="1:68" x14ac:dyDescent="0.2">
      <c r="A83" s="27" t="s">
        <v>419</v>
      </c>
      <c r="B83" s="26" t="s">
        <v>418</v>
      </c>
      <c r="C83" s="25" t="s">
        <v>417</v>
      </c>
      <c r="D83" s="24">
        <f>VLOOKUP(B83,'[1]3 months'!$C$27:$G$238,5,FALSE)</f>
        <v>1169.4668939186708</v>
      </c>
      <c r="E83" s="23">
        <f>VLOOKUP(B83,'[1]3 months'!$C$27:$M$238,8,FALSE)</f>
        <v>0.94386156327572623</v>
      </c>
      <c r="F83" s="23">
        <f>VLOOKUP(B83,'[1]3 months'!$C$27:$M$238,9,FALSE)</f>
        <v>4.5964122059058705E-2</v>
      </c>
      <c r="G83" s="23">
        <f>VLOOKUP(B83,'[1]3 months'!$C$27:$M$238,10,FALSE)</f>
        <v>1.0174314665214882E-2</v>
      </c>
      <c r="H83" s="23">
        <f>VLOOKUP(B83,'[1]3 months'!$C$27:$M$238,11,FALSE)</f>
        <v>0.95356341753900586</v>
      </c>
      <c r="I83" s="22">
        <f>VLOOKUP(B83,'[1]CI calculations'!$A$31:$K$240,11,FALSE)</f>
        <v>1.2068868591896766E-2</v>
      </c>
      <c r="J83" s="20">
        <f>VLOOKUP(B83,'[1]6 months '!$C$27:$M$238,5,FALSE)</f>
        <v>1887.0405135978508</v>
      </c>
      <c r="K83" s="19">
        <f>VLOOKUP(B83,'[1]6 months '!$C$27:$M$238,8,FALSE)</f>
        <v>0.95096214194307493</v>
      </c>
      <c r="L83" s="19">
        <f>VLOOKUP(B83,'[1]6 months '!$C$27:$M$238,9,FALSE)</f>
        <v>4.0417442836856304E-2</v>
      </c>
      <c r="M83" s="19">
        <f>VLOOKUP(B83,'[1]6 months '!$C$27:$M$238,10,FALSE)</f>
        <v>8.6204152200688201E-3</v>
      </c>
      <c r="N83" s="19">
        <f>VLOOKUP(B83,'[1]6 months '!$C$27:$M$238,11,FALSE)</f>
        <v>0.95923111242417991</v>
      </c>
      <c r="O83" s="21">
        <f>VLOOKUP(B83,'[1]CI calculations'!$A$248:$K$457,11,FALSE)</f>
        <v>8.9202051911330092E-3</v>
      </c>
      <c r="P83" s="20">
        <f>VLOOKUP(B83,'[1]1 year '!$C$27:$M$238,5,FALSE)</f>
        <v>2567.9151364566569</v>
      </c>
      <c r="Q83" s="19">
        <f>VLOOKUP(B83,'[1]1 year '!$C$27:$M$238,8,FALSE)</f>
        <v>0.95124710576701266</v>
      </c>
      <c r="R83" s="19">
        <f>VLOOKUP(B83,'[1]1 year '!$C$27:$M$238,9,FALSE)</f>
        <v>3.8466009806553937E-2</v>
      </c>
      <c r="S83" s="19">
        <f>VLOOKUP(B83,'[1]1 year '!$C$27:$M$238,10,FALSE)</f>
        <v>1.0286884426433463E-2</v>
      </c>
      <c r="T83" s="19">
        <f>VLOOKUP(B83,'[1]1 year '!$C$27:$M$238,11,FALSE)</f>
        <v>0.96113418201570289</v>
      </c>
      <c r="U83" s="19">
        <f>VLOOKUP(B83,'[1]CI calculations'!$A$472:$K$681,11,FALSE)</f>
        <v>7.479334042426589E-3</v>
      </c>
      <c r="V83" s="20">
        <f>VLOOKUP(B83,'[1]2 years'!$C$27:$M$238,5,FALSE)</f>
        <v>2911.3628361562905</v>
      </c>
      <c r="W83" s="19">
        <f>VLOOKUP(B83,'[1]2 years'!$C$27:$M$238,8,FALSE)</f>
        <v>0.93553371258679807</v>
      </c>
      <c r="X83" s="19">
        <f>VLOOKUP(B83,'[1]2 years'!$C$27:$M$238,9,FALSE)</f>
        <v>4.8042976596104028E-2</v>
      </c>
      <c r="Y83" s="19">
        <f>VLOOKUP(B83,'[1]2 years'!$C$27:$M$238,10,FALSE)</f>
        <v>1.6423310817097928E-2</v>
      </c>
      <c r="Z83" s="19">
        <f>VLOOKUP(B83,'[1]2 years'!$C$27:$M$238,11,FALSE)</f>
        <v>0.95115482389480444</v>
      </c>
      <c r="AA83" s="18">
        <f>VLOOKUP(B83,'[1]CI calculations'!$A$705:$K$914,11,FALSE)</f>
        <v>7.8581373116262763E-3</v>
      </c>
      <c r="BA83" s="1"/>
      <c r="BB83" s="1"/>
      <c r="BC83" s="1"/>
      <c r="BD83" s="1"/>
      <c r="BE83" s="1"/>
      <c r="BF83" s="1"/>
      <c r="BG83" s="1"/>
      <c r="BH83" s="1"/>
      <c r="BI83" s="1"/>
      <c r="BJ83" s="1"/>
      <c r="BK83" s="1"/>
      <c r="BL83" s="1"/>
      <c r="BM83" s="1"/>
      <c r="BN83" s="1"/>
      <c r="BO83" s="1"/>
      <c r="BP83" s="1"/>
    </row>
    <row r="84" spans="1:68" x14ac:dyDescent="0.2">
      <c r="A84" s="27" t="s">
        <v>416</v>
      </c>
      <c r="B84" s="26" t="s">
        <v>415</v>
      </c>
      <c r="C84" s="25" t="s">
        <v>414</v>
      </c>
      <c r="D84" s="24">
        <f>VLOOKUP(B84,'[1]3 months'!$C$27:$G$238,5,FALSE)</f>
        <v>226.19901126127772</v>
      </c>
      <c r="E84" s="23">
        <f>VLOOKUP(B84,'[1]3 months'!$C$27:$M$238,8,FALSE)</f>
        <v>0.97368443617829192</v>
      </c>
      <c r="F84" s="23">
        <f>VLOOKUP(B84,'[1]3 months'!$C$27:$M$238,9,FALSE)</f>
        <v>2.6315563821708122E-2</v>
      </c>
      <c r="G84" s="23">
        <f>VLOOKUP(B84,'[1]3 months'!$C$27:$M$238,10,FALSE)</f>
        <v>0</v>
      </c>
      <c r="H84" s="23">
        <f>VLOOKUP(B84,'[1]3 months'!$C$27:$M$238,11,FALSE)</f>
        <v>0.97368443617829192</v>
      </c>
      <c r="I84" s="22">
        <f>VLOOKUP(B84,'[1]CI calculations'!$A$31:$K$240,11,FALSE)</f>
        <v>2.0806679449278626E-2</v>
      </c>
      <c r="J84" s="20">
        <f>VLOOKUP(B84,'[1]6 months '!$C$27:$M$238,5,FALSE)</f>
        <v>373.98474050788178</v>
      </c>
      <c r="K84" s="19">
        <f>VLOOKUP(B84,'[1]6 months '!$C$27:$M$238,8,FALSE)</f>
        <v>0.98147271538616709</v>
      </c>
      <c r="L84" s="19">
        <f>VLOOKUP(B84,'[1]6 months '!$C$27:$M$238,9,FALSE)</f>
        <v>1.8527284613832923E-2</v>
      </c>
      <c r="M84" s="19">
        <f>VLOOKUP(B84,'[1]6 months '!$C$27:$M$238,10,FALSE)</f>
        <v>0</v>
      </c>
      <c r="N84" s="19">
        <f>VLOOKUP(B84,'[1]6 months '!$C$27:$M$238,11,FALSE)</f>
        <v>0.98147271538616709</v>
      </c>
      <c r="O84" s="21">
        <f>VLOOKUP(B84,'[1]CI calculations'!$A$248:$K$457,11,FALSE)</f>
        <v>1.3619663894765975E-2</v>
      </c>
      <c r="P84" s="20">
        <f>VLOOKUP(B84,'[1]1 year '!$C$27:$M$238,5,FALSE)</f>
        <v>497.76091811708397</v>
      </c>
      <c r="Q84" s="19">
        <f>VLOOKUP(B84,'[1]1 year '!$C$27:$M$238,8,FALSE)</f>
        <v>0.97406740677624148</v>
      </c>
      <c r="R84" s="19">
        <f>VLOOKUP(B84,'[1]1 year '!$C$27:$M$238,9,FALSE)</f>
        <v>1.9451033102741839E-2</v>
      </c>
      <c r="S84" s="19">
        <f>VLOOKUP(B84,'[1]1 year '!$C$27:$M$238,10,FALSE)</f>
        <v>6.4815601210165986E-3</v>
      </c>
      <c r="T84" s="19">
        <f>VLOOKUP(B84,'[1]1 year '!$C$27:$M$238,11,FALSE)</f>
        <v>0.9804220713758357</v>
      </c>
      <c r="U84" s="19">
        <f>VLOOKUP(B84,'[1]CI calculations'!$A$472:$K$681,11,FALSE)</f>
        <v>1.2164948144747336E-2</v>
      </c>
      <c r="V84" s="20">
        <f>VLOOKUP(B84,'[1]2 years'!$C$27:$M$238,5,FALSE)</f>
        <v>570.27049879560991</v>
      </c>
      <c r="W84" s="19">
        <f>VLOOKUP(B84,'[1]2 years'!$C$27:$M$238,8,FALSE)</f>
        <v>0.9578100710902383</v>
      </c>
      <c r="X84" s="19">
        <f>VLOOKUP(B84,'[1]2 years'!$C$27:$M$238,9,FALSE)</f>
        <v>3.2937952390297218E-2</v>
      </c>
      <c r="Y84" s="19">
        <f>VLOOKUP(B84,'[1]2 years'!$C$27:$M$238,10,FALSE)</f>
        <v>9.2519765194644544E-3</v>
      </c>
      <c r="Z84" s="19">
        <f>VLOOKUP(B84,'[1]2 years'!$C$27:$M$238,11,FALSE)</f>
        <v>0.96675446066035542</v>
      </c>
      <c r="AA84" s="18">
        <f>VLOOKUP(B84,'[1]CI calculations'!$A$705:$K$914,11,FALSE)</f>
        <v>1.4725561863402251E-2</v>
      </c>
      <c r="BA84" s="1"/>
      <c r="BB84" s="1"/>
      <c r="BC84" s="1"/>
      <c r="BD84" s="1"/>
      <c r="BE84" s="1"/>
      <c r="BF84" s="1"/>
      <c r="BG84" s="1"/>
      <c r="BH84" s="1"/>
      <c r="BI84" s="1"/>
      <c r="BJ84" s="1"/>
      <c r="BK84" s="1"/>
      <c r="BL84" s="1"/>
      <c r="BM84" s="1"/>
      <c r="BN84" s="1"/>
      <c r="BO84" s="1"/>
      <c r="BP84" s="1"/>
    </row>
    <row r="85" spans="1:68" x14ac:dyDescent="0.2">
      <c r="A85" s="27" t="s">
        <v>413</v>
      </c>
      <c r="B85" s="26" t="s">
        <v>412</v>
      </c>
      <c r="C85" s="25" t="s">
        <v>411</v>
      </c>
      <c r="D85" s="24">
        <f>VLOOKUP(B85,'[1]3 months'!$C$27:$G$238,5,FALSE)</f>
        <v>567.72861141925296</v>
      </c>
      <c r="E85" s="23">
        <f>VLOOKUP(B85,'[1]3 months'!$C$27:$M$238,8,FALSE)</f>
        <v>0.94777045966903239</v>
      </c>
      <c r="F85" s="23">
        <f>VLOOKUP(B85,'[1]3 months'!$C$27:$M$238,9,FALSE)</f>
        <v>4.607033457335287E-2</v>
      </c>
      <c r="G85" s="23">
        <f>VLOOKUP(B85,'[1]3 months'!$C$27:$M$238,10,FALSE)</f>
        <v>6.1592057576146829E-3</v>
      </c>
      <c r="H85" s="23">
        <f>VLOOKUP(B85,'[1]3 months'!$C$27:$M$238,11,FALSE)</f>
        <v>0.9536441502097196</v>
      </c>
      <c r="I85" s="22">
        <f>VLOOKUP(B85,'[1]CI calculations'!$A$31:$K$240,11,FALSE)</f>
        <v>1.7288235045175779E-2</v>
      </c>
      <c r="J85" s="20">
        <f>VLOOKUP(B85,'[1]6 months '!$C$27:$M$238,5,FALSE)</f>
        <v>936.31275887246227</v>
      </c>
      <c r="K85" s="19">
        <f>VLOOKUP(B85,'[1]6 months '!$C$27:$M$238,8,FALSE)</f>
        <v>0.9505250099506154</v>
      </c>
      <c r="L85" s="19">
        <f>VLOOKUP(B85,'[1]6 months '!$C$27:$M$238,9,FALSE)</f>
        <v>4.3923328636934218E-2</v>
      </c>
      <c r="M85" s="19">
        <f>VLOOKUP(B85,'[1]6 months '!$C$27:$M$238,10,FALSE)</f>
        <v>5.5516614124503745E-3</v>
      </c>
      <c r="N85" s="19">
        <f>VLOOKUP(B85,'[1]6 months '!$C$27:$M$238,11,FALSE)</f>
        <v>0.95583146259832852</v>
      </c>
      <c r="O85" s="21">
        <f>VLOOKUP(B85,'[1]CI calculations'!$A$248:$K$457,11,FALSE)</f>
        <v>1.3146956864898203E-2</v>
      </c>
      <c r="P85" s="20">
        <f>VLOOKUP(B85,'[1]1 year '!$C$27:$M$238,5,FALSE)</f>
        <v>1172.8690390958213</v>
      </c>
      <c r="Q85" s="19">
        <f>VLOOKUP(B85,'[1]1 year '!$C$27:$M$238,8,FALSE)</f>
        <v>0.95065631282196406</v>
      </c>
      <c r="R85" s="19">
        <f>VLOOKUP(B85,'[1]1 year '!$C$27:$M$238,9,FALSE)</f>
        <v>4.1965681019680706E-2</v>
      </c>
      <c r="S85" s="19">
        <f>VLOOKUP(B85,'[1]1 year '!$C$27:$M$238,10,FALSE)</f>
        <v>7.3780061583552823E-3</v>
      </c>
      <c r="T85" s="19">
        <f>VLOOKUP(B85,'[1]1 year '!$C$27:$M$238,11,FALSE)</f>
        <v>0.95772239454692598</v>
      </c>
      <c r="U85" s="19">
        <f>VLOOKUP(B85,'[1]CI calculations'!$A$472:$K$681,11,FALSE)</f>
        <v>1.1513154458261354E-2</v>
      </c>
      <c r="V85" s="20">
        <f>VLOOKUP(B85,'[1]2 years'!$C$27:$M$238,5,FALSE)</f>
        <v>1290.0978141880614</v>
      </c>
      <c r="W85" s="19">
        <f>VLOOKUP(B85,'[1]2 years'!$C$27:$M$238,8,FALSE)</f>
        <v>0.92437678437483373</v>
      </c>
      <c r="X85" s="19">
        <f>VLOOKUP(B85,'[1]2 years'!$C$27:$M$238,9,FALSE)</f>
        <v>6.2544900836485687E-2</v>
      </c>
      <c r="Y85" s="19">
        <f>VLOOKUP(B85,'[1]2 years'!$C$27:$M$238,10,FALSE)</f>
        <v>1.3078314788680557E-2</v>
      </c>
      <c r="Z85" s="19">
        <f>VLOOKUP(B85,'[1]2 years'!$C$27:$M$238,11,FALSE)</f>
        <v>0.93662627767359918</v>
      </c>
      <c r="AA85" s="18">
        <f>VLOOKUP(B85,'[1]CI calculations'!$A$705:$K$914,11,FALSE)</f>
        <v>1.3329566167720332E-2</v>
      </c>
      <c r="BA85" s="1"/>
      <c r="BB85" s="1"/>
      <c r="BC85" s="1"/>
      <c r="BD85" s="1"/>
      <c r="BE85" s="1"/>
      <c r="BF85" s="1"/>
      <c r="BG85" s="1"/>
      <c r="BH85" s="1"/>
      <c r="BI85" s="1"/>
      <c r="BJ85" s="1"/>
      <c r="BK85" s="1"/>
      <c r="BL85" s="1"/>
      <c r="BM85" s="1"/>
      <c r="BN85" s="1"/>
      <c r="BO85" s="1"/>
      <c r="BP85" s="1"/>
    </row>
    <row r="86" spans="1:68" x14ac:dyDescent="0.2">
      <c r="A86" s="27" t="s">
        <v>410</v>
      </c>
      <c r="B86" s="26" t="s">
        <v>409</v>
      </c>
      <c r="C86" s="25" t="s">
        <v>408</v>
      </c>
      <c r="D86" s="24">
        <f>VLOOKUP(B86,'[1]3 months'!$C$27:$G$238,5,FALSE)</f>
        <v>563.42246052077337</v>
      </c>
      <c r="E86" s="23">
        <f>VLOOKUP(B86,'[1]3 months'!$C$27:$M$238,8,FALSE)</f>
        <v>0.93938455801890819</v>
      </c>
      <c r="F86" s="23">
        <f>VLOOKUP(B86,'[1]3 months'!$C$27:$M$238,9,FALSE)</f>
        <v>4.1599906310348121E-2</v>
      </c>
      <c r="G86" s="23">
        <f>VLOOKUP(B86,'[1]3 months'!$C$27:$M$238,10,FALSE)</f>
        <v>1.9015535670743568E-2</v>
      </c>
      <c r="H86" s="23">
        <f>VLOOKUP(B86,'[1]3 months'!$C$27:$M$238,11,FALSE)</f>
        <v>0.95759371547357597</v>
      </c>
      <c r="I86" s="22">
        <f>VLOOKUP(B86,'[1]CI calculations'!$A$31:$K$240,11,FALSE)</f>
        <v>1.6733898706661605E-2</v>
      </c>
      <c r="J86" s="20">
        <f>VLOOKUP(B86,'[1]6 months '!$C$27:$M$238,5,FALSE)</f>
        <v>951.76659347337795</v>
      </c>
      <c r="K86" s="19">
        <f>VLOOKUP(B86,'[1]6 months '!$C$27:$M$238,8,FALSE)</f>
        <v>0.94370932490557358</v>
      </c>
      <c r="L86" s="19">
        <f>VLOOKUP(B86,'[1]6 months '!$C$27:$M$238,9,FALSE)</f>
        <v>3.8159468701502386E-2</v>
      </c>
      <c r="M86" s="19">
        <f>VLOOKUP(B86,'[1]6 months '!$C$27:$M$238,10,FALSE)</f>
        <v>1.8131206392924069E-2</v>
      </c>
      <c r="N86" s="19">
        <f>VLOOKUP(B86,'[1]6 months '!$C$27:$M$238,11,FALSE)</f>
        <v>0.96113587787904275</v>
      </c>
      <c r="O86" s="21">
        <f>VLOOKUP(B86,'[1]CI calculations'!$A$248:$K$457,11,FALSE)</f>
        <v>1.2338153800385892E-2</v>
      </c>
      <c r="P86" s="20">
        <f>VLOOKUP(B86,'[1]1 year '!$C$27:$M$238,5,FALSE)</f>
        <v>1269.0787337633085</v>
      </c>
      <c r="Q86" s="19">
        <f>VLOOKUP(B86,'[1]1 year '!$C$27:$M$238,8,FALSE)</f>
        <v>0.93495546066307345</v>
      </c>
      <c r="R86" s="19">
        <f>VLOOKUP(B86,'[1]1 year '!$C$27:$M$238,9,FALSE)</f>
        <v>4.7105577890377504E-2</v>
      </c>
      <c r="S86" s="19">
        <f>VLOOKUP(B86,'[1]1 year '!$C$27:$M$238,10,FALSE)</f>
        <v>1.7938961446549068E-2</v>
      </c>
      <c r="T86" s="19">
        <f>VLOOKUP(B86,'[1]1 year '!$C$27:$M$238,11,FALSE)</f>
        <v>0.95203396118864181</v>
      </c>
      <c r="U86" s="19">
        <f>VLOOKUP(B86,'[1]CI calculations'!$A$472:$K$681,11,FALSE)</f>
        <v>1.181124743665328E-2</v>
      </c>
      <c r="V86" s="20">
        <f>VLOOKUP(B86,'[1]2 years'!$C$27:$M$238,5,FALSE)</f>
        <v>1517.7315845920821</v>
      </c>
      <c r="W86" s="19">
        <f>VLOOKUP(B86,'[1]2 years'!$C$27:$M$238,8,FALSE)</f>
        <v>0.9262525655278091</v>
      </c>
      <c r="X86" s="19">
        <f>VLOOKUP(B86,'[1]2 years'!$C$27:$M$238,9,FALSE)</f>
        <v>4.9977259405266192E-2</v>
      </c>
      <c r="Y86" s="19">
        <f>VLOOKUP(B86,'[1]2 years'!$C$27:$M$238,10,FALSE)</f>
        <v>2.3770175066924623E-2</v>
      </c>
      <c r="Z86" s="19">
        <f>VLOOKUP(B86,'[1]2 years'!$C$27:$M$238,11,FALSE)</f>
        <v>0.94880584660615919</v>
      </c>
      <c r="AA86" s="18">
        <f>VLOOKUP(B86,'[1]CI calculations'!$A$705:$K$914,11,FALSE)</f>
        <v>1.1171876703724557E-2</v>
      </c>
      <c r="BA86" s="1"/>
      <c r="BB86" s="1"/>
      <c r="BC86" s="1"/>
      <c r="BD86" s="1"/>
      <c r="BE86" s="1"/>
      <c r="BF86" s="1"/>
      <c r="BG86" s="1"/>
      <c r="BH86" s="1"/>
      <c r="BI86" s="1"/>
      <c r="BJ86" s="1"/>
      <c r="BK86" s="1"/>
      <c r="BL86" s="1"/>
      <c r="BM86" s="1"/>
      <c r="BN86" s="1"/>
      <c r="BO86" s="1"/>
      <c r="BP86" s="1"/>
    </row>
    <row r="87" spans="1:68" x14ac:dyDescent="0.2">
      <c r="A87" s="27" t="s">
        <v>407</v>
      </c>
      <c r="B87" s="26" t="s">
        <v>406</v>
      </c>
      <c r="C87" s="25" t="s">
        <v>405</v>
      </c>
      <c r="D87" s="24">
        <f>VLOOKUP(B87,'[1]3 months'!$C$27:$G$238,5,FALSE)</f>
        <v>302.28266137890319</v>
      </c>
      <c r="E87" s="23">
        <f>VLOOKUP(B87,'[1]3 months'!$C$27:$M$238,8,FALSE)</f>
        <v>0.94623182451123322</v>
      </c>
      <c r="F87" s="23">
        <f>VLOOKUP(B87,'[1]3 months'!$C$27:$M$238,9,FALSE)</f>
        <v>4.8576476550151709E-2</v>
      </c>
      <c r="G87" s="23">
        <f>VLOOKUP(B87,'[1]3 months'!$C$27:$M$238,10,FALSE)</f>
        <v>5.1916989386151273E-3</v>
      </c>
      <c r="H87" s="23">
        <f>VLOOKUP(B87,'[1]3 months'!$C$27:$M$238,11,FALSE)</f>
        <v>0.95117001285742764</v>
      </c>
      <c r="I87" s="22">
        <f>VLOOKUP(B87,'[1]CI calculations'!$A$31:$K$240,11,FALSE)</f>
        <v>2.4281584474517393E-2</v>
      </c>
      <c r="J87" s="20">
        <f>VLOOKUP(B87,'[1]6 months '!$C$27:$M$238,5,FALSE)</f>
        <v>529.89234973619523</v>
      </c>
      <c r="K87" s="19">
        <f>VLOOKUP(B87,'[1]6 months '!$C$27:$M$238,8,FALSE)</f>
        <v>0.94975158656986658</v>
      </c>
      <c r="L87" s="19">
        <f>VLOOKUP(B87,'[1]6 months '!$C$27:$M$238,9,FALSE)</f>
        <v>3.3376863026497207E-2</v>
      </c>
      <c r="M87" s="19">
        <f>VLOOKUP(B87,'[1]6 months '!$C$27:$M$238,10,FALSE)</f>
        <v>1.6871550403636335E-2</v>
      </c>
      <c r="N87" s="19">
        <f>VLOOKUP(B87,'[1]6 months '!$C$27:$M$238,11,FALSE)</f>
        <v>0.96605035380656468</v>
      </c>
      <c r="O87" s="21">
        <f>VLOOKUP(B87,'[1]CI calculations'!$A$248:$K$457,11,FALSE)</f>
        <v>1.549227779578208E-2</v>
      </c>
      <c r="P87" s="20">
        <f>VLOOKUP(B87,'[1]1 year '!$C$27:$M$238,5,FALSE)</f>
        <v>665.63701800726699</v>
      </c>
      <c r="Q87" s="19">
        <f>VLOOKUP(B87,'[1]1 year '!$C$27:$M$238,8,FALSE)</f>
        <v>0.95659134132747048</v>
      </c>
      <c r="R87" s="19">
        <f>VLOOKUP(B87,'[1]1 year '!$C$27:$M$238,9,FALSE)</f>
        <v>2.8756359861110348E-2</v>
      </c>
      <c r="S87" s="19">
        <f>VLOOKUP(B87,'[1]1 year '!$C$27:$M$238,10,FALSE)</f>
        <v>1.46522988114192E-2</v>
      </c>
      <c r="T87" s="19">
        <f>VLOOKUP(B87,'[1]1 year '!$C$27:$M$238,11,FALSE)</f>
        <v>0.97081602785856924</v>
      </c>
      <c r="U87" s="19">
        <f>VLOOKUP(B87,'[1]CI calculations'!$A$472:$K$681,11,FALSE)</f>
        <v>1.2830171974821317E-2</v>
      </c>
      <c r="V87" s="20">
        <f>VLOOKUP(B87,'[1]2 years'!$C$27:$M$238,5,FALSE)</f>
        <v>748.31220843236179</v>
      </c>
      <c r="W87" s="19">
        <f>VLOOKUP(B87,'[1]2 years'!$C$27:$M$238,8,FALSE)</f>
        <v>0.94155997917599421</v>
      </c>
      <c r="X87" s="19">
        <f>VLOOKUP(B87,'[1]2 years'!$C$27:$M$238,9,FALSE)</f>
        <v>3.0988104414493893E-2</v>
      </c>
      <c r="Y87" s="19">
        <f>VLOOKUP(B87,'[1]2 years'!$C$27:$M$238,10,FALSE)</f>
        <v>2.7451916409511799E-2</v>
      </c>
      <c r="Z87" s="19">
        <f>VLOOKUP(B87,'[1]2 years'!$C$27:$M$238,11,FALSE)</f>
        <v>0.96813720068205678</v>
      </c>
      <c r="AA87" s="18">
        <f>VLOOKUP(B87,'[1]CI calculations'!$A$705:$K$914,11,FALSE)</f>
        <v>1.2709043717419105E-2</v>
      </c>
      <c r="BA87" s="1"/>
      <c r="BB87" s="1"/>
      <c r="BC87" s="1"/>
      <c r="BD87" s="1"/>
      <c r="BE87" s="1"/>
      <c r="BF87" s="1"/>
      <c r="BG87" s="1"/>
      <c r="BH87" s="1"/>
      <c r="BI87" s="1"/>
      <c r="BJ87" s="1"/>
      <c r="BK87" s="1"/>
      <c r="BL87" s="1"/>
      <c r="BM87" s="1"/>
      <c r="BN87" s="1"/>
      <c r="BO87" s="1"/>
      <c r="BP87" s="1"/>
    </row>
    <row r="88" spans="1:68" x14ac:dyDescent="0.2">
      <c r="A88" s="27" t="s">
        <v>404</v>
      </c>
      <c r="B88" s="26" t="s">
        <v>403</v>
      </c>
      <c r="C88" s="25" t="s">
        <v>402</v>
      </c>
      <c r="D88" s="24">
        <f>VLOOKUP(B88,'[1]3 months'!$C$27:$G$238,5,FALSE)</f>
        <v>185.51584205661177</v>
      </c>
      <c r="E88" s="23">
        <f>VLOOKUP(B88,'[1]3 months'!$C$27:$M$238,8,FALSE)</f>
        <v>0.95849054643130038</v>
      </c>
      <c r="F88" s="23">
        <f>VLOOKUP(B88,'[1]3 months'!$C$27:$M$238,9,FALSE)</f>
        <v>4.1509453568699554E-2</v>
      </c>
      <c r="G88" s="23">
        <f>VLOOKUP(B88,'[1]3 months'!$C$27:$M$238,10,FALSE)</f>
        <v>0</v>
      </c>
      <c r="H88" s="23">
        <f>VLOOKUP(B88,'[1]3 months'!$C$27:$M$238,11,FALSE)</f>
        <v>0.95849054643130038</v>
      </c>
      <c r="I88" s="22">
        <f>VLOOKUP(B88,'[1]CI calculations'!$A$31:$K$240,11,FALSE)</f>
        <v>2.8641501849456831E-2</v>
      </c>
      <c r="J88" s="20">
        <f>VLOOKUP(B88,'[1]6 months '!$C$27:$M$238,5,FALSE)</f>
        <v>328.93198019776531</v>
      </c>
      <c r="K88" s="19">
        <f>VLOOKUP(B88,'[1]6 months '!$C$27:$M$238,8,FALSE)</f>
        <v>0.95196453533846093</v>
      </c>
      <c r="L88" s="19">
        <f>VLOOKUP(B88,'[1]6 months '!$C$27:$M$238,9,FALSE)</f>
        <v>3.5945785887983674E-2</v>
      </c>
      <c r="M88" s="19">
        <f>VLOOKUP(B88,'[1]6 months '!$C$27:$M$238,10,FALSE)</f>
        <v>1.2089678773555329E-2</v>
      </c>
      <c r="N88" s="19">
        <f>VLOOKUP(B88,'[1]6 months '!$C$27:$M$238,11,FALSE)</f>
        <v>0.96361432296470118</v>
      </c>
      <c r="O88" s="21">
        <f>VLOOKUP(B88,'[1]CI calculations'!$A$248:$K$457,11,FALSE)</f>
        <v>2.0292722643891557E-2</v>
      </c>
      <c r="P88" s="20">
        <f>VLOOKUP(B88,'[1]1 year '!$C$27:$M$238,5,FALSE)</f>
        <v>415.94143656799992</v>
      </c>
      <c r="Q88" s="19">
        <f>VLOOKUP(B88,'[1]1 year '!$C$27:$M$238,8,FALSE)</f>
        <v>0.93447277048909139</v>
      </c>
      <c r="R88" s="19">
        <f>VLOOKUP(B88,'[1]1 year '!$C$27:$M$238,9,FALSE)</f>
        <v>4.3232555893220719E-2</v>
      </c>
      <c r="S88" s="19">
        <f>VLOOKUP(B88,'[1]1 year '!$C$27:$M$238,10,FALSE)</f>
        <v>2.2294673617687891E-2</v>
      </c>
      <c r="T88" s="19">
        <f>VLOOKUP(B88,'[1]1 year '!$C$27:$M$238,11,FALSE)</f>
        <v>0.95578160952319946</v>
      </c>
      <c r="U88" s="19">
        <f>VLOOKUP(B88,'[1]CI calculations'!$A$472:$K$681,11,FALSE)</f>
        <v>1.9910481685887105E-2</v>
      </c>
      <c r="V88" s="20">
        <f>VLOOKUP(B88,'[1]2 years'!$C$27:$M$238,5,FALSE)</f>
        <v>464.46647704548133</v>
      </c>
      <c r="W88" s="19">
        <f>VLOOKUP(B88,'[1]2 years'!$C$27:$M$238,8,FALSE)</f>
        <v>0.93340662076540648</v>
      </c>
      <c r="X88" s="19">
        <f>VLOOKUP(B88,'[1]2 years'!$C$27:$M$238,9,FALSE)</f>
        <v>4.3781920433516371E-2</v>
      </c>
      <c r="Y88" s="19">
        <f>VLOOKUP(B88,'[1]2 years'!$C$27:$M$238,10,FALSE)</f>
        <v>2.2811458801077232E-2</v>
      </c>
      <c r="Z88" s="19">
        <f>VLOOKUP(B88,'[1]2 years'!$C$27:$M$238,11,FALSE)</f>
        <v>0.95519603578261381</v>
      </c>
      <c r="AA88" s="18">
        <f>VLOOKUP(B88,'[1]CI calculations'!$A$705:$K$914,11,FALSE)</f>
        <v>1.8962869927704271E-2</v>
      </c>
      <c r="BA88" s="1"/>
      <c r="BB88" s="1"/>
      <c r="BC88" s="1"/>
      <c r="BD88" s="1"/>
      <c r="BE88" s="1"/>
      <c r="BF88" s="1"/>
      <c r="BG88" s="1"/>
      <c r="BH88" s="1"/>
      <c r="BI88" s="1"/>
      <c r="BJ88" s="1"/>
      <c r="BK88" s="1"/>
      <c r="BL88" s="1"/>
      <c r="BM88" s="1"/>
      <c r="BN88" s="1"/>
      <c r="BO88" s="1"/>
      <c r="BP88" s="1"/>
    </row>
    <row r="89" spans="1:68" x14ac:dyDescent="0.2">
      <c r="A89" s="27" t="s">
        <v>401</v>
      </c>
      <c r="B89" s="26" t="s">
        <v>400</v>
      </c>
      <c r="C89" s="25" t="s">
        <v>399</v>
      </c>
      <c r="D89" s="24">
        <f>VLOOKUP(B89,'[1]3 months'!$C$27:$G$238,5,FALSE)</f>
        <v>228.06174651297795</v>
      </c>
      <c r="E89" s="23">
        <f>VLOOKUP(B89,'[1]3 months'!$C$27:$M$238,8,FALSE)</f>
        <v>0.98632516972835349</v>
      </c>
      <c r="F89" s="23">
        <f>VLOOKUP(B89,'[1]3 months'!$C$27:$M$238,9,FALSE)</f>
        <v>1.3674830271646446E-2</v>
      </c>
      <c r="G89" s="23">
        <f>VLOOKUP(B89,'[1]3 months'!$C$27:$M$238,10,FALSE)</f>
        <v>0</v>
      </c>
      <c r="H89" s="23">
        <f>VLOOKUP(B89,'[1]3 months'!$C$27:$M$238,11,FALSE)</f>
        <v>0.98632516972835349</v>
      </c>
      <c r="I89" s="22">
        <f>VLOOKUP(B89,'[1]CI calculations'!$A$31:$K$240,11,FALSE)</f>
        <v>1.5024153974196356E-2</v>
      </c>
      <c r="J89" s="20">
        <f>VLOOKUP(B89,'[1]6 months '!$C$27:$M$238,5,FALSE)</f>
        <v>401.14524989312872</v>
      </c>
      <c r="K89" s="19">
        <f>VLOOKUP(B89,'[1]6 months '!$C$27:$M$238,8,FALSE)</f>
        <v>0.98462994404677873</v>
      </c>
      <c r="L89" s="19">
        <f>VLOOKUP(B89,'[1]6 months '!$C$27:$M$238,9,FALSE)</f>
        <v>1.5370055953221239E-2</v>
      </c>
      <c r="M89" s="19">
        <f>VLOOKUP(B89,'[1]6 months '!$C$27:$M$238,10,FALSE)</f>
        <v>0</v>
      </c>
      <c r="N89" s="19">
        <f>VLOOKUP(B89,'[1]6 months '!$C$27:$M$238,11,FALSE)</f>
        <v>0.98462994404677873</v>
      </c>
      <c r="O89" s="21">
        <f>VLOOKUP(B89,'[1]CI calculations'!$A$248:$K$457,11,FALSE)</f>
        <v>1.1988143245223798E-2</v>
      </c>
      <c r="P89" s="20">
        <f>VLOOKUP(B89,'[1]1 year '!$C$27:$M$238,5,FALSE)</f>
        <v>480.26897037045842</v>
      </c>
      <c r="Q89" s="19">
        <f>VLOOKUP(B89,'[1]1 year '!$C$27:$M$238,8,FALSE)</f>
        <v>0.96869764361723187</v>
      </c>
      <c r="R89" s="19">
        <f>VLOOKUP(B89,'[1]1 year '!$C$27:$M$238,9,FALSE)</f>
        <v>3.1302356382768119E-2</v>
      </c>
      <c r="S89" s="19">
        <f>VLOOKUP(B89,'[1]1 year '!$C$27:$M$238,10,FALSE)</f>
        <v>0</v>
      </c>
      <c r="T89" s="19">
        <f>VLOOKUP(B89,'[1]1 year '!$C$27:$M$238,11,FALSE)</f>
        <v>0.96869764361723187</v>
      </c>
      <c r="U89" s="19">
        <f>VLOOKUP(B89,'[1]CI calculations'!$A$472:$K$681,11,FALSE)</f>
        <v>1.5505241103978844E-2</v>
      </c>
      <c r="V89" s="20">
        <f>VLOOKUP(B89,'[1]2 years'!$C$27:$M$238,5,FALSE)</f>
        <v>536.00752481560789</v>
      </c>
      <c r="W89" s="19">
        <f>VLOOKUP(B89,'[1]2 years'!$C$27:$M$238,8,FALSE)</f>
        <v>0.96435037578195548</v>
      </c>
      <c r="X89" s="19">
        <f>VLOOKUP(B89,'[1]2 years'!$C$27:$M$238,9,FALSE)</f>
        <v>3.564962421804458E-2</v>
      </c>
      <c r="Y89" s="19">
        <f>VLOOKUP(B89,'[1]2 years'!$C$27:$M$238,10,FALSE)</f>
        <v>0</v>
      </c>
      <c r="Z89" s="19">
        <f>VLOOKUP(B89,'[1]2 years'!$C$27:$M$238,11,FALSE)</f>
        <v>0.96435037578195548</v>
      </c>
      <c r="AA89" s="18">
        <f>VLOOKUP(B89,'[1]CI calculations'!$A$705:$K$914,11,FALSE)</f>
        <v>1.5626078109141066E-2</v>
      </c>
      <c r="BA89" s="1"/>
      <c r="BB89" s="1"/>
      <c r="BC89" s="1"/>
      <c r="BD89" s="1"/>
      <c r="BE89" s="1"/>
      <c r="BF89" s="1"/>
      <c r="BG89" s="1"/>
      <c r="BH89" s="1"/>
      <c r="BI89" s="1"/>
      <c r="BJ89" s="1"/>
      <c r="BK89" s="1"/>
      <c r="BL89" s="1"/>
      <c r="BM89" s="1"/>
      <c r="BN89" s="1"/>
      <c r="BO89" s="1"/>
      <c r="BP89" s="1"/>
    </row>
    <row r="90" spans="1:68" x14ac:dyDescent="0.2">
      <c r="A90" s="27" t="s">
        <v>398</v>
      </c>
      <c r="B90" s="26" t="s">
        <v>397</v>
      </c>
      <c r="C90" s="25" t="s">
        <v>396</v>
      </c>
      <c r="D90" s="24">
        <f>VLOOKUP(B90,'[1]3 months'!$C$27:$G$238,5,FALSE)</f>
        <v>226.43331894930969</v>
      </c>
      <c r="E90" s="23">
        <f>VLOOKUP(B90,'[1]3 months'!$C$27:$M$238,8,FALSE)</f>
        <v>0.95599061225404502</v>
      </c>
      <c r="F90" s="23">
        <f>VLOOKUP(B90,'[1]3 months'!$C$27:$M$238,9,FALSE)</f>
        <v>4.4009387745954989E-2</v>
      </c>
      <c r="G90" s="23">
        <f>VLOOKUP(B90,'[1]3 months'!$C$27:$M$238,10,FALSE)</f>
        <v>0</v>
      </c>
      <c r="H90" s="23">
        <f>VLOOKUP(B90,'[1]3 months'!$C$27:$M$238,11,FALSE)</f>
        <v>0.95599061225404502</v>
      </c>
      <c r="I90" s="22">
        <f>VLOOKUP(B90,'[1]CI calculations'!$A$31:$K$240,11,FALSE)</f>
        <v>2.6643692250812152E-2</v>
      </c>
      <c r="J90" s="20">
        <f>VLOOKUP(B90,'[1]6 months '!$C$27:$M$238,5,FALSE)</f>
        <v>406.55454939117124</v>
      </c>
      <c r="K90" s="19">
        <f>VLOOKUP(B90,'[1]6 months '!$C$27:$M$238,8,FALSE)</f>
        <v>0.95038687615794759</v>
      </c>
      <c r="L90" s="19">
        <f>VLOOKUP(B90,'[1]6 months '!$C$27:$M$238,9,FALSE)</f>
        <v>4.9613123842052416E-2</v>
      </c>
      <c r="M90" s="19">
        <f>VLOOKUP(B90,'[1]6 months '!$C$27:$M$238,10,FALSE)</f>
        <v>0</v>
      </c>
      <c r="N90" s="19">
        <f>VLOOKUP(B90,'[1]6 months '!$C$27:$M$238,11,FALSE)</f>
        <v>0.95038687615794759</v>
      </c>
      <c r="O90" s="21">
        <f>VLOOKUP(B90,'[1]CI calculations'!$A$248:$K$457,11,FALSE)</f>
        <v>2.1029242947085559E-2</v>
      </c>
      <c r="P90" s="20">
        <f>VLOOKUP(B90,'[1]1 year '!$C$27:$M$238,5,FALSE)</f>
        <v>522.30890501365718</v>
      </c>
      <c r="Q90" s="19">
        <f>VLOOKUP(B90,'[1]1 year '!$C$27:$M$238,8,FALSE)</f>
        <v>0.94829674928738561</v>
      </c>
      <c r="R90" s="19">
        <f>VLOOKUP(B90,'[1]1 year '!$C$27:$M$238,9,FALSE)</f>
        <v>4.8505530148794058E-2</v>
      </c>
      <c r="S90" s="19">
        <f>VLOOKUP(B90,'[1]1 year '!$C$27:$M$238,10,FALSE)</f>
        <v>3.1977205638202737E-3</v>
      </c>
      <c r="T90" s="19">
        <f>VLOOKUP(B90,'[1]1 year '!$C$27:$M$238,11,FALSE)</f>
        <v>0.95133886513960397</v>
      </c>
      <c r="U90" s="19">
        <f>VLOOKUP(B90,'[1]CI calculations'!$A$472:$K$681,11,FALSE)</f>
        <v>1.8408293880490725E-2</v>
      </c>
      <c r="V90" s="20">
        <f>VLOOKUP(B90,'[1]2 years'!$C$27:$M$238,5,FALSE)</f>
        <v>573.7302546184028</v>
      </c>
      <c r="W90" s="19">
        <f>VLOOKUP(B90,'[1]2 years'!$C$27:$M$238,8,FALSE)</f>
        <v>0.91759394036969666</v>
      </c>
      <c r="X90" s="19">
        <f>VLOOKUP(B90,'[1]2 years'!$C$27:$M$238,9,FALSE)</f>
        <v>6.2488500478917346E-2</v>
      </c>
      <c r="Y90" s="19">
        <f>VLOOKUP(B90,'[1]2 years'!$C$27:$M$238,10,FALSE)</f>
        <v>1.9917559151385867E-2</v>
      </c>
      <c r="Z90" s="19">
        <f>VLOOKUP(B90,'[1]2 years'!$C$27:$M$238,11,FALSE)</f>
        <v>0.93624158757011189</v>
      </c>
      <c r="AA90" s="18">
        <f>VLOOKUP(B90,'[1]CI calculations'!$A$705:$K$914,11,FALSE)</f>
        <v>2.0114328933103363E-2</v>
      </c>
      <c r="BA90" s="1"/>
      <c r="BB90" s="1"/>
      <c r="BC90" s="1"/>
      <c r="BD90" s="1"/>
      <c r="BE90" s="1"/>
      <c r="BF90" s="1"/>
      <c r="BG90" s="1"/>
      <c r="BH90" s="1"/>
      <c r="BI90" s="1"/>
      <c r="BJ90" s="1"/>
      <c r="BK90" s="1"/>
      <c r="BL90" s="1"/>
      <c r="BM90" s="1"/>
      <c r="BN90" s="1"/>
      <c r="BO90" s="1"/>
      <c r="BP90" s="1"/>
    </row>
    <row r="91" spans="1:68" x14ac:dyDescent="0.2">
      <c r="A91" s="27" t="s">
        <v>395</v>
      </c>
      <c r="B91" s="26" t="s">
        <v>394</v>
      </c>
      <c r="C91" s="25" t="s">
        <v>393</v>
      </c>
      <c r="D91" s="24">
        <f>VLOOKUP(B91,'[1]3 months'!$C$27:$G$238,5,FALSE)</f>
        <v>996.56648765394459</v>
      </c>
      <c r="E91" s="23">
        <f>VLOOKUP(B91,'[1]3 months'!$C$27:$M$238,8,FALSE)</f>
        <v>0.93002392060210948</v>
      </c>
      <c r="F91" s="23">
        <f>VLOOKUP(B91,'[1]3 months'!$C$27:$M$238,9,FALSE)</f>
        <v>5.6887314580572786E-2</v>
      </c>
      <c r="G91" s="23">
        <f>VLOOKUP(B91,'[1]3 months'!$C$27:$M$238,10,FALSE)</f>
        <v>1.3088764817317787E-2</v>
      </c>
      <c r="H91" s="23">
        <f>VLOOKUP(B91,'[1]3 months'!$C$27:$M$238,11,FALSE)</f>
        <v>0.94235822579318129</v>
      </c>
      <c r="I91" s="22">
        <f>VLOOKUP(B91,'[1]CI calculations'!$A$31:$K$240,11,FALSE)</f>
        <v>1.4503608355491674E-2</v>
      </c>
      <c r="J91" s="20">
        <f>VLOOKUP(B91,'[1]6 months '!$C$27:$M$238,5,FALSE)</f>
        <v>1673.3578185589276</v>
      </c>
      <c r="K91" s="19">
        <f>VLOOKUP(B91,'[1]6 months '!$C$27:$M$238,8,FALSE)</f>
        <v>0.93661028738527075</v>
      </c>
      <c r="L91" s="19">
        <f>VLOOKUP(B91,'[1]6 months '!$C$27:$M$238,9,FALSE)</f>
        <v>5.1657235116623609E-2</v>
      </c>
      <c r="M91" s="19">
        <f>VLOOKUP(B91,'[1]6 months '!$C$27:$M$238,10,FALSE)</f>
        <v>1.1732477498105742E-2</v>
      </c>
      <c r="N91" s="19">
        <f>VLOOKUP(B91,'[1]6 months '!$C$27:$M$238,11,FALSE)</f>
        <v>0.94772950244702125</v>
      </c>
      <c r="O91" s="21">
        <f>VLOOKUP(B91,'[1]CI calculations'!$A$248:$K$457,11,FALSE)</f>
        <v>1.0679160825625044E-2</v>
      </c>
      <c r="P91" s="20">
        <f>VLOOKUP(B91,'[1]1 year '!$C$27:$M$238,5,FALSE)</f>
        <v>2118.8919517375093</v>
      </c>
      <c r="Q91" s="19">
        <f>VLOOKUP(B91,'[1]1 year '!$C$27:$M$238,8,FALSE)</f>
        <v>0.92391026213804517</v>
      </c>
      <c r="R91" s="19">
        <f>VLOOKUP(B91,'[1]1 year '!$C$27:$M$238,9,FALSE)</f>
        <v>6.0146960809514684E-2</v>
      </c>
      <c r="S91" s="19">
        <f>VLOOKUP(B91,'[1]1 year '!$C$27:$M$238,10,FALSE)</f>
        <v>1.5942777052440196E-2</v>
      </c>
      <c r="T91" s="19">
        <f>VLOOKUP(B91,'[1]1 year '!$C$27:$M$238,11,FALSE)</f>
        <v>0.9388785942454082</v>
      </c>
      <c r="U91" s="19">
        <f>VLOOKUP(B91,'[1]CI calculations'!$A$472:$K$681,11,FALSE)</f>
        <v>1.0235677329356332E-2</v>
      </c>
      <c r="V91" s="20">
        <f>VLOOKUP(B91,'[1]2 years'!$C$27:$M$238,5,FALSE)</f>
        <v>2356.0604627384992</v>
      </c>
      <c r="W91" s="19">
        <f>VLOOKUP(B91,'[1]2 years'!$C$27:$M$238,8,FALSE)</f>
        <v>0.90526641083770032</v>
      </c>
      <c r="X91" s="19">
        <f>VLOOKUP(B91,'[1]2 years'!$C$27:$M$238,9,FALSE)</f>
        <v>7.3250747618626794E-2</v>
      </c>
      <c r="Y91" s="19">
        <f>VLOOKUP(B91,'[1]2 years'!$C$27:$M$238,10,FALSE)</f>
        <v>2.1482841543672866E-2</v>
      </c>
      <c r="Z91" s="19">
        <f>VLOOKUP(B91,'[1]2 years'!$C$27:$M$238,11,FALSE)</f>
        <v>0.92514106984676237</v>
      </c>
      <c r="AA91" s="18">
        <f>VLOOKUP(B91,'[1]CI calculations'!$A$705:$K$914,11,FALSE)</f>
        <v>1.0693745644269514E-2</v>
      </c>
      <c r="BA91" s="1"/>
      <c r="BB91" s="1"/>
      <c r="BC91" s="1"/>
      <c r="BD91" s="1"/>
      <c r="BE91" s="1"/>
      <c r="BF91" s="1"/>
      <c r="BG91" s="1"/>
      <c r="BH91" s="1"/>
      <c r="BI91" s="1"/>
      <c r="BJ91" s="1"/>
      <c r="BK91" s="1"/>
      <c r="BL91" s="1"/>
      <c r="BM91" s="1"/>
      <c r="BN91" s="1"/>
      <c r="BO91" s="1"/>
      <c r="BP91" s="1"/>
    </row>
    <row r="92" spans="1:68" x14ac:dyDescent="0.2">
      <c r="A92" s="27" t="s">
        <v>392</v>
      </c>
      <c r="B92" s="26" t="s">
        <v>391</v>
      </c>
      <c r="C92" s="25" t="s">
        <v>390</v>
      </c>
      <c r="D92" s="24">
        <f>VLOOKUP(B92,'[1]3 months'!$C$27:$G$238,5,FALSE)</f>
        <v>689.17262404837356</v>
      </c>
      <c r="E92" s="23">
        <f>VLOOKUP(B92,'[1]3 months'!$C$27:$M$238,8,FALSE)</f>
        <v>0.95813772201663427</v>
      </c>
      <c r="F92" s="23">
        <f>VLOOKUP(B92,'[1]3 months'!$C$27:$M$238,9,FALSE)</f>
        <v>4.1278967392787927E-2</v>
      </c>
      <c r="G92" s="23">
        <f>VLOOKUP(B92,'[1]3 months'!$C$27:$M$238,10,FALSE)</f>
        <v>5.833105905778559E-4</v>
      </c>
      <c r="H92" s="23">
        <f>VLOOKUP(B92,'[1]3 months'!$C$27:$M$238,11,FALSE)</f>
        <v>0.95869694009494622</v>
      </c>
      <c r="I92" s="22">
        <f>VLOOKUP(B92,'[1]CI calculations'!$A$31:$K$240,11,FALSE)</f>
        <v>1.4799394978062808E-2</v>
      </c>
      <c r="J92" s="20">
        <f>VLOOKUP(B92,'[1]6 months '!$C$27:$M$238,5,FALSE)</f>
        <v>1198.5441246041344</v>
      </c>
      <c r="K92" s="19">
        <f>VLOOKUP(B92,'[1]6 months '!$C$27:$M$238,8,FALSE)</f>
        <v>0.96351486257310581</v>
      </c>
      <c r="L92" s="19">
        <f>VLOOKUP(B92,'[1]6 months '!$C$27:$M$238,9,FALSE)</f>
        <v>3.078130783356019E-2</v>
      </c>
      <c r="M92" s="19">
        <f>VLOOKUP(B92,'[1]6 months '!$C$27:$M$238,10,FALSE)</f>
        <v>5.7038295933339346E-3</v>
      </c>
      <c r="N92" s="19">
        <f>VLOOKUP(B92,'[1]6 months '!$C$27:$M$238,11,FALSE)</f>
        <v>0.96904211365817627</v>
      </c>
      <c r="O92" s="21">
        <f>VLOOKUP(B92,'[1]CI calculations'!$A$248:$K$457,11,FALSE)</f>
        <v>9.7903449803257991E-3</v>
      </c>
      <c r="P92" s="20">
        <f>VLOOKUP(B92,'[1]1 year '!$C$27:$M$238,5,FALSE)</f>
        <v>1553.1772795043839</v>
      </c>
      <c r="Q92" s="19">
        <f>VLOOKUP(B92,'[1]1 year '!$C$27:$M$238,8,FALSE)</f>
        <v>0.96091731286384741</v>
      </c>
      <c r="R92" s="19">
        <f>VLOOKUP(B92,'[1]1 year '!$C$27:$M$238,9,FALSE)</f>
        <v>3.2331734470377238E-2</v>
      </c>
      <c r="S92" s="19">
        <f>VLOOKUP(B92,'[1]1 year '!$C$27:$M$238,10,FALSE)</f>
        <v>6.7509526657753274E-3</v>
      </c>
      <c r="T92" s="19">
        <f>VLOOKUP(B92,'[1]1 year '!$C$27:$M$238,11,FALSE)</f>
        <v>0.96744851197476389</v>
      </c>
      <c r="U92" s="19">
        <f>VLOOKUP(B92,'[1]CI calculations'!$A$472:$K$681,11,FALSE)</f>
        <v>8.8154811931348814E-3</v>
      </c>
      <c r="V92" s="20">
        <f>VLOOKUP(B92,'[1]2 years'!$C$27:$M$238,5,FALSE)</f>
        <v>1732.7752887553424</v>
      </c>
      <c r="W92" s="19">
        <f>VLOOKUP(B92,'[1]2 years'!$C$27:$M$238,8,FALSE)</f>
        <v>0.95298797759998044</v>
      </c>
      <c r="X92" s="19">
        <f>VLOOKUP(B92,'[1]2 years'!$C$27:$M$238,9,FALSE)</f>
        <v>3.7229553189066532E-2</v>
      </c>
      <c r="Y92" s="19">
        <f>VLOOKUP(B92,'[1]2 years'!$C$27:$M$238,10,FALSE)</f>
        <v>9.7824692109530348E-3</v>
      </c>
      <c r="Z92" s="19">
        <f>VLOOKUP(B92,'[1]2 years'!$C$27:$M$238,11,FALSE)</f>
        <v>0.96240265191083774</v>
      </c>
      <c r="AA92" s="18">
        <f>VLOOKUP(B92,'[1]CI calculations'!$A$705:$K$914,11,FALSE)</f>
        <v>8.9598135213095637E-3</v>
      </c>
      <c r="BA92" s="1"/>
      <c r="BB92" s="1"/>
      <c r="BC92" s="1"/>
      <c r="BD92" s="1"/>
      <c r="BE92" s="1"/>
      <c r="BF92" s="1"/>
      <c r="BG92" s="1"/>
      <c r="BH92" s="1"/>
      <c r="BI92" s="1"/>
      <c r="BJ92" s="1"/>
      <c r="BK92" s="1"/>
      <c r="BL92" s="1"/>
      <c r="BM92" s="1"/>
      <c r="BN92" s="1"/>
      <c r="BO92" s="1"/>
      <c r="BP92" s="1"/>
    </row>
    <row r="93" spans="1:68" x14ac:dyDescent="0.2">
      <c r="A93" s="27" t="s">
        <v>389</v>
      </c>
      <c r="B93" s="26" t="s">
        <v>388</v>
      </c>
      <c r="C93" s="25" t="s">
        <v>387</v>
      </c>
      <c r="D93" s="24">
        <f>VLOOKUP(B93,'[1]3 months'!$C$27:$G$238,5,FALSE)</f>
        <v>443.13815236030888</v>
      </c>
      <c r="E93" s="23">
        <f>VLOOKUP(B93,'[1]3 months'!$C$27:$M$238,8,FALSE)</f>
        <v>0.92584986696355542</v>
      </c>
      <c r="F93" s="23">
        <f>VLOOKUP(B93,'[1]3 months'!$C$27:$M$238,9,FALSE)</f>
        <v>6.3026371675259998E-2</v>
      </c>
      <c r="G93" s="23">
        <f>VLOOKUP(B93,'[1]3 months'!$C$27:$M$238,10,FALSE)</f>
        <v>1.112376136118455E-2</v>
      </c>
      <c r="H93" s="23">
        <f>VLOOKUP(B93,'[1]3 months'!$C$27:$M$238,11,FALSE)</f>
        <v>0.93626465151795379</v>
      </c>
      <c r="I93" s="22">
        <f>VLOOKUP(B93,'[1]CI calculations'!$A$31:$K$240,11,FALSE)</f>
        <v>2.2769770872126935E-2</v>
      </c>
      <c r="J93" s="20">
        <f>VLOOKUP(B93,'[1]6 months '!$C$27:$M$238,5,FALSE)</f>
        <v>692.79956257049912</v>
      </c>
      <c r="K93" s="19">
        <f>VLOOKUP(B93,'[1]6 months '!$C$27:$M$238,8,FALSE)</f>
        <v>0.92298787869095977</v>
      </c>
      <c r="L93" s="19">
        <f>VLOOKUP(B93,'[1]6 months '!$C$27:$M$238,9,FALSE)</f>
        <v>5.8678111899153527E-2</v>
      </c>
      <c r="M93" s="19">
        <f>VLOOKUP(B93,'[1]6 months '!$C$27:$M$238,10,FALSE)</f>
        <v>1.8334009409886751E-2</v>
      </c>
      <c r="N93" s="19">
        <f>VLOOKUP(B93,'[1]6 months '!$C$27:$M$238,11,FALSE)</f>
        <v>0.94022599085471015</v>
      </c>
      <c r="O93" s="21">
        <f>VLOOKUP(B93,'[1]CI calculations'!$A$248:$K$457,11,FALSE)</f>
        <v>1.7731101729990307E-2</v>
      </c>
      <c r="P93" s="20">
        <f>VLOOKUP(B93,'[1]1 year '!$C$27:$M$238,5,FALSE)</f>
        <v>952.05875790502751</v>
      </c>
      <c r="Q93" s="19">
        <f>VLOOKUP(B93,'[1]1 year '!$C$27:$M$238,8,FALSE)</f>
        <v>0.90713788266061868</v>
      </c>
      <c r="R93" s="19">
        <f>VLOOKUP(B93,'[1]1 year '!$C$27:$M$238,9,FALSE)</f>
        <v>6.4841698341882206E-2</v>
      </c>
      <c r="S93" s="19">
        <f>VLOOKUP(B93,'[1]1 year '!$C$27:$M$238,10,FALSE)</f>
        <v>2.8020418997499182E-2</v>
      </c>
      <c r="T93" s="19">
        <f>VLOOKUP(B93,'[1]1 year '!$C$27:$M$238,11,FALSE)</f>
        <v>0.93328903239407113</v>
      </c>
      <c r="U93" s="19">
        <f>VLOOKUP(B93,'[1]CI calculations'!$A$472:$K$681,11,FALSE)</f>
        <v>1.5996822880891787E-2</v>
      </c>
      <c r="V93" s="20">
        <f>VLOOKUP(B93,'[1]2 years'!$C$27:$M$238,5,FALSE)</f>
        <v>1167.7848041435293</v>
      </c>
      <c r="W93" s="19">
        <f>VLOOKUP(B93,'[1]2 years'!$C$27:$M$238,8,FALSE)</f>
        <v>0.88243869912974493</v>
      </c>
      <c r="X93" s="19">
        <f>VLOOKUP(B93,'[1]2 years'!$C$27:$M$238,9,FALSE)</f>
        <v>7.23731003506312E-2</v>
      </c>
      <c r="Y93" s="19">
        <f>VLOOKUP(B93,'[1]2 years'!$C$27:$M$238,10,FALSE)</f>
        <v>4.5188200519623904E-2</v>
      </c>
      <c r="Z93" s="19">
        <f>VLOOKUP(B93,'[1]2 years'!$C$27:$M$238,11,FALSE)</f>
        <v>0.92420171138436091</v>
      </c>
      <c r="AA93" s="18">
        <f>VLOOKUP(B93,'[1]CI calculations'!$A$705:$K$914,11,FALSE)</f>
        <v>1.5458329847966079E-2</v>
      </c>
      <c r="BA93" s="1"/>
      <c r="BB93" s="1"/>
      <c r="BC93" s="1"/>
      <c r="BD93" s="1"/>
      <c r="BE93" s="1"/>
      <c r="BF93" s="1"/>
      <c r="BG93" s="1"/>
      <c r="BH93" s="1"/>
      <c r="BI93" s="1"/>
      <c r="BJ93" s="1"/>
      <c r="BK93" s="1"/>
      <c r="BL93" s="1"/>
      <c r="BM93" s="1"/>
      <c r="BN93" s="1"/>
      <c r="BO93" s="1"/>
      <c r="BP93" s="1"/>
    </row>
    <row r="94" spans="1:68" x14ac:dyDescent="0.2">
      <c r="A94" s="27" t="s">
        <v>386</v>
      </c>
      <c r="B94" s="26" t="s">
        <v>385</v>
      </c>
      <c r="C94" s="25" t="s">
        <v>384</v>
      </c>
      <c r="D94" s="24">
        <f>VLOOKUP(B94,'[1]3 months'!$C$27:$G$238,5,FALSE)</f>
        <v>224.69450845562321</v>
      </c>
      <c r="E94" s="23">
        <f>VLOOKUP(B94,'[1]3 months'!$C$27:$M$238,8,FALSE)</f>
        <v>0.97118794908241224</v>
      </c>
      <c r="F94" s="23">
        <f>VLOOKUP(B94,'[1]3 months'!$C$27:$M$238,9,FALSE)</f>
        <v>2.6376292453486619E-2</v>
      </c>
      <c r="G94" s="23">
        <f>VLOOKUP(B94,'[1]3 months'!$C$27:$M$238,10,FALSE)</f>
        <v>2.4357584641011309E-3</v>
      </c>
      <c r="H94" s="23">
        <f>VLOOKUP(B94,'[1]3 months'!$C$27:$M$238,11,FALSE)</f>
        <v>0.97355930439840499</v>
      </c>
      <c r="I94" s="22">
        <f>VLOOKUP(B94,'[1]CI calculations'!$A$31:$K$240,11,FALSE)</f>
        <v>2.0950845018531439E-2</v>
      </c>
      <c r="J94" s="20">
        <f>VLOOKUP(B94,'[1]6 months '!$C$27:$M$238,5,FALSE)</f>
        <v>392.14962725260142</v>
      </c>
      <c r="K94" s="19">
        <f>VLOOKUP(B94,'[1]6 months '!$C$27:$M$238,8,FALSE)</f>
        <v>0.97596966888011294</v>
      </c>
      <c r="L94" s="19">
        <f>VLOOKUP(B94,'[1]6 months '!$C$27:$M$238,9,FALSE)</f>
        <v>2.2634686414976221E-2</v>
      </c>
      <c r="M94" s="19">
        <f>VLOOKUP(B94,'[1]6 months '!$C$27:$M$238,10,FALSE)</f>
        <v>1.3956447049107751E-3</v>
      </c>
      <c r="N94" s="19">
        <f>VLOOKUP(B94,'[1]6 months '!$C$27:$M$238,11,FALSE)</f>
        <v>0.97733367945477501</v>
      </c>
      <c r="O94" s="21">
        <f>VLOOKUP(B94,'[1]CI calculations'!$A$248:$K$457,11,FALSE)</f>
        <v>1.4689872329138759E-2</v>
      </c>
      <c r="P94" s="20">
        <f>VLOOKUP(B94,'[1]1 year '!$C$27:$M$238,5,FALSE)</f>
        <v>528.66089586297824</v>
      </c>
      <c r="Q94" s="19">
        <f>VLOOKUP(B94,'[1]1 year '!$C$27:$M$238,8,FALSE)</f>
        <v>0.97549661530943388</v>
      </c>
      <c r="R94" s="19">
        <f>VLOOKUP(B94,'[1]1 year '!$C$27:$M$238,9,FALSE)</f>
        <v>2.2055561674602507E-2</v>
      </c>
      <c r="S94" s="19">
        <f>VLOOKUP(B94,'[1]1 year '!$C$27:$M$238,10,FALSE)</f>
        <v>2.4478230159635734E-3</v>
      </c>
      <c r="T94" s="19">
        <f>VLOOKUP(B94,'[1]1 year '!$C$27:$M$238,11,FALSE)</f>
        <v>0.97789031773627666</v>
      </c>
      <c r="U94" s="19">
        <f>VLOOKUP(B94,'[1]CI calculations'!$A$472:$K$681,11,FALSE)</f>
        <v>1.2501622949636653E-2</v>
      </c>
      <c r="V94" s="20">
        <f>VLOOKUP(B94,'[1]2 years'!$C$27:$M$238,5,FALSE)</f>
        <v>610.60620970676882</v>
      </c>
      <c r="W94" s="19">
        <f>VLOOKUP(B94,'[1]2 years'!$C$27:$M$238,8,FALSE)</f>
        <v>0.95494572515399889</v>
      </c>
      <c r="X94" s="19">
        <f>VLOOKUP(B94,'[1]2 years'!$C$27:$M$238,9,FALSE)</f>
        <v>3.6914316289699295E-2</v>
      </c>
      <c r="Y94" s="19">
        <f>VLOOKUP(B94,'[1]2 years'!$C$27:$M$238,10,FALSE)</f>
        <v>8.1399585563017626E-3</v>
      </c>
      <c r="Z94" s="19">
        <f>VLOOKUP(B94,'[1]2 years'!$C$27:$M$238,11,FALSE)</f>
        <v>0.96278273672970138</v>
      </c>
      <c r="AA94" s="18">
        <f>VLOOKUP(B94,'[1]CI calculations'!$A$705:$K$914,11,FALSE)</f>
        <v>1.5016722586883685E-2</v>
      </c>
      <c r="BA94" s="1"/>
      <c r="BB94" s="1"/>
      <c r="BC94" s="1"/>
      <c r="BD94" s="1"/>
      <c r="BE94" s="1"/>
      <c r="BF94" s="1"/>
      <c r="BG94" s="1"/>
      <c r="BH94" s="1"/>
      <c r="BI94" s="1"/>
      <c r="BJ94" s="1"/>
      <c r="BK94" s="1"/>
      <c r="BL94" s="1"/>
      <c r="BM94" s="1"/>
      <c r="BN94" s="1"/>
      <c r="BO94" s="1"/>
      <c r="BP94" s="1"/>
    </row>
    <row r="95" spans="1:68" x14ac:dyDescent="0.2">
      <c r="A95" s="27" t="s">
        <v>383</v>
      </c>
      <c r="B95" s="26" t="s">
        <v>382</v>
      </c>
      <c r="C95" s="25" t="s">
        <v>381</v>
      </c>
      <c r="D95" s="24">
        <f>VLOOKUP(B95,'[1]3 months'!$C$27:$G$238,5,FALSE)</f>
        <v>675.79541682604224</v>
      </c>
      <c r="E95" s="23">
        <f>VLOOKUP(B95,'[1]3 months'!$C$27:$M$238,8,FALSE)</f>
        <v>0.95852194856568318</v>
      </c>
      <c r="F95" s="23">
        <f>VLOOKUP(B95,'[1]3 months'!$C$27:$M$238,9,FALSE)</f>
        <v>3.4650877963291728E-2</v>
      </c>
      <c r="G95" s="23">
        <f>VLOOKUP(B95,'[1]3 months'!$C$27:$M$238,10,FALSE)</f>
        <v>6.8271734710249905E-3</v>
      </c>
      <c r="H95" s="23">
        <f>VLOOKUP(B95,'[1]3 months'!$C$27:$M$238,11,FALSE)</f>
        <v>0.96511092829191403</v>
      </c>
      <c r="I95" s="22">
        <f>VLOOKUP(B95,'[1]CI calculations'!$A$31:$K$240,11,FALSE)</f>
        <v>1.3826201576598291E-2</v>
      </c>
      <c r="J95" s="20">
        <f>VLOOKUP(B95,'[1]6 months '!$C$27:$M$238,5,FALSE)</f>
        <v>1171.610742687533</v>
      </c>
      <c r="K95" s="19">
        <f>VLOOKUP(B95,'[1]6 months '!$C$27:$M$238,8,FALSE)</f>
        <v>0.9538598890519463</v>
      </c>
      <c r="L95" s="19">
        <f>VLOOKUP(B95,'[1]6 months '!$C$27:$M$238,9,FALSE)</f>
        <v>3.4485041109524488E-2</v>
      </c>
      <c r="M95" s="19">
        <f>VLOOKUP(B95,'[1]6 months '!$C$27:$M$238,10,FALSE)</f>
        <v>1.1655069838529326E-2</v>
      </c>
      <c r="N95" s="19">
        <f>VLOOKUP(B95,'[1]6 months '!$C$27:$M$238,11,FALSE)</f>
        <v>0.96510829361578199</v>
      </c>
      <c r="O95" s="21">
        <f>VLOOKUP(B95,'[1]CI calculations'!$A$248:$K$457,11,FALSE)</f>
        <v>1.0523629024544737E-2</v>
      </c>
      <c r="P95" s="20">
        <f>VLOOKUP(B95,'[1]1 year '!$C$27:$M$238,5,FALSE)</f>
        <v>1706.214905340747</v>
      </c>
      <c r="Q95" s="19">
        <f>VLOOKUP(B95,'[1]1 year '!$C$27:$M$238,8,FALSE)</f>
        <v>0.95140073642351286</v>
      </c>
      <c r="R95" s="19">
        <f>VLOOKUP(B95,'[1]1 year '!$C$27:$M$238,9,FALSE)</f>
        <v>3.3738841206575443E-2</v>
      </c>
      <c r="S95" s="19">
        <f>VLOOKUP(B95,'[1]1 year '!$C$27:$M$238,10,FALSE)</f>
        <v>1.4860422369911766E-2</v>
      </c>
      <c r="T95" s="19">
        <f>VLOOKUP(B95,'[1]1 year '!$C$27:$M$238,11,FALSE)</f>
        <v>0.9657522223523497</v>
      </c>
      <c r="U95" s="19">
        <f>VLOOKUP(B95,'[1]CI calculations'!$A$472:$K$681,11,FALSE)</f>
        <v>8.6555266225734305E-3</v>
      </c>
      <c r="V95" s="20">
        <f>VLOOKUP(B95,'[1]2 years'!$C$27:$M$238,5,FALSE)</f>
        <v>2022.469947258541</v>
      </c>
      <c r="W95" s="19">
        <f>VLOOKUP(B95,'[1]2 years'!$C$27:$M$238,8,FALSE)</f>
        <v>0.94376474254633913</v>
      </c>
      <c r="X95" s="19">
        <f>VLOOKUP(B95,'[1]2 years'!$C$27:$M$238,9,FALSE)</f>
        <v>3.7863434322546879E-2</v>
      </c>
      <c r="Y95" s="19">
        <f>VLOOKUP(B95,'[1]2 years'!$C$27:$M$238,10,FALSE)</f>
        <v>1.8371823131113966E-2</v>
      </c>
      <c r="Z95" s="19">
        <f>VLOOKUP(B95,'[1]2 years'!$C$27:$M$238,11,FALSE)</f>
        <v>0.96142792636279006</v>
      </c>
      <c r="AA95" s="18">
        <f>VLOOKUP(B95,'[1]CI calculations'!$A$705:$K$914,11,FALSE)</f>
        <v>8.4329189319163281E-3</v>
      </c>
      <c r="BA95" s="1"/>
      <c r="BB95" s="1"/>
      <c r="BC95" s="1"/>
      <c r="BD95" s="1"/>
      <c r="BE95" s="1"/>
      <c r="BF95" s="1"/>
      <c r="BG95" s="1"/>
      <c r="BH95" s="1"/>
      <c r="BI95" s="1"/>
      <c r="BJ95" s="1"/>
      <c r="BK95" s="1"/>
      <c r="BL95" s="1"/>
      <c r="BM95" s="1"/>
      <c r="BN95" s="1"/>
      <c r="BO95" s="1"/>
      <c r="BP95" s="1"/>
    </row>
    <row r="96" spans="1:68" x14ac:dyDescent="0.2">
      <c r="A96" s="27" t="s">
        <v>380</v>
      </c>
      <c r="B96" s="26" t="s">
        <v>379</v>
      </c>
      <c r="C96" s="25" t="s">
        <v>378</v>
      </c>
      <c r="D96" s="24">
        <f>VLOOKUP(B96,'[1]3 months'!$C$27:$G$238,5,FALSE)</f>
        <v>574.4142654708894</v>
      </c>
      <c r="E96" s="23">
        <f>VLOOKUP(B96,'[1]3 months'!$C$27:$M$238,8,FALSE)</f>
        <v>0.98400812640614843</v>
      </c>
      <c r="F96" s="23">
        <f>VLOOKUP(B96,'[1]3 months'!$C$27:$M$238,9,FALSE)</f>
        <v>1.0860395366606008E-2</v>
      </c>
      <c r="G96" s="23">
        <f>VLOOKUP(B96,'[1]3 months'!$C$27:$M$238,10,FALSE)</f>
        <v>5.1314782272455298E-3</v>
      </c>
      <c r="H96" s="23">
        <f>VLOOKUP(B96,'[1]3 months'!$C$27:$M$238,11,FALSE)</f>
        <v>0.98908358729930068</v>
      </c>
      <c r="I96" s="22">
        <f>VLOOKUP(B96,'[1]CI calculations'!$A$31:$K$240,11,FALSE)</f>
        <v>8.4858608197338516E-3</v>
      </c>
      <c r="J96" s="20">
        <f>VLOOKUP(B96,'[1]6 months '!$C$27:$M$238,5,FALSE)</f>
        <v>1000.021429190881</v>
      </c>
      <c r="K96" s="19">
        <f>VLOOKUP(B96,'[1]6 months '!$C$27:$M$238,8,FALSE)</f>
        <v>0.97821037296250624</v>
      </c>
      <c r="L96" s="19">
        <f>VLOOKUP(B96,'[1]6 months '!$C$27:$M$238,9,FALSE)</f>
        <v>1.5590348489919303E-2</v>
      </c>
      <c r="M96" s="19">
        <f>VLOOKUP(B96,'[1]6 months '!$C$27:$M$238,10,FALSE)</f>
        <v>6.199278547574385E-3</v>
      </c>
      <c r="N96" s="19">
        <f>VLOOKUP(B96,'[1]6 months '!$C$27:$M$238,11,FALSE)</f>
        <v>0.98431239970611595</v>
      </c>
      <c r="O96" s="21">
        <f>VLOOKUP(B96,'[1]CI calculations'!$A$248:$K$457,11,FALSE)</f>
        <v>7.6924435498807635E-3</v>
      </c>
      <c r="P96" s="20">
        <f>VLOOKUP(B96,'[1]1 year '!$C$27:$M$238,5,FALSE)</f>
        <v>1281.5116763319702</v>
      </c>
      <c r="Q96" s="19">
        <f>VLOOKUP(B96,'[1]1 year '!$C$27:$M$238,8,FALSE)</f>
        <v>0.97630782822035878</v>
      </c>
      <c r="R96" s="19">
        <f>VLOOKUP(B96,'[1]1 year '!$C$27:$M$238,9,FALSE)</f>
        <v>1.784136357561756E-2</v>
      </c>
      <c r="S96" s="19">
        <f>VLOOKUP(B96,'[1]1 year '!$C$27:$M$238,10,FALSE)</f>
        <v>5.8508082040235774E-3</v>
      </c>
      <c r="T96" s="19">
        <f>VLOOKUP(B96,'[1]1 year '!$C$27:$M$238,11,FALSE)</f>
        <v>0.9820536356888383</v>
      </c>
      <c r="U96" s="19">
        <f>VLOOKUP(B96,'[1]CI calculations'!$A$472:$K$681,11,FALSE)</f>
        <v>7.2576056569380659E-3</v>
      </c>
      <c r="V96" s="20">
        <f>VLOOKUP(B96,'[1]2 years'!$C$27:$M$238,5,FALSE)</f>
        <v>1495.3314143202356</v>
      </c>
      <c r="W96" s="19">
        <f>VLOOKUP(B96,'[1]2 years'!$C$27:$M$238,8,FALSE)</f>
        <v>0.96668626002398961</v>
      </c>
      <c r="X96" s="19">
        <f>VLOOKUP(B96,'[1]2 years'!$C$27:$M$238,9,FALSE)</f>
        <v>2.5242737628324838E-2</v>
      </c>
      <c r="Y96" s="19">
        <f>VLOOKUP(B96,'[1]2 years'!$C$27:$M$238,10,FALSE)</f>
        <v>8.0710023476855061E-3</v>
      </c>
      <c r="Z96" s="19">
        <f>VLOOKUP(B96,'[1]2 years'!$C$27:$M$238,11,FALSE)</f>
        <v>0.97455187045840064</v>
      </c>
      <c r="AA96" s="18">
        <f>VLOOKUP(B96,'[1]CI calculations'!$A$705:$K$914,11,FALSE)</f>
        <v>7.9785946875958851E-3</v>
      </c>
      <c r="BA96" s="1"/>
      <c r="BB96" s="1"/>
      <c r="BC96" s="1"/>
      <c r="BD96" s="1"/>
      <c r="BE96" s="1"/>
      <c r="BF96" s="1"/>
      <c r="BG96" s="1"/>
      <c r="BH96" s="1"/>
      <c r="BI96" s="1"/>
      <c r="BJ96" s="1"/>
      <c r="BK96" s="1"/>
      <c r="BL96" s="1"/>
      <c r="BM96" s="1"/>
      <c r="BN96" s="1"/>
      <c r="BO96" s="1"/>
      <c r="BP96" s="1"/>
    </row>
    <row r="97" spans="1:68" x14ac:dyDescent="0.2">
      <c r="A97" s="27" t="s">
        <v>377</v>
      </c>
      <c r="B97" s="26" t="s">
        <v>376</v>
      </c>
      <c r="C97" s="25" t="s">
        <v>375</v>
      </c>
      <c r="D97" s="24">
        <f>VLOOKUP(B97,'[1]3 months'!$C$27:$G$238,5,FALSE)</f>
        <v>197.83849011688704</v>
      </c>
      <c r="E97" s="23">
        <f>VLOOKUP(B97,'[1]3 months'!$C$27:$M$238,8,FALSE)</f>
        <v>0.94440676520651701</v>
      </c>
      <c r="F97" s="23">
        <f>VLOOKUP(B97,'[1]3 months'!$C$27:$M$238,9,FALSE)</f>
        <v>5.5593234793483035E-2</v>
      </c>
      <c r="G97" s="23">
        <f>VLOOKUP(B97,'[1]3 months'!$C$27:$M$238,10,FALSE)</f>
        <v>0</v>
      </c>
      <c r="H97" s="23">
        <f>VLOOKUP(B97,'[1]3 months'!$C$27:$M$238,11,FALSE)</f>
        <v>0.94440676520651701</v>
      </c>
      <c r="I97" s="22">
        <f>VLOOKUP(B97,'[1]CI calculations'!$A$31:$K$240,11,FALSE)</f>
        <v>3.1855269473592164E-2</v>
      </c>
      <c r="J97" s="20">
        <f>VLOOKUP(B97,'[1]6 months '!$C$27:$M$238,5,FALSE)</f>
        <v>342.47546518324702</v>
      </c>
      <c r="K97" s="19">
        <f>VLOOKUP(B97,'[1]6 months '!$C$27:$M$238,8,FALSE)</f>
        <v>0.945382277001655</v>
      </c>
      <c r="L97" s="19">
        <f>VLOOKUP(B97,'[1]6 months '!$C$27:$M$238,9,FALSE)</f>
        <v>4.4684369168542709E-2</v>
      </c>
      <c r="M97" s="19">
        <f>VLOOKUP(B97,'[1]6 months '!$C$27:$M$238,10,FALSE)</f>
        <v>9.9333538298023334E-3</v>
      </c>
      <c r="N97" s="19">
        <f>VLOOKUP(B97,'[1]6 months '!$C$27:$M$238,11,FALSE)</f>
        <v>0.95486731187098162</v>
      </c>
      <c r="O97" s="21">
        <f>VLOOKUP(B97,'[1]CI calculations'!$A$248:$K$457,11,FALSE)</f>
        <v>2.2022872752400481E-2</v>
      </c>
      <c r="P97" s="20">
        <f>VLOOKUP(B97,'[1]1 year '!$C$27:$M$238,5,FALSE)</f>
        <v>472.53884823401665</v>
      </c>
      <c r="Q97" s="19">
        <f>VLOOKUP(B97,'[1]1 year '!$C$27:$M$238,8,FALSE)</f>
        <v>0.93364087239672389</v>
      </c>
      <c r="R97" s="19">
        <f>VLOOKUP(B97,'[1]1 year '!$C$27:$M$238,9,FALSE)</f>
        <v>4.6840857793552182E-2</v>
      </c>
      <c r="S97" s="19">
        <f>VLOOKUP(B97,'[1]1 year '!$C$27:$M$238,10,FALSE)</f>
        <v>1.9518269809724011E-2</v>
      </c>
      <c r="T97" s="19">
        <f>VLOOKUP(B97,'[1]1 year '!$C$27:$M$238,11,FALSE)</f>
        <v>0.95222668984922132</v>
      </c>
      <c r="U97" s="19">
        <f>VLOOKUP(B97,'[1]CI calculations'!$A$472:$K$681,11,FALSE)</f>
        <v>1.9349720238042292E-2</v>
      </c>
      <c r="V97" s="20">
        <f>VLOOKUP(B97,'[1]2 years'!$C$27:$M$238,5,FALSE)</f>
        <v>532.09536737126871</v>
      </c>
      <c r="W97" s="19">
        <f>VLOOKUP(B97,'[1]2 years'!$C$27:$M$238,8,FALSE)</f>
        <v>0.92548425913024868</v>
      </c>
      <c r="X97" s="19">
        <f>VLOOKUP(B97,'[1]2 years'!$C$27:$M$238,9,FALSE)</f>
        <v>4.7165778636928245E-2</v>
      </c>
      <c r="Y97" s="19">
        <f>VLOOKUP(B97,'[1]2 years'!$C$27:$M$238,10,FALSE)</f>
        <v>2.7349962232823044E-2</v>
      </c>
      <c r="Z97" s="19">
        <f>VLOOKUP(B97,'[1]2 years'!$C$27:$M$238,11,FALSE)</f>
        <v>0.95150796606639498</v>
      </c>
      <c r="AA97" s="18">
        <f>VLOOKUP(B97,'[1]CI calculations'!$A$705:$K$914,11,FALSE)</f>
        <v>1.8436807119737553E-2</v>
      </c>
      <c r="BA97" s="1"/>
      <c r="BB97" s="1"/>
      <c r="BC97" s="1"/>
      <c r="BD97" s="1"/>
      <c r="BE97" s="1"/>
      <c r="BF97" s="1"/>
      <c r="BG97" s="1"/>
      <c r="BH97" s="1"/>
      <c r="BI97" s="1"/>
      <c r="BJ97" s="1"/>
      <c r="BK97" s="1"/>
      <c r="BL97" s="1"/>
      <c r="BM97" s="1"/>
      <c r="BN97" s="1"/>
      <c r="BO97" s="1"/>
      <c r="BP97" s="1"/>
    </row>
    <row r="98" spans="1:68" x14ac:dyDescent="0.2">
      <c r="A98" s="27" t="s">
        <v>374</v>
      </c>
      <c r="B98" s="26" t="s">
        <v>373</v>
      </c>
      <c r="C98" s="25" t="s">
        <v>372</v>
      </c>
      <c r="D98" s="24">
        <f>VLOOKUP(B98,'[1]3 months'!$C$27:$G$238,5,FALSE)</f>
        <v>320.19164651947489</v>
      </c>
      <c r="E98" s="23">
        <f>VLOOKUP(B98,'[1]3 months'!$C$27:$M$238,8,FALSE)</f>
        <v>0.93463757165385997</v>
      </c>
      <c r="F98" s="23">
        <f>VLOOKUP(B98,'[1]3 months'!$C$27:$M$238,9,FALSE)</f>
        <v>4.2336983600902094E-2</v>
      </c>
      <c r="G98" s="23">
        <f>VLOOKUP(B98,'[1]3 months'!$C$27:$M$238,10,FALSE)</f>
        <v>2.3025444745237971E-2</v>
      </c>
      <c r="H98" s="23">
        <f>VLOOKUP(B98,'[1]3 months'!$C$27:$M$238,11,FALSE)</f>
        <v>0.95666521367093127</v>
      </c>
      <c r="I98" s="22">
        <f>VLOOKUP(B98,'[1]CI calculations'!$A$31:$K$240,11,FALSE)</f>
        <v>2.2493511356698619E-2</v>
      </c>
      <c r="J98" s="20">
        <f>VLOOKUP(B98,'[1]6 months '!$C$27:$M$238,5,FALSE)</f>
        <v>539.97403427735992</v>
      </c>
      <c r="K98" s="19">
        <f>VLOOKUP(B98,'[1]6 months '!$C$27:$M$238,8,FALSE)</f>
        <v>0.95592179124924714</v>
      </c>
      <c r="L98" s="19">
        <f>VLOOKUP(B98,'[1]6 months '!$C$27:$M$238,9,FALSE)</f>
        <v>2.8975096441161086E-2</v>
      </c>
      <c r="M98" s="19">
        <f>VLOOKUP(B98,'[1]6 months '!$C$27:$M$238,10,FALSE)</f>
        <v>1.510311230959175E-2</v>
      </c>
      <c r="N98" s="19">
        <f>VLOOKUP(B98,'[1]6 months '!$C$27:$M$238,11,FALSE)</f>
        <v>0.97058057873539649</v>
      </c>
      <c r="O98" s="21">
        <f>VLOOKUP(B98,'[1]CI calculations'!$A$248:$K$457,11,FALSE)</f>
        <v>1.4307068017690119E-2</v>
      </c>
      <c r="P98" s="20">
        <f>VLOOKUP(B98,'[1]1 year '!$C$27:$M$238,5,FALSE)</f>
        <v>731.73903198090431</v>
      </c>
      <c r="Q98" s="19">
        <f>VLOOKUP(B98,'[1]1 year '!$C$27:$M$238,8,FALSE)</f>
        <v>0.95013764034951298</v>
      </c>
      <c r="R98" s="19">
        <f>VLOOKUP(B98,'[1]1 year '!$C$27:$M$238,9,FALSE)</f>
        <v>3.8717281791408001E-2</v>
      </c>
      <c r="S98" s="19">
        <f>VLOOKUP(B98,'[1]1 year '!$C$27:$M$238,10,FALSE)</f>
        <v>1.1145077859079047E-2</v>
      </c>
      <c r="T98" s="19">
        <f>VLOOKUP(B98,'[1]1 year '!$C$27:$M$238,11,FALSE)</f>
        <v>0.96084634770530031</v>
      </c>
      <c r="U98" s="19">
        <f>VLOOKUP(B98,'[1]CI calculations'!$A$472:$K$681,11,FALSE)</f>
        <v>1.4075069741745293E-2</v>
      </c>
      <c r="V98" s="20">
        <f>VLOOKUP(B98,'[1]2 years'!$C$27:$M$238,5,FALSE)</f>
        <v>811.17178494573727</v>
      </c>
      <c r="W98" s="19">
        <f>VLOOKUP(B98,'[1]2 years'!$C$27:$M$238,8,FALSE)</f>
        <v>0.94148185388592776</v>
      </c>
      <c r="X98" s="19">
        <f>VLOOKUP(B98,'[1]2 years'!$C$27:$M$238,9,FALSE)</f>
        <v>4.507598678759512E-2</v>
      </c>
      <c r="Y98" s="19">
        <f>VLOOKUP(B98,'[1]2 years'!$C$27:$M$238,10,FALSE)</f>
        <v>1.3442159326477179E-2</v>
      </c>
      <c r="Z98" s="19">
        <f>VLOOKUP(B98,'[1]2 years'!$C$27:$M$238,11,FALSE)</f>
        <v>0.95430983878571007</v>
      </c>
      <c r="AA98" s="18">
        <f>VLOOKUP(B98,'[1]CI calculations'!$A$705:$K$914,11,FALSE)</f>
        <v>1.4407743579341747E-2</v>
      </c>
      <c r="BA98" s="1"/>
      <c r="BB98" s="1"/>
      <c r="BC98" s="1"/>
      <c r="BD98" s="1"/>
      <c r="BE98" s="1"/>
      <c r="BF98" s="1"/>
      <c r="BG98" s="1"/>
      <c r="BH98" s="1"/>
      <c r="BI98" s="1"/>
      <c r="BJ98" s="1"/>
      <c r="BK98" s="1"/>
      <c r="BL98" s="1"/>
      <c r="BM98" s="1"/>
      <c r="BN98" s="1"/>
      <c r="BO98" s="1"/>
      <c r="BP98" s="1"/>
    </row>
    <row r="99" spans="1:68" x14ac:dyDescent="0.2">
      <c r="A99" s="27" t="s">
        <v>371</v>
      </c>
      <c r="B99" s="26" t="s">
        <v>370</v>
      </c>
      <c r="C99" s="25" t="s">
        <v>369</v>
      </c>
      <c r="D99" s="24">
        <f>VLOOKUP(B99,'[1]3 months'!$C$27:$G$238,5,FALSE)</f>
        <v>442.38638698444203</v>
      </c>
      <c r="E99" s="23">
        <f>VLOOKUP(B99,'[1]3 months'!$C$27:$M$238,8,FALSE)</f>
        <v>0.97834559850499936</v>
      </c>
      <c r="F99" s="23">
        <f>VLOOKUP(B99,'[1]3 months'!$C$27:$M$238,9,FALSE)</f>
        <v>2.0026063274459865E-2</v>
      </c>
      <c r="G99" s="23">
        <f>VLOOKUP(B99,'[1]3 months'!$C$27:$M$238,10,FALSE)</f>
        <v>1.6283382205408844E-3</v>
      </c>
      <c r="H99" s="23">
        <f>VLOOKUP(B99,'[1]3 months'!$C$27:$M$238,11,FALSE)</f>
        <v>0.97994127433588596</v>
      </c>
      <c r="I99" s="22">
        <f>VLOOKUP(B99,'[1]CI calculations'!$A$31:$K$240,11,FALSE)</f>
        <v>1.3028720916511541E-2</v>
      </c>
      <c r="J99" s="20">
        <f>VLOOKUP(B99,'[1]6 months '!$C$27:$M$238,5,FALSE)</f>
        <v>766.03048750114249</v>
      </c>
      <c r="K99" s="19">
        <f>VLOOKUP(B99,'[1]6 months '!$C$27:$M$238,8,FALSE)</f>
        <v>0.9768901550086625</v>
      </c>
      <c r="L99" s="19">
        <f>VLOOKUP(B99,'[1]6 months '!$C$27:$M$238,9,FALSE)</f>
        <v>1.9925135448491092E-2</v>
      </c>
      <c r="M99" s="19">
        <f>VLOOKUP(B99,'[1]6 months '!$C$27:$M$238,10,FALSE)</f>
        <v>3.1847095428464093E-3</v>
      </c>
      <c r="N99" s="19">
        <f>VLOOKUP(B99,'[1]6 months '!$C$27:$M$238,11,FALSE)</f>
        <v>0.9800112060486621</v>
      </c>
      <c r="O99" s="21">
        <f>VLOOKUP(B99,'[1]CI calculations'!$A$248:$K$457,11,FALSE)</f>
        <v>9.8871049367485024E-3</v>
      </c>
      <c r="P99" s="20">
        <f>VLOOKUP(B99,'[1]1 year '!$C$27:$M$238,5,FALSE)</f>
        <v>951.88026251141309</v>
      </c>
      <c r="Q99" s="19">
        <f>VLOOKUP(B99,'[1]1 year '!$C$27:$M$238,8,FALSE)</f>
        <v>0.9707101903946096</v>
      </c>
      <c r="R99" s="19">
        <f>VLOOKUP(B99,'[1]1 year '!$C$27:$M$238,9,FALSE)</f>
        <v>2.2959176207857271E-2</v>
      </c>
      <c r="S99" s="19">
        <f>VLOOKUP(B99,'[1]1 year '!$C$27:$M$238,10,FALSE)</f>
        <v>6.3306333975332056E-3</v>
      </c>
      <c r="T99" s="19">
        <f>VLOOKUP(B99,'[1]1 year '!$C$27:$M$238,11,FALSE)</f>
        <v>0.9768945516692753</v>
      </c>
      <c r="U99" s="19">
        <f>VLOOKUP(B99,'[1]CI calculations'!$A$472:$K$681,11,FALSE)</f>
        <v>9.534781713899914E-3</v>
      </c>
      <c r="V99" s="20">
        <f>VLOOKUP(B99,'[1]2 years'!$C$27:$M$238,5,FALSE)</f>
        <v>1052.0789109704933</v>
      </c>
      <c r="W99" s="19">
        <f>VLOOKUP(B99,'[1]2 years'!$C$27:$M$238,8,FALSE)</f>
        <v>0.95725212300765183</v>
      </c>
      <c r="X99" s="19">
        <f>VLOOKUP(B99,'[1]2 years'!$C$27:$M$238,9,FALSE)</f>
        <v>3.3701049406830962E-2</v>
      </c>
      <c r="Y99" s="19">
        <f>VLOOKUP(B99,'[1]2 years'!$C$27:$M$238,10,FALSE)</f>
        <v>9.0468275855171108E-3</v>
      </c>
      <c r="Z99" s="19">
        <f>VLOOKUP(B99,'[1]2 years'!$C$27:$M$238,11,FALSE)</f>
        <v>0.96599127956297104</v>
      </c>
      <c r="AA99" s="18">
        <f>VLOOKUP(B99,'[1]CI calculations'!$A$705:$K$914,11,FALSE)</f>
        <v>1.0956124165023324E-2</v>
      </c>
      <c r="BA99" s="1"/>
      <c r="BB99" s="1"/>
      <c r="BC99" s="1"/>
      <c r="BD99" s="1"/>
      <c r="BE99" s="1"/>
      <c r="BF99" s="1"/>
      <c r="BG99" s="1"/>
      <c r="BH99" s="1"/>
      <c r="BI99" s="1"/>
      <c r="BJ99" s="1"/>
      <c r="BK99" s="1"/>
      <c r="BL99" s="1"/>
      <c r="BM99" s="1"/>
      <c r="BN99" s="1"/>
      <c r="BO99" s="1"/>
      <c r="BP99" s="1"/>
    </row>
    <row r="100" spans="1:68" x14ac:dyDescent="0.2">
      <c r="A100" s="27" t="s">
        <v>368</v>
      </c>
      <c r="B100" s="26" t="s">
        <v>367</v>
      </c>
      <c r="C100" s="25" t="s">
        <v>366</v>
      </c>
      <c r="D100" s="24">
        <f>VLOOKUP(B100,'[1]3 months'!$C$27:$G$238,5,FALSE)</f>
        <v>395.78441519468879</v>
      </c>
      <c r="E100" s="23">
        <f>VLOOKUP(B100,'[1]3 months'!$C$27:$M$238,8,FALSE)</f>
        <v>0.96429309880999658</v>
      </c>
      <c r="F100" s="23">
        <f>VLOOKUP(B100,'[1]3 months'!$C$27:$M$238,9,FALSE)</f>
        <v>2.3209825121760178E-2</v>
      </c>
      <c r="G100" s="23">
        <f>VLOOKUP(B100,'[1]3 months'!$C$27:$M$238,10,FALSE)</f>
        <v>1.2497076068243278E-2</v>
      </c>
      <c r="H100" s="23">
        <f>VLOOKUP(B100,'[1]3 months'!$C$27:$M$238,11,FALSE)</f>
        <v>0.97649644921622103</v>
      </c>
      <c r="I100" s="22">
        <f>VLOOKUP(B100,'[1]CI calculations'!$A$31:$K$240,11,FALSE)</f>
        <v>1.4967856736470749E-2</v>
      </c>
      <c r="J100" s="20">
        <f>VLOOKUP(B100,'[1]6 months '!$C$27:$M$238,5,FALSE)</f>
        <v>634.21257741251725</v>
      </c>
      <c r="K100" s="19">
        <f>VLOOKUP(B100,'[1]6 months '!$C$27:$M$238,8,FALSE)</f>
        <v>0.97408872030165405</v>
      </c>
      <c r="L100" s="19">
        <f>VLOOKUP(B100,'[1]6 months '!$C$27:$M$238,9,FALSE)</f>
        <v>1.8112399449876766E-2</v>
      </c>
      <c r="M100" s="19">
        <f>VLOOKUP(B100,'[1]6 months '!$C$27:$M$238,10,FALSE)</f>
        <v>7.7988802484691725E-3</v>
      </c>
      <c r="N100" s="19">
        <f>VLOOKUP(B100,'[1]6 months '!$C$27:$M$238,11,FALSE)</f>
        <v>0.98174523381468015</v>
      </c>
      <c r="O100" s="21">
        <f>VLOOKUP(B100,'[1]CI calculations'!$A$248:$K$457,11,FALSE)</f>
        <v>1.0418460769639761E-2</v>
      </c>
      <c r="P100" s="20">
        <f>VLOOKUP(B100,'[1]1 year '!$C$27:$M$238,5,FALSE)</f>
        <v>809.1995729270717</v>
      </c>
      <c r="Q100" s="19">
        <f>VLOOKUP(B100,'[1]1 year '!$C$27:$M$238,8,FALSE)</f>
        <v>0.96244351556406915</v>
      </c>
      <c r="R100" s="19">
        <f>VLOOKUP(B100,'[1]1 year '!$C$27:$M$238,9,FALSE)</f>
        <v>2.6219375488673473E-2</v>
      </c>
      <c r="S100" s="19">
        <f>VLOOKUP(B100,'[1]1 year '!$C$27:$M$238,10,FALSE)</f>
        <v>1.1337108947257465E-2</v>
      </c>
      <c r="T100" s="19">
        <f>VLOOKUP(B100,'[1]1 year '!$C$27:$M$238,11,FALSE)</f>
        <v>0.97347996397361014</v>
      </c>
      <c r="U100" s="19">
        <f>VLOOKUP(B100,'[1]CI calculations'!$A$472:$K$681,11,FALSE)</f>
        <v>1.1088297837403172E-2</v>
      </c>
      <c r="V100" s="20">
        <f>VLOOKUP(B100,'[1]2 years'!$C$27:$M$238,5,FALSE)</f>
        <v>894.37596067848369</v>
      </c>
      <c r="W100" s="19">
        <f>VLOOKUP(B100,'[1]2 years'!$C$27:$M$238,8,FALSE)</f>
        <v>0.95761776259890685</v>
      </c>
      <c r="X100" s="19">
        <f>VLOOKUP(B100,'[1]2 years'!$C$27:$M$238,9,FALSE)</f>
        <v>2.5046430654778087E-2</v>
      </c>
      <c r="Y100" s="19">
        <f>VLOOKUP(B100,'[1]2 years'!$C$27:$M$238,10,FALSE)</f>
        <v>1.7335806746315085E-2</v>
      </c>
      <c r="Z100" s="19">
        <f>VLOOKUP(B100,'[1]2 years'!$C$27:$M$238,11,FALSE)</f>
        <v>0.97451170926270636</v>
      </c>
      <c r="AA100" s="18">
        <f>VLOOKUP(B100,'[1]CI calculations'!$A$705:$K$914,11,FALSE)</f>
        <v>1.0376609650242058E-2</v>
      </c>
      <c r="BA100" s="1"/>
      <c r="BB100" s="1"/>
      <c r="BC100" s="1"/>
      <c r="BD100" s="1"/>
      <c r="BE100" s="1"/>
      <c r="BF100" s="1"/>
      <c r="BG100" s="1"/>
      <c r="BH100" s="1"/>
      <c r="BI100" s="1"/>
      <c r="BJ100" s="1"/>
      <c r="BK100" s="1"/>
      <c r="BL100" s="1"/>
      <c r="BM100" s="1"/>
      <c r="BN100" s="1"/>
      <c r="BO100" s="1"/>
      <c r="BP100" s="1"/>
    </row>
    <row r="101" spans="1:68" x14ac:dyDescent="0.2">
      <c r="A101" s="27" t="s">
        <v>365</v>
      </c>
      <c r="B101" s="26" t="s">
        <v>364</v>
      </c>
      <c r="C101" s="25" t="s">
        <v>363</v>
      </c>
      <c r="D101" s="24">
        <f>VLOOKUP(B101,'[1]3 months'!$C$27:$G$238,5,FALSE)</f>
        <v>360.23835474259397</v>
      </c>
      <c r="E101" s="23">
        <f>VLOOKUP(B101,'[1]3 months'!$C$27:$M$238,8,FALSE)</f>
        <v>0.95710610025402698</v>
      </c>
      <c r="F101" s="23">
        <f>VLOOKUP(B101,'[1]3 months'!$C$27:$M$238,9,FALSE)</f>
        <v>3.911494738147292E-2</v>
      </c>
      <c r="G101" s="23">
        <f>VLOOKUP(B101,'[1]3 months'!$C$27:$M$238,10,FALSE)</f>
        <v>3.7789523645001106E-3</v>
      </c>
      <c r="H101" s="23">
        <f>VLOOKUP(B101,'[1]3 months'!$C$27:$M$238,11,FALSE)</f>
        <v>0.96073667839651555</v>
      </c>
      <c r="I101" s="22">
        <f>VLOOKUP(B101,'[1]CI calculations'!$A$31:$K$240,11,FALSE)</f>
        <v>2.0024860338990036E-2</v>
      </c>
      <c r="J101" s="20">
        <f>VLOOKUP(B101,'[1]6 months '!$C$27:$M$238,5,FALSE)</f>
        <v>592.04007665702477</v>
      </c>
      <c r="K101" s="19">
        <f>VLOOKUP(B101,'[1]6 months '!$C$27:$M$238,8,FALSE)</f>
        <v>0.96870855968902336</v>
      </c>
      <c r="L101" s="19">
        <f>VLOOKUP(B101,'[1]6 months '!$C$27:$M$238,9,FALSE)</f>
        <v>2.5586309905368119E-2</v>
      </c>
      <c r="M101" s="19">
        <f>VLOOKUP(B101,'[1]6 months '!$C$27:$M$238,10,FALSE)</f>
        <v>5.7051304056084445E-3</v>
      </c>
      <c r="N101" s="19">
        <f>VLOOKUP(B101,'[1]6 months '!$C$27:$M$238,11,FALSE)</f>
        <v>0.97426687928521072</v>
      </c>
      <c r="O101" s="21">
        <f>VLOOKUP(B101,'[1]CI calculations'!$A$248:$K$457,11,FALSE)</f>
        <v>1.2739833869414904E-2</v>
      </c>
      <c r="P101" s="20">
        <f>VLOOKUP(B101,'[1]1 year '!$C$27:$M$238,5,FALSE)</f>
        <v>716.96434812792256</v>
      </c>
      <c r="Q101" s="19">
        <f>VLOOKUP(B101,'[1]1 year '!$C$27:$M$238,8,FALSE)</f>
        <v>0.96610822148231545</v>
      </c>
      <c r="R101" s="19">
        <f>VLOOKUP(B101,'[1]1 year '!$C$27:$M$238,9,FALSE)</f>
        <v>2.8822495771184276E-2</v>
      </c>
      <c r="S101" s="19">
        <f>VLOOKUP(B101,'[1]1 year '!$C$27:$M$238,10,FALSE)</f>
        <v>5.0692827465002119E-3</v>
      </c>
      <c r="T101" s="19">
        <f>VLOOKUP(B101,'[1]1 year '!$C$27:$M$238,11,FALSE)</f>
        <v>0.97103065040473502</v>
      </c>
      <c r="U101" s="19">
        <f>VLOOKUP(B101,'[1]CI calculations'!$A$472:$K$681,11,FALSE)</f>
        <v>1.225704576415477E-2</v>
      </c>
      <c r="V101" s="20">
        <f>VLOOKUP(B101,'[1]2 years'!$C$27:$M$238,5,FALSE)</f>
        <v>803.19084062476088</v>
      </c>
      <c r="W101" s="19">
        <f>VLOOKUP(B101,'[1]2 years'!$C$27:$M$238,8,FALSE)</f>
        <v>0.95205533901043859</v>
      </c>
      <c r="X101" s="19">
        <f>VLOOKUP(B101,'[1]2 years'!$C$27:$M$238,9,FALSE)</f>
        <v>3.7966541611745785E-2</v>
      </c>
      <c r="Y101" s="19">
        <f>VLOOKUP(B101,'[1]2 years'!$C$27:$M$238,10,FALSE)</f>
        <v>9.9781193778156422E-3</v>
      </c>
      <c r="Z101" s="19">
        <f>VLOOKUP(B101,'[1]2 years'!$C$27:$M$238,11,FALSE)</f>
        <v>0.96165080554796878</v>
      </c>
      <c r="AA101" s="18">
        <f>VLOOKUP(B101,'[1]CI calculations'!$A$705:$K$914,11,FALSE)</f>
        <v>1.3291654067521473E-2</v>
      </c>
      <c r="BA101" s="1"/>
      <c r="BB101" s="1"/>
      <c r="BC101" s="1"/>
      <c r="BD101" s="1"/>
      <c r="BE101" s="1"/>
      <c r="BF101" s="1"/>
      <c r="BG101" s="1"/>
      <c r="BH101" s="1"/>
      <c r="BI101" s="1"/>
      <c r="BJ101" s="1"/>
      <c r="BK101" s="1"/>
      <c r="BL101" s="1"/>
      <c r="BM101" s="1"/>
      <c r="BN101" s="1"/>
      <c r="BO101" s="1"/>
      <c r="BP101" s="1"/>
    </row>
    <row r="102" spans="1:68" x14ac:dyDescent="0.2">
      <c r="A102" s="27" t="s">
        <v>362</v>
      </c>
      <c r="B102" s="26" t="s">
        <v>361</v>
      </c>
      <c r="C102" s="25" t="s">
        <v>360</v>
      </c>
      <c r="D102" s="24">
        <f>VLOOKUP(B102,'[1]3 months'!$C$27:$G$238,5,FALSE)</f>
        <v>779.88394080607338</v>
      </c>
      <c r="E102" s="23">
        <f>VLOOKUP(B102,'[1]3 months'!$C$27:$M$238,8,FALSE)</f>
        <v>0.92062062721226978</v>
      </c>
      <c r="F102" s="23">
        <f>VLOOKUP(B102,'[1]3 months'!$C$27:$M$238,9,FALSE)</f>
        <v>4.3496359618756267E-2</v>
      </c>
      <c r="G102" s="23">
        <f>VLOOKUP(B102,'[1]3 months'!$C$27:$M$238,10,FALSE)</f>
        <v>3.5883013168974041E-2</v>
      </c>
      <c r="H102" s="23">
        <f>VLOOKUP(B102,'[1]3 months'!$C$27:$M$238,11,FALSE)</f>
        <v>0.95488476998862426</v>
      </c>
      <c r="I102" s="22">
        <f>VLOOKUP(B102,'[1]CI calculations'!$A$31:$K$240,11,FALSE)</f>
        <v>1.4773633002458096E-2</v>
      </c>
      <c r="J102" s="20">
        <f>VLOOKUP(B102,'[1]6 months '!$C$27:$M$238,5,FALSE)</f>
        <v>1260.4815743738236</v>
      </c>
      <c r="K102" s="19">
        <f>VLOOKUP(B102,'[1]6 months '!$C$27:$M$238,8,FALSE)</f>
        <v>0.9283987877408203</v>
      </c>
      <c r="L102" s="19">
        <f>VLOOKUP(B102,'[1]6 months '!$C$27:$M$238,9,FALSE)</f>
        <v>3.781688399952754E-2</v>
      </c>
      <c r="M102" s="19">
        <f>VLOOKUP(B102,'[1]6 months '!$C$27:$M$238,10,FALSE)</f>
        <v>3.3784328259652163E-2</v>
      </c>
      <c r="N102" s="19">
        <f>VLOOKUP(B102,'[1]6 months '!$C$27:$M$238,11,FALSE)</f>
        <v>0.96086082527370753</v>
      </c>
      <c r="O102" s="21">
        <f>VLOOKUP(B102,'[1]CI calculations'!$A$248:$K$457,11,FALSE)</f>
        <v>1.0842877615720801E-2</v>
      </c>
      <c r="P102" s="20">
        <f>VLOOKUP(B102,'[1]1 year '!$C$27:$M$238,5,FALSE)</f>
        <v>1771.284538241574</v>
      </c>
      <c r="Q102" s="19">
        <f>VLOOKUP(B102,'[1]1 year '!$C$27:$M$238,8,FALSE)</f>
        <v>0.92074034636195312</v>
      </c>
      <c r="R102" s="19">
        <f>VLOOKUP(B102,'[1]1 year '!$C$27:$M$238,9,FALSE)</f>
        <v>4.3876722898913922E-2</v>
      </c>
      <c r="S102" s="19">
        <f>VLOOKUP(B102,'[1]1 year '!$C$27:$M$238,10,FALSE)</f>
        <v>3.5382930739132901E-2</v>
      </c>
      <c r="T102" s="19">
        <f>VLOOKUP(B102,'[1]1 year '!$C$27:$M$238,11,FALSE)</f>
        <v>0.95451384357884705</v>
      </c>
      <c r="U102" s="19">
        <f>VLOOKUP(B102,'[1]CI calculations'!$A$472:$K$681,11,FALSE)</f>
        <v>9.8350065630893671E-3</v>
      </c>
      <c r="V102" s="20">
        <f>VLOOKUP(B102,'[1]2 years'!$C$27:$M$238,5,FALSE)</f>
        <v>2231.5717345857488</v>
      </c>
      <c r="W102" s="19">
        <f>VLOOKUP(B102,'[1]2 years'!$C$27:$M$238,8,FALSE)</f>
        <v>0.89994083848501016</v>
      </c>
      <c r="X102" s="19">
        <f>VLOOKUP(B102,'[1]2 years'!$C$27:$M$238,9,FALSE)</f>
        <v>4.6642381186802306E-2</v>
      </c>
      <c r="Y102" s="19">
        <f>VLOOKUP(B102,'[1]2 years'!$C$27:$M$238,10,FALSE)</f>
        <v>5.3416780328187606E-2</v>
      </c>
      <c r="Z102" s="19">
        <f>VLOOKUP(B102,'[1]2 years'!$C$27:$M$238,11,FALSE)</f>
        <v>0.95072553557100503</v>
      </c>
      <c r="AA102" s="18">
        <f>VLOOKUP(B102,'[1]CI calculations'!$A$705:$K$914,11,FALSE)</f>
        <v>9.1882860742862667E-3</v>
      </c>
      <c r="BA102" s="1"/>
      <c r="BB102" s="1"/>
      <c r="BC102" s="1"/>
      <c r="BD102" s="1"/>
      <c r="BE102" s="1"/>
      <c r="BF102" s="1"/>
      <c r="BG102" s="1"/>
      <c r="BH102" s="1"/>
      <c r="BI102" s="1"/>
      <c r="BJ102" s="1"/>
      <c r="BK102" s="1"/>
      <c r="BL102" s="1"/>
      <c r="BM102" s="1"/>
      <c r="BN102" s="1"/>
      <c r="BO102" s="1"/>
      <c r="BP102" s="1"/>
    </row>
    <row r="103" spans="1:68" x14ac:dyDescent="0.2">
      <c r="A103" s="27" t="s">
        <v>359</v>
      </c>
      <c r="B103" s="26" t="s">
        <v>358</v>
      </c>
      <c r="C103" s="25" t="s">
        <v>357</v>
      </c>
      <c r="D103" s="24">
        <f>VLOOKUP(B103,'[1]3 months'!$C$27:$G$238,5,FALSE)</f>
        <v>522.31393261829032</v>
      </c>
      <c r="E103" s="23">
        <f>VLOOKUP(B103,'[1]3 months'!$C$27:$M$238,8,FALSE)</f>
        <v>0.94889101978752299</v>
      </c>
      <c r="F103" s="23">
        <f>VLOOKUP(B103,'[1]3 months'!$C$27:$M$238,9,FALSE)</f>
        <v>4.5540268512893459E-2</v>
      </c>
      <c r="G103" s="23">
        <f>VLOOKUP(B103,'[1]3 months'!$C$27:$M$238,10,FALSE)</f>
        <v>5.5687116995836537E-3</v>
      </c>
      <c r="H103" s="23">
        <f>VLOOKUP(B103,'[1]3 months'!$C$27:$M$238,11,FALSE)</f>
        <v>0.95420471072392909</v>
      </c>
      <c r="I103" s="22">
        <f>VLOOKUP(B103,'[1]CI calculations'!$A$31:$K$240,11,FALSE)</f>
        <v>1.7908286001167516E-2</v>
      </c>
      <c r="J103" s="20">
        <f>VLOOKUP(B103,'[1]6 months '!$C$27:$M$238,5,FALSE)</f>
        <v>874.1399288217558</v>
      </c>
      <c r="K103" s="19">
        <f>VLOOKUP(B103,'[1]6 months '!$C$27:$M$238,8,FALSE)</f>
        <v>0.95291140545003927</v>
      </c>
      <c r="L103" s="19">
        <f>VLOOKUP(B103,'[1]6 months '!$C$27:$M$238,9,FALSE)</f>
        <v>4.1863353891106882E-2</v>
      </c>
      <c r="M103" s="19">
        <f>VLOOKUP(B103,'[1]6 months '!$C$27:$M$238,10,FALSE)</f>
        <v>5.2252406588538308E-3</v>
      </c>
      <c r="N103" s="19">
        <f>VLOOKUP(B103,'[1]6 months '!$C$27:$M$238,11,FALSE)</f>
        <v>0.9579167510051888</v>
      </c>
      <c r="O103" s="21">
        <f>VLOOKUP(B103,'[1]CI calculations'!$A$248:$K$457,11,FALSE)</f>
        <v>1.3288339966203664E-2</v>
      </c>
      <c r="P103" s="20">
        <f>VLOOKUP(B103,'[1]1 year '!$C$27:$M$238,5,FALSE)</f>
        <v>1135.6949523704784</v>
      </c>
      <c r="Q103" s="19">
        <f>VLOOKUP(B103,'[1]1 year '!$C$27:$M$238,8,FALSE)</f>
        <v>0.94798650347006508</v>
      </c>
      <c r="R103" s="19">
        <f>VLOOKUP(B103,'[1]1 year '!$C$27:$M$238,9,FALSE)</f>
        <v>4.2729781317867074E-2</v>
      </c>
      <c r="S103" s="19">
        <f>VLOOKUP(B103,'[1]1 year '!$C$27:$M$238,10,FALSE)</f>
        <v>9.2837152120678525E-3</v>
      </c>
      <c r="T103" s="19">
        <f>VLOOKUP(B103,'[1]1 year '!$C$27:$M$238,11,FALSE)</f>
        <v>0.95686981028376483</v>
      </c>
      <c r="U103" s="19">
        <f>VLOOKUP(B103,'[1]CI calculations'!$A$472:$K$681,11,FALSE)</f>
        <v>1.1818652736321688E-2</v>
      </c>
      <c r="V103" s="20">
        <f>VLOOKUP(B103,'[1]2 years'!$C$27:$M$238,5,FALSE)</f>
        <v>1264.2680303988268</v>
      </c>
      <c r="W103" s="19">
        <f>VLOOKUP(B103,'[1]2 years'!$C$27:$M$238,8,FALSE)</f>
        <v>0.92214959578751776</v>
      </c>
      <c r="X103" s="19">
        <f>VLOOKUP(B103,'[1]2 years'!$C$27:$M$238,9,FALSE)</f>
        <v>5.9974579887033336E-2</v>
      </c>
      <c r="Y103" s="19">
        <f>VLOOKUP(B103,'[1]2 years'!$C$27:$M$238,10,FALSE)</f>
        <v>1.7875824325448837E-2</v>
      </c>
      <c r="Z103" s="19">
        <f>VLOOKUP(B103,'[1]2 years'!$C$27:$M$238,11,FALSE)</f>
        <v>0.9389338116579391</v>
      </c>
      <c r="AA103" s="18">
        <f>VLOOKUP(B103,'[1]CI calculations'!$A$705:$K$914,11,FALSE)</f>
        <v>1.3260851636875397E-2</v>
      </c>
      <c r="BA103" s="1"/>
      <c r="BB103" s="1"/>
      <c r="BC103" s="1"/>
      <c r="BD103" s="1"/>
      <c r="BE103" s="1"/>
      <c r="BF103" s="1"/>
      <c r="BG103" s="1"/>
      <c r="BH103" s="1"/>
      <c r="BI103" s="1"/>
      <c r="BJ103" s="1"/>
      <c r="BK103" s="1"/>
      <c r="BL103" s="1"/>
      <c r="BM103" s="1"/>
      <c r="BN103" s="1"/>
      <c r="BO103" s="1"/>
      <c r="BP103" s="1"/>
    </row>
    <row r="104" spans="1:68" x14ac:dyDescent="0.2">
      <c r="A104" s="27" t="s">
        <v>356</v>
      </c>
      <c r="B104" s="26" t="s">
        <v>355</v>
      </c>
      <c r="C104" s="25" t="s">
        <v>354</v>
      </c>
      <c r="D104" s="24">
        <f>VLOOKUP(B104,'[1]3 months'!$C$27:$G$238,5,FALSE)</f>
        <v>448.53571110305148</v>
      </c>
      <c r="E104" s="23">
        <f>VLOOKUP(B104,'[1]3 months'!$C$27:$M$238,8,FALSE)</f>
        <v>0.96903419312016792</v>
      </c>
      <c r="F104" s="23">
        <f>VLOOKUP(B104,'[1]3 months'!$C$27:$M$238,9,FALSE)</f>
        <v>2.9609590006752572E-2</v>
      </c>
      <c r="G104" s="23">
        <f>VLOOKUP(B104,'[1]3 months'!$C$27:$M$238,10,FALSE)</f>
        <v>1.3562168730794826E-3</v>
      </c>
      <c r="H104" s="23">
        <f>VLOOKUP(B104,'[1]3 months'!$C$27:$M$238,11,FALSE)</f>
        <v>0.97035019843207759</v>
      </c>
      <c r="I104" s="22">
        <f>VLOOKUP(B104,'[1]CI calculations'!$A$31:$K$240,11,FALSE)</f>
        <v>1.5651079512606331E-2</v>
      </c>
      <c r="J104" s="20">
        <f>VLOOKUP(B104,'[1]6 months '!$C$27:$M$238,5,FALSE)</f>
        <v>713.22972165395697</v>
      </c>
      <c r="K104" s="19">
        <f>VLOOKUP(B104,'[1]6 months '!$C$27:$M$238,8,FALSE)</f>
        <v>0.97541503792424233</v>
      </c>
      <c r="L104" s="19">
        <f>VLOOKUP(B104,'[1]6 months '!$C$27:$M$238,9,FALSE)</f>
        <v>2.3732064781789037E-2</v>
      </c>
      <c r="M104" s="19">
        <f>VLOOKUP(B104,'[1]6 months '!$C$27:$M$238,10,FALSE)</f>
        <v>8.5289729396863495E-4</v>
      </c>
      <c r="N104" s="19">
        <f>VLOOKUP(B104,'[1]6 months '!$C$27:$M$238,11,FALSE)</f>
        <v>0.9762476769261359</v>
      </c>
      <c r="O104" s="21">
        <f>VLOOKUP(B104,'[1]CI calculations'!$A$248:$K$457,11,FALSE)</f>
        <v>1.1135082353455811E-2</v>
      </c>
      <c r="P104" s="20">
        <f>VLOOKUP(B104,'[1]1 year '!$C$27:$M$238,5,FALSE)</f>
        <v>925.56484265312156</v>
      </c>
      <c r="Q104" s="19">
        <f>VLOOKUP(B104,'[1]1 year '!$C$27:$M$238,8,FALSE)</f>
        <v>0.97124621433626079</v>
      </c>
      <c r="R104" s="19">
        <f>VLOOKUP(B104,'[1]1 year '!$C$27:$M$238,9,FALSE)</f>
        <v>2.6150947394506126E-2</v>
      </c>
      <c r="S104" s="19">
        <f>VLOOKUP(B104,'[1]1 year '!$C$27:$M$238,10,FALSE)</f>
        <v>2.6028382692330448E-3</v>
      </c>
      <c r="T104" s="19">
        <f>VLOOKUP(B104,'[1]1 year '!$C$27:$M$238,11,FALSE)</f>
        <v>0.97378080828992253</v>
      </c>
      <c r="U104" s="19">
        <f>VLOOKUP(B104,'[1]CI calculations'!$A$472:$K$681,11,FALSE)</f>
        <v>1.0264220793421713E-2</v>
      </c>
      <c r="V104" s="20">
        <f>VLOOKUP(B104,'[1]2 years'!$C$27:$M$238,5,FALSE)</f>
        <v>1040.021513833608</v>
      </c>
      <c r="W104" s="19">
        <f>VLOOKUP(B104,'[1]2 years'!$C$27:$M$238,8,FALSE)</f>
        <v>0.9598619041086649</v>
      </c>
      <c r="X104" s="19">
        <f>VLOOKUP(B104,'[1]2 years'!$C$27:$M$238,9,FALSE)</f>
        <v>3.4207077477749308E-2</v>
      </c>
      <c r="Y104" s="19">
        <f>VLOOKUP(B104,'[1]2 years'!$C$27:$M$238,10,FALSE)</f>
        <v>5.9310184135856862E-3</v>
      </c>
      <c r="Z104" s="19">
        <f>VLOOKUP(B104,'[1]2 years'!$C$27:$M$238,11,FALSE)</f>
        <v>0.96558882923480926</v>
      </c>
      <c r="AA104" s="18">
        <f>VLOOKUP(B104,'[1]CI calculations'!$A$705:$K$914,11,FALSE)</f>
        <v>1.1064228125850903E-2</v>
      </c>
      <c r="BA104" s="1"/>
      <c r="BB104" s="1"/>
      <c r="BC104" s="1"/>
      <c r="BD104" s="1"/>
      <c r="BE104" s="1"/>
      <c r="BF104" s="1"/>
      <c r="BG104" s="1"/>
      <c r="BH104" s="1"/>
      <c r="BI104" s="1"/>
      <c r="BJ104" s="1"/>
      <c r="BK104" s="1"/>
      <c r="BL104" s="1"/>
      <c r="BM104" s="1"/>
      <c r="BN104" s="1"/>
      <c r="BO104" s="1"/>
      <c r="BP104" s="1"/>
    </row>
    <row r="105" spans="1:68" x14ac:dyDescent="0.2">
      <c r="A105" s="27" t="s">
        <v>353</v>
      </c>
      <c r="B105" s="26" t="s">
        <v>352</v>
      </c>
      <c r="C105" s="25" t="s">
        <v>351</v>
      </c>
      <c r="D105" s="24">
        <f>VLOOKUP(B105,'[1]3 months'!$C$27:$G$238,5,FALSE)</f>
        <v>404.79797191566138</v>
      </c>
      <c r="E105" s="23">
        <f>VLOOKUP(B105,'[1]3 months'!$C$27:$M$238,8,FALSE)</f>
        <v>0.98972788486771723</v>
      </c>
      <c r="F105" s="23">
        <f>VLOOKUP(B105,'[1]3 months'!$C$27:$M$238,9,FALSE)</f>
        <v>1.0272115132282864E-2</v>
      </c>
      <c r="G105" s="23">
        <f>VLOOKUP(B105,'[1]3 months'!$C$27:$M$238,10,FALSE)</f>
        <v>0</v>
      </c>
      <c r="H105" s="23">
        <f>VLOOKUP(B105,'[1]3 months'!$C$27:$M$238,11,FALSE)</f>
        <v>0.98972788486771723</v>
      </c>
      <c r="I105" s="22">
        <f>VLOOKUP(B105,'[1]CI calculations'!$A$31:$K$240,11,FALSE)</f>
        <v>9.7865502343195791E-3</v>
      </c>
      <c r="J105" s="20">
        <f>VLOOKUP(B105,'[1]6 months '!$C$27:$M$238,5,FALSE)</f>
        <v>696.24328494367467</v>
      </c>
      <c r="K105" s="19">
        <f>VLOOKUP(B105,'[1]6 months '!$C$27:$M$238,8,FALSE)</f>
        <v>0.97147095803543015</v>
      </c>
      <c r="L105" s="19">
        <f>VLOOKUP(B105,'[1]6 months '!$C$27:$M$238,9,FALSE)</f>
        <v>1.9305714780596523E-2</v>
      </c>
      <c r="M105" s="19">
        <f>VLOOKUP(B105,'[1]6 months '!$C$27:$M$238,10,FALSE)</f>
        <v>9.2233271839733556E-3</v>
      </c>
      <c r="N105" s="19">
        <f>VLOOKUP(B105,'[1]6 months '!$C$27:$M$238,11,FALSE)</f>
        <v>0.98051456467407028</v>
      </c>
      <c r="O105" s="21">
        <f>VLOOKUP(B105,'[1]CI calculations'!$A$248:$K$457,11,FALSE)</f>
        <v>1.0272358464948303E-2</v>
      </c>
      <c r="P105" s="20">
        <f>VLOOKUP(B105,'[1]1 year '!$C$27:$M$238,5,FALSE)</f>
        <v>896.99837345109097</v>
      </c>
      <c r="Q105" s="19">
        <f>VLOOKUP(B105,'[1]1 year '!$C$27:$M$238,8,FALSE)</f>
        <v>0.96542696495704072</v>
      </c>
      <c r="R105" s="19">
        <f>VLOOKUP(B105,'[1]1 year '!$C$27:$M$238,9,FALSE)</f>
        <v>2.6764833110901828E-2</v>
      </c>
      <c r="S105" s="19">
        <f>VLOOKUP(B105,'[1]1 year '!$C$27:$M$238,10,FALSE)</f>
        <v>7.8082019320575577E-3</v>
      </c>
      <c r="T105" s="19">
        <f>VLOOKUP(B105,'[1]1 year '!$C$27:$M$238,11,FALSE)</f>
        <v>0.97302453702699421</v>
      </c>
      <c r="U105" s="19">
        <f>VLOOKUP(B105,'[1]CI calculations'!$A$472:$K$681,11,FALSE)</f>
        <v>1.0598260063725176E-2</v>
      </c>
      <c r="V105" s="20">
        <f>VLOOKUP(B105,'[1]2 years'!$C$27:$M$238,5,FALSE)</f>
        <v>1006.1644104516207</v>
      </c>
      <c r="W105" s="19">
        <f>VLOOKUP(B105,'[1]2 years'!$C$27:$M$238,8,FALSE)</f>
        <v>0.95076674209210388</v>
      </c>
      <c r="X105" s="19">
        <f>VLOOKUP(B105,'[1]2 years'!$C$27:$M$238,9,FALSE)</f>
        <v>3.6831897928707724E-2</v>
      </c>
      <c r="Y105" s="19">
        <f>VLOOKUP(B105,'[1]2 years'!$C$27:$M$238,10,FALSE)</f>
        <v>1.2401359979188375E-2</v>
      </c>
      <c r="Z105" s="19">
        <f>VLOOKUP(B105,'[1]2 years'!$C$27:$M$238,11,FALSE)</f>
        <v>0.9627056008016257</v>
      </c>
      <c r="AA105" s="18">
        <f>VLOOKUP(B105,'[1]CI calculations'!$A$705:$K$914,11,FALSE)</f>
        <v>1.1730319104542556E-2</v>
      </c>
      <c r="BA105" s="1"/>
      <c r="BB105" s="1"/>
      <c r="BC105" s="1"/>
      <c r="BD105" s="1"/>
      <c r="BE105" s="1"/>
      <c r="BF105" s="1"/>
      <c r="BG105" s="1"/>
      <c r="BH105" s="1"/>
      <c r="BI105" s="1"/>
      <c r="BJ105" s="1"/>
      <c r="BK105" s="1"/>
      <c r="BL105" s="1"/>
      <c r="BM105" s="1"/>
      <c r="BN105" s="1"/>
      <c r="BO105" s="1"/>
      <c r="BP105" s="1"/>
    </row>
    <row r="106" spans="1:68" x14ac:dyDescent="0.2">
      <c r="A106" s="27" t="s">
        <v>350</v>
      </c>
      <c r="B106" s="26" t="s">
        <v>349</v>
      </c>
      <c r="C106" s="25" t="s">
        <v>348</v>
      </c>
      <c r="D106" s="24">
        <f>VLOOKUP(B106,'[1]3 months'!$C$27:$G$238,5,FALSE)</f>
        <v>542.56990824036893</v>
      </c>
      <c r="E106" s="23">
        <f>VLOOKUP(B106,'[1]3 months'!$C$27:$M$238,8,FALSE)</f>
        <v>0.95963579636979834</v>
      </c>
      <c r="F106" s="23">
        <f>VLOOKUP(B106,'[1]3 months'!$C$27:$M$238,9,FALSE)</f>
        <v>4.0364203630201601E-2</v>
      </c>
      <c r="G106" s="23">
        <f>VLOOKUP(B106,'[1]3 months'!$C$27:$M$238,10,FALSE)</f>
        <v>0</v>
      </c>
      <c r="H106" s="23">
        <f>VLOOKUP(B106,'[1]3 months'!$C$27:$M$238,11,FALSE)</f>
        <v>0.95963579636979834</v>
      </c>
      <c r="I106" s="22">
        <f>VLOOKUP(B106,'[1]CI calculations'!$A$31:$K$240,11,FALSE)</f>
        <v>1.6495316479267743E-2</v>
      </c>
      <c r="J106" s="20">
        <f>VLOOKUP(B106,'[1]6 months '!$C$27:$M$238,5,FALSE)</f>
        <v>881.37829224496306</v>
      </c>
      <c r="K106" s="19">
        <f>VLOOKUP(B106,'[1]6 months '!$C$27:$M$238,8,FALSE)</f>
        <v>0.96305145192803798</v>
      </c>
      <c r="L106" s="19">
        <f>VLOOKUP(B106,'[1]6 months '!$C$27:$M$238,9,FALSE)</f>
        <v>3.0367646236554378E-2</v>
      </c>
      <c r="M106" s="19">
        <f>VLOOKUP(B106,'[1]6 months '!$C$27:$M$238,10,FALSE)</f>
        <v>6.5809018354076503E-3</v>
      </c>
      <c r="N106" s="19">
        <f>VLOOKUP(B106,'[1]6 months '!$C$27:$M$238,11,FALSE)</f>
        <v>0.96943118338205836</v>
      </c>
      <c r="O106" s="21">
        <f>VLOOKUP(B106,'[1]CI calculations'!$A$248:$K$457,11,FALSE)</f>
        <v>1.1353965517868433E-2</v>
      </c>
      <c r="P106" s="20">
        <f>VLOOKUP(B106,'[1]1 year '!$C$27:$M$238,5,FALSE)</f>
        <v>1144.5978934534176</v>
      </c>
      <c r="Q106" s="19">
        <f>VLOOKUP(B106,'[1]1 year '!$C$27:$M$238,8,FALSE)</f>
        <v>0.96126097670866251</v>
      </c>
      <c r="R106" s="19">
        <f>VLOOKUP(B106,'[1]1 year '!$C$27:$M$238,9,FALSE)</f>
        <v>3.2072791257626819E-2</v>
      </c>
      <c r="S106" s="19">
        <f>VLOOKUP(B106,'[1]1 year '!$C$27:$M$238,10,FALSE)</f>
        <v>6.6662320337106361E-3</v>
      </c>
      <c r="T106" s="19">
        <f>VLOOKUP(B106,'[1]1 year '!$C$27:$M$238,11,FALSE)</f>
        <v>0.96771196923739811</v>
      </c>
      <c r="U106" s="19">
        <f>VLOOKUP(B106,'[1]CI calculations'!$A$472:$K$681,11,FALSE)</f>
        <v>1.0229620291531879E-2</v>
      </c>
      <c r="V106" s="20">
        <f>VLOOKUP(B106,'[1]2 years'!$C$27:$M$238,5,FALSE)</f>
        <v>1270.6307924058897</v>
      </c>
      <c r="W106" s="19">
        <f>VLOOKUP(B106,'[1]2 years'!$C$27:$M$238,8,FALSE)</f>
        <v>0.94706331328698867</v>
      </c>
      <c r="X106" s="19">
        <f>VLOOKUP(B106,'[1]2 years'!$C$27:$M$238,9,FALSE)</f>
        <v>3.8939215716403859E-2</v>
      </c>
      <c r="Y106" s="19">
        <f>VLOOKUP(B106,'[1]2 years'!$C$27:$M$238,10,FALSE)</f>
        <v>1.399747099660744E-2</v>
      </c>
      <c r="Z106" s="19">
        <f>VLOOKUP(B106,'[1]2 years'!$C$27:$M$238,11,FALSE)</f>
        <v>0.96050799610447057</v>
      </c>
      <c r="AA106" s="18">
        <f>VLOOKUP(B106,'[1]CI calculations'!$A$705:$K$914,11,FALSE)</f>
        <v>1.0737270746764413E-2</v>
      </c>
      <c r="BA106" s="1"/>
      <c r="BB106" s="1"/>
      <c r="BC106" s="1"/>
      <c r="BD106" s="1"/>
      <c r="BE106" s="1"/>
      <c r="BF106" s="1"/>
      <c r="BG106" s="1"/>
      <c r="BH106" s="1"/>
      <c r="BI106" s="1"/>
      <c r="BJ106" s="1"/>
      <c r="BK106" s="1"/>
      <c r="BL106" s="1"/>
      <c r="BM106" s="1"/>
      <c r="BN106" s="1"/>
      <c r="BO106" s="1"/>
      <c r="BP106" s="1"/>
    </row>
    <row r="107" spans="1:68" x14ac:dyDescent="0.2">
      <c r="A107" s="27" t="s">
        <v>347</v>
      </c>
      <c r="B107" s="26" t="s">
        <v>346</v>
      </c>
      <c r="C107" s="25" t="s">
        <v>345</v>
      </c>
      <c r="D107" s="24">
        <f>VLOOKUP(B107,'[1]3 months'!$C$27:$G$238,5,FALSE)</f>
        <v>491.17402011405898</v>
      </c>
      <c r="E107" s="23">
        <f>VLOOKUP(B107,'[1]3 months'!$C$27:$M$238,8,FALSE)</f>
        <v>0.96251655960857585</v>
      </c>
      <c r="F107" s="23">
        <f>VLOOKUP(B107,'[1]3 months'!$C$27:$M$238,9,FALSE)</f>
        <v>3.0011210284817645E-2</v>
      </c>
      <c r="G107" s="23">
        <f>VLOOKUP(B107,'[1]3 months'!$C$27:$M$238,10,FALSE)</f>
        <v>7.4722301066065732E-3</v>
      </c>
      <c r="H107" s="23">
        <f>VLOOKUP(B107,'[1]3 months'!$C$27:$M$238,11,FALSE)</f>
        <v>0.96976285077843105</v>
      </c>
      <c r="I107" s="22">
        <f>VLOOKUP(B107,'[1]CI calculations'!$A$31:$K$240,11,FALSE)</f>
        <v>1.514361299455552E-2</v>
      </c>
      <c r="J107" s="20">
        <f>VLOOKUP(B107,'[1]6 months '!$C$27:$M$238,5,FALSE)</f>
        <v>867.70904060079715</v>
      </c>
      <c r="K107" s="19">
        <f>VLOOKUP(B107,'[1]6 months '!$C$27:$M$238,8,FALSE)</f>
        <v>0.95409816237073586</v>
      </c>
      <c r="L107" s="19">
        <f>VLOOKUP(B107,'[1]6 months '!$C$27:$M$238,9,FALSE)</f>
        <v>3.8969606997881476E-2</v>
      </c>
      <c r="M107" s="19">
        <f>VLOOKUP(B107,'[1]6 months '!$C$27:$M$238,10,FALSE)</f>
        <v>6.9322306313826286E-3</v>
      </c>
      <c r="N107" s="19">
        <f>VLOOKUP(B107,'[1]6 months '!$C$27:$M$238,11,FALSE)</f>
        <v>0.96075836090959033</v>
      </c>
      <c r="O107" s="21">
        <f>VLOOKUP(B107,'[1]CI calculations'!$A$248:$K$457,11,FALSE)</f>
        <v>1.2909896329167567E-2</v>
      </c>
      <c r="P107" s="20">
        <f>VLOOKUP(B107,'[1]1 year '!$C$27:$M$238,5,FALSE)</f>
        <v>1064.6195885419893</v>
      </c>
      <c r="Q107" s="19">
        <f>VLOOKUP(B107,'[1]1 year '!$C$27:$M$238,8,FALSE)</f>
        <v>0.95444915043164269</v>
      </c>
      <c r="R107" s="19">
        <f>VLOOKUP(B107,'[1]1 year '!$C$27:$M$238,9,FALSE)</f>
        <v>3.8477697302749365E-2</v>
      </c>
      <c r="S107" s="19">
        <f>VLOOKUP(B107,'[1]1 year '!$C$27:$M$238,10,FALSE)</f>
        <v>7.0731522656079715E-3</v>
      </c>
      <c r="T107" s="19">
        <f>VLOOKUP(B107,'[1]1 year '!$C$27:$M$238,11,FALSE)</f>
        <v>0.96124820535314781</v>
      </c>
      <c r="U107" s="19">
        <f>VLOOKUP(B107,'[1]CI calculations'!$A$472:$K$681,11,FALSE)</f>
        <v>1.1584562928753145E-2</v>
      </c>
      <c r="V107" s="20">
        <f>VLOOKUP(B107,'[1]2 years'!$C$27:$M$238,5,FALSE)</f>
        <v>1199.3877743041835</v>
      </c>
      <c r="W107" s="19">
        <f>VLOOKUP(B107,'[1]2 years'!$C$27:$M$238,8,FALSE)</f>
        <v>0.94101592063432526</v>
      </c>
      <c r="X107" s="19">
        <f>VLOOKUP(B107,'[1]2 years'!$C$27:$M$238,9,FALSE)</f>
        <v>4.8258301234880029E-2</v>
      </c>
      <c r="Y107" s="19">
        <f>VLOOKUP(B107,'[1]2 years'!$C$27:$M$238,10,FALSE)</f>
        <v>1.0725778130794622E-2</v>
      </c>
      <c r="Z107" s="19">
        <f>VLOOKUP(B107,'[1]2 years'!$C$27:$M$238,11,FALSE)</f>
        <v>0.95121847899392609</v>
      </c>
      <c r="AA107" s="18">
        <f>VLOOKUP(B107,'[1]CI calculations'!$A$705:$K$914,11,FALSE)</f>
        <v>1.2203560542250773E-2</v>
      </c>
      <c r="BA107" s="1"/>
      <c r="BB107" s="1"/>
      <c r="BC107" s="1"/>
      <c r="BD107" s="1"/>
      <c r="BE107" s="1"/>
      <c r="BF107" s="1"/>
      <c r="BG107" s="1"/>
      <c r="BH107" s="1"/>
      <c r="BI107" s="1"/>
      <c r="BJ107" s="1"/>
      <c r="BK107" s="1"/>
      <c r="BL107" s="1"/>
      <c r="BM107" s="1"/>
      <c r="BN107" s="1"/>
      <c r="BO107" s="1"/>
      <c r="BP107" s="1"/>
    </row>
    <row r="108" spans="1:68" x14ac:dyDescent="0.2">
      <c r="A108" s="27" t="s">
        <v>344</v>
      </c>
      <c r="B108" s="26" t="s">
        <v>343</v>
      </c>
      <c r="C108" s="25" t="s">
        <v>342</v>
      </c>
      <c r="D108" s="24">
        <f>VLOOKUP(B108,'[1]3 months'!$C$27:$G$238,5,FALSE)</f>
        <v>287.96943039997626</v>
      </c>
      <c r="E108" s="23">
        <f>VLOOKUP(B108,'[1]3 months'!$C$27:$M$238,8,FALSE)</f>
        <v>0.9871423541268699</v>
      </c>
      <c r="F108" s="23">
        <f>VLOOKUP(B108,'[1]3 months'!$C$27:$M$238,9,FALSE)</f>
        <v>1.2857645873129993E-2</v>
      </c>
      <c r="G108" s="23">
        <f>VLOOKUP(B108,'[1]3 months'!$C$27:$M$238,10,FALSE)</f>
        <v>0</v>
      </c>
      <c r="H108" s="23">
        <f>VLOOKUP(B108,'[1]3 months'!$C$27:$M$238,11,FALSE)</f>
        <v>0.9871423541268699</v>
      </c>
      <c r="I108" s="22">
        <f>VLOOKUP(B108,'[1]CI calculations'!$A$31:$K$240,11,FALSE)</f>
        <v>1.2971740245050998E-2</v>
      </c>
      <c r="J108" s="20">
        <f>VLOOKUP(B108,'[1]6 months '!$C$27:$M$238,5,FALSE)</f>
        <v>464.92585185290238</v>
      </c>
      <c r="K108" s="19">
        <f>VLOOKUP(B108,'[1]6 months '!$C$27:$M$238,8,FALSE)</f>
        <v>0.98558221033852633</v>
      </c>
      <c r="L108" s="19">
        <f>VLOOKUP(B108,'[1]6 months '!$C$27:$M$238,9,FALSE)</f>
        <v>1.4417789661473628E-2</v>
      </c>
      <c r="M108" s="19">
        <f>VLOOKUP(B108,'[1]6 months '!$C$27:$M$238,10,FALSE)</f>
        <v>0</v>
      </c>
      <c r="N108" s="19">
        <f>VLOOKUP(B108,'[1]6 months '!$C$27:$M$238,11,FALSE)</f>
        <v>0.98558221033852633</v>
      </c>
      <c r="O108" s="21">
        <f>VLOOKUP(B108,'[1]CI calculations'!$A$248:$K$457,11,FALSE)</f>
        <v>1.0794788460835236E-2</v>
      </c>
      <c r="P108" s="20">
        <f>VLOOKUP(B108,'[1]1 year '!$C$27:$M$238,5,FALSE)</f>
        <v>601.34959323722239</v>
      </c>
      <c r="Q108" s="19">
        <f>VLOOKUP(B108,'[1]1 year '!$C$27:$M$238,8,FALSE)</f>
        <v>0.970838426398138</v>
      </c>
      <c r="R108" s="19">
        <f>VLOOKUP(B108,'[1]1 year '!$C$27:$M$238,9,FALSE)</f>
        <v>2.3286864604562519E-2</v>
      </c>
      <c r="S108" s="19">
        <f>VLOOKUP(B108,'[1]1 year '!$C$27:$M$238,10,FALSE)</f>
        <v>5.8747089972995678E-3</v>
      </c>
      <c r="T108" s="19">
        <f>VLOOKUP(B108,'[1]1 year '!$C$27:$M$238,11,FALSE)</f>
        <v>0.97657552341206944</v>
      </c>
      <c r="U108" s="19">
        <f>VLOOKUP(B108,'[1]CI calculations'!$A$472:$K$681,11,FALSE)</f>
        <v>1.2075954219222421E-2</v>
      </c>
      <c r="V108" s="20">
        <f>VLOOKUP(B108,'[1]2 years'!$C$27:$M$238,5,FALSE)</f>
        <v>682.98696771249638</v>
      </c>
      <c r="W108" s="19">
        <f>VLOOKUP(B108,'[1]2 years'!$C$27:$M$238,8,FALSE)</f>
        <v>0.97005221909417627</v>
      </c>
      <c r="X108" s="19">
        <f>VLOOKUP(B108,'[1]2 years'!$C$27:$M$238,9,FALSE)</f>
        <v>2.3268589032879886E-2</v>
      </c>
      <c r="Y108" s="19">
        <f>VLOOKUP(B108,'[1]2 years'!$C$27:$M$238,10,FALSE)</f>
        <v>6.6791918729438102E-3</v>
      </c>
      <c r="Z108" s="19">
        <f>VLOOKUP(B108,'[1]2 years'!$C$27:$M$238,11,FALSE)</f>
        <v>0.97657495056732602</v>
      </c>
      <c r="AA108" s="18">
        <f>VLOOKUP(B108,'[1]CI calculations'!$A$705:$K$914,11,FALSE)</f>
        <v>1.1334902915330975E-2</v>
      </c>
      <c r="BA108" s="1"/>
      <c r="BB108" s="1"/>
      <c r="BC108" s="1"/>
      <c r="BD108" s="1"/>
      <c r="BE108" s="1"/>
      <c r="BF108" s="1"/>
      <c r="BG108" s="1"/>
      <c r="BH108" s="1"/>
      <c r="BI108" s="1"/>
      <c r="BJ108" s="1"/>
      <c r="BK108" s="1"/>
      <c r="BL108" s="1"/>
      <c r="BM108" s="1"/>
      <c r="BN108" s="1"/>
      <c r="BO108" s="1"/>
      <c r="BP108" s="1"/>
    </row>
    <row r="109" spans="1:68" x14ac:dyDescent="0.2">
      <c r="A109" s="27" t="s">
        <v>341</v>
      </c>
      <c r="B109" s="26" t="s">
        <v>340</v>
      </c>
      <c r="C109" s="25" t="s">
        <v>339</v>
      </c>
      <c r="D109" s="24">
        <f>VLOOKUP(B109,'[1]3 months'!$C$27:$G$238,5,FALSE)</f>
        <v>465.5505751429975</v>
      </c>
      <c r="E109" s="23">
        <f>VLOOKUP(B109,'[1]3 months'!$C$27:$M$238,8,FALSE)</f>
        <v>0.95567212420445757</v>
      </c>
      <c r="F109" s="23">
        <f>VLOOKUP(B109,'[1]3 months'!$C$27:$M$238,9,FALSE)</f>
        <v>2.1763394438916513E-2</v>
      </c>
      <c r="G109" s="23">
        <f>VLOOKUP(B109,'[1]3 months'!$C$27:$M$238,10,FALSE)</f>
        <v>2.2564481356625934E-2</v>
      </c>
      <c r="H109" s="23">
        <f>VLOOKUP(B109,'[1]3 months'!$C$27:$M$238,11,FALSE)</f>
        <v>0.97773418908582033</v>
      </c>
      <c r="I109" s="22">
        <f>VLOOKUP(B109,'[1]CI calculations'!$A$31:$K$240,11,FALSE)</f>
        <v>1.3507020872711668E-2</v>
      </c>
      <c r="J109" s="20">
        <f>VLOOKUP(B109,'[1]6 months '!$C$27:$M$238,5,FALSE)</f>
        <v>805.80151066320309</v>
      </c>
      <c r="K109" s="19">
        <f>VLOOKUP(B109,'[1]6 months '!$C$27:$M$238,8,FALSE)</f>
        <v>0.94924638072309875</v>
      </c>
      <c r="L109" s="19">
        <f>VLOOKUP(B109,'[1]6 months '!$C$27:$M$238,9,FALSE)</f>
        <v>2.2822464501069232E-2</v>
      </c>
      <c r="M109" s="19">
        <f>VLOOKUP(B109,'[1]6 months '!$C$27:$M$238,10,FALSE)</f>
        <v>2.7931154775832103E-2</v>
      </c>
      <c r="N109" s="19">
        <f>VLOOKUP(B109,'[1]6 months '!$C$27:$M$238,11,FALSE)</f>
        <v>0.97652176117648737</v>
      </c>
      <c r="O109" s="21">
        <f>VLOOKUP(B109,'[1]CI calculations'!$A$248:$K$457,11,FALSE)</f>
        <v>1.0560337754283932E-2</v>
      </c>
      <c r="P109" s="20">
        <f>VLOOKUP(B109,'[1]1 year '!$C$27:$M$238,5,FALSE)</f>
        <v>1083.7385487733072</v>
      </c>
      <c r="Q109" s="19">
        <f>VLOOKUP(B109,'[1]1 year '!$C$27:$M$238,8,FALSE)</f>
        <v>0.94561938113495381</v>
      </c>
      <c r="R109" s="19">
        <f>VLOOKUP(B109,'[1]1 year '!$C$27:$M$238,9,FALSE)</f>
        <v>2.5700662375857539E-2</v>
      </c>
      <c r="S109" s="19">
        <f>VLOOKUP(B109,'[1]1 year '!$C$27:$M$238,10,FALSE)</f>
        <v>2.8679956489188582E-2</v>
      </c>
      <c r="T109" s="19">
        <f>VLOOKUP(B109,'[1]1 year '!$C$27:$M$238,11,FALSE)</f>
        <v>0.97354047973419422</v>
      </c>
      <c r="U109" s="19">
        <f>VLOOKUP(B109,'[1]CI calculations'!$A$472:$K$681,11,FALSE)</f>
        <v>9.6543069474730459E-3</v>
      </c>
      <c r="V109" s="20">
        <f>VLOOKUP(B109,'[1]2 years'!$C$27:$M$238,5,FALSE)</f>
        <v>1249.6189025193462</v>
      </c>
      <c r="W109" s="19">
        <f>VLOOKUP(B109,'[1]2 years'!$C$27:$M$238,8,FALSE)</f>
        <v>0.93360531881816522</v>
      </c>
      <c r="X109" s="19">
        <f>VLOOKUP(B109,'[1]2 years'!$C$27:$M$238,9,FALSE)</f>
        <v>3.0829444065816787E-2</v>
      </c>
      <c r="Y109" s="19">
        <f>VLOOKUP(B109,'[1]2 years'!$C$27:$M$238,10,FALSE)</f>
        <v>3.5565237116017896E-2</v>
      </c>
      <c r="Z109" s="19">
        <f>VLOOKUP(B109,'[1]2 years'!$C$27:$M$238,11,FALSE)</f>
        <v>0.9680336656741545</v>
      </c>
      <c r="AA109" s="18">
        <f>VLOOKUP(B109,'[1]CI calculations'!$A$705:$K$914,11,FALSE)</f>
        <v>9.8889758398118931E-3</v>
      </c>
      <c r="BA109" s="1"/>
      <c r="BB109" s="1"/>
      <c r="BC109" s="1"/>
      <c r="BD109" s="1"/>
      <c r="BE109" s="1"/>
      <c r="BF109" s="1"/>
      <c r="BG109" s="1"/>
      <c r="BH109" s="1"/>
      <c r="BI109" s="1"/>
      <c r="BJ109" s="1"/>
      <c r="BK109" s="1"/>
      <c r="BL109" s="1"/>
      <c r="BM109" s="1"/>
      <c r="BN109" s="1"/>
      <c r="BO109" s="1"/>
      <c r="BP109" s="1"/>
    </row>
    <row r="110" spans="1:68" x14ac:dyDescent="0.2">
      <c r="A110" s="27" t="s">
        <v>338</v>
      </c>
      <c r="B110" s="26" t="s">
        <v>337</v>
      </c>
      <c r="C110" s="25" t="s">
        <v>336</v>
      </c>
      <c r="D110" s="24">
        <f>VLOOKUP(B110,'[1]3 months'!$C$27:$G$238,5,FALSE)</f>
        <v>379.18118812751663</v>
      </c>
      <c r="E110" s="23">
        <f>VLOOKUP(B110,'[1]3 months'!$C$27:$M$238,8,FALSE)</f>
        <v>0.92343608995767235</v>
      </c>
      <c r="F110" s="23">
        <f>VLOOKUP(B110,'[1]3 months'!$C$27:$M$238,9,FALSE)</f>
        <v>6.6096654192412993E-2</v>
      </c>
      <c r="G110" s="23">
        <f>VLOOKUP(B110,'[1]3 months'!$C$27:$M$238,10,FALSE)</f>
        <v>1.0467255849914684E-2</v>
      </c>
      <c r="H110" s="23">
        <f>VLOOKUP(B110,'[1]3 months'!$C$27:$M$238,11,FALSE)</f>
        <v>0.93320417683683254</v>
      </c>
      <c r="I110" s="22">
        <f>VLOOKUP(B110,'[1]CI calculations'!$A$31:$K$240,11,FALSE)</f>
        <v>2.5175048867503883E-2</v>
      </c>
      <c r="J110" s="20">
        <f>VLOOKUP(B110,'[1]6 months '!$C$27:$M$238,5,FALSE)</f>
        <v>574.3272935465892</v>
      </c>
      <c r="K110" s="19">
        <f>VLOOKUP(B110,'[1]6 months '!$C$27:$M$238,8,FALSE)</f>
        <v>0.93758481189280274</v>
      </c>
      <c r="L110" s="19">
        <f>VLOOKUP(B110,'[1]6 months '!$C$27:$M$238,9,FALSE)</f>
        <v>5.4842496503244617E-2</v>
      </c>
      <c r="M110" s="19">
        <f>VLOOKUP(B110,'[1]6 months '!$C$27:$M$238,10,FALSE)</f>
        <v>7.5726916039527449E-3</v>
      </c>
      <c r="N110" s="19">
        <f>VLOOKUP(B110,'[1]6 months '!$C$27:$M$238,11,FALSE)</f>
        <v>0.94473902920720665</v>
      </c>
      <c r="O110" s="21">
        <f>VLOOKUP(B110,'[1]CI calculations'!$A$248:$K$457,11,FALSE)</f>
        <v>1.8684249972234123E-2</v>
      </c>
      <c r="P110" s="20">
        <f>VLOOKUP(B110,'[1]1 year '!$C$27:$M$238,5,FALSE)</f>
        <v>708.12185978708328</v>
      </c>
      <c r="Q110" s="19">
        <f>VLOOKUP(B110,'[1]1 year '!$C$27:$M$238,8,FALSE)</f>
        <v>0.92984512381556739</v>
      </c>
      <c r="R110" s="19">
        <f>VLOOKUP(B110,'[1]1 year '!$C$27:$M$238,9,FALSE)</f>
        <v>6.3602316662726102E-2</v>
      </c>
      <c r="S110" s="19">
        <f>VLOOKUP(B110,'[1]1 year '!$C$27:$M$238,10,FALSE)</f>
        <v>6.5525595217064614E-3</v>
      </c>
      <c r="T110" s="19">
        <f>VLOOKUP(B110,'[1]1 year '!$C$27:$M$238,11,FALSE)</f>
        <v>0.9359781765282873</v>
      </c>
      <c r="U110" s="19">
        <f>VLOOKUP(B110,'[1]CI calculations'!$A$472:$K$681,11,FALSE)</f>
        <v>1.8015018829271996E-2</v>
      </c>
      <c r="V110" s="20">
        <f>VLOOKUP(B110,'[1]2 years'!$C$27:$M$238,5,FALSE)</f>
        <v>802.43888341032573</v>
      </c>
      <c r="W110" s="19">
        <f>VLOOKUP(B110,'[1]2 years'!$C$27:$M$238,8,FALSE)</f>
        <v>0.91261948431537876</v>
      </c>
      <c r="X110" s="19">
        <f>VLOOKUP(B110,'[1]2 years'!$C$27:$M$238,9,FALSE)</f>
        <v>7.8142200073501575E-2</v>
      </c>
      <c r="Y110" s="19">
        <f>VLOOKUP(B110,'[1]2 years'!$C$27:$M$238,10,FALSE)</f>
        <v>9.2383156111197264E-3</v>
      </c>
      <c r="Z110" s="19">
        <f>VLOOKUP(B110,'[1]2 years'!$C$27:$M$238,11,FALSE)</f>
        <v>0.92112916627200703</v>
      </c>
      <c r="AA110" s="18">
        <f>VLOOKUP(B110,'[1]CI calculations'!$A$705:$K$914,11,FALSE)</f>
        <v>1.8657865628011801E-2</v>
      </c>
      <c r="BA110" s="1"/>
      <c r="BB110" s="1"/>
      <c r="BC110" s="1"/>
      <c r="BD110" s="1"/>
      <c r="BE110" s="1"/>
      <c r="BF110" s="1"/>
      <c r="BG110" s="1"/>
      <c r="BH110" s="1"/>
      <c r="BI110" s="1"/>
      <c r="BJ110" s="1"/>
      <c r="BK110" s="1"/>
      <c r="BL110" s="1"/>
      <c r="BM110" s="1"/>
      <c r="BN110" s="1"/>
      <c r="BO110" s="1"/>
      <c r="BP110" s="1"/>
    </row>
    <row r="111" spans="1:68" x14ac:dyDescent="0.2">
      <c r="A111" s="27" t="s">
        <v>335</v>
      </c>
      <c r="B111" s="26" t="s">
        <v>334</v>
      </c>
      <c r="C111" s="25" t="s">
        <v>333</v>
      </c>
      <c r="D111" s="24">
        <f>VLOOKUP(B111,'[1]3 months'!$C$27:$G$238,5,FALSE)</f>
        <v>423.422928065115</v>
      </c>
      <c r="E111" s="23">
        <f>VLOOKUP(B111,'[1]3 months'!$C$27:$M$238,8,FALSE)</f>
        <v>0.9508517158929074</v>
      </c>
      <c r="F111" s="23">
        <f>VLOOKUP(B111,'[1]3 months'!$C$27:$M$238,9,FALSE)</f>
        <v>4.1372054302983977E-2</v>
      </c>
      <c r="G111" s="23">
        <f>VLOOKUP(B111,'[1]3 months'!$C$27:$M$238,10,FALSE)</f>
        <v>7.7762298041087509E-3</v>
      </c>
      <c r="H111" s="23">
        <f>VLOOKUP(B111,'[1]3 months'!$C$27:$M$238,11,FALSE)</f>
        <v>0.95830370573079904</v>
      </c>
      <c r="I111" s="22">
        <f>VLOOKUP(B111,'[1]CI calculations'!$A$31:$K$240,11,FALSE)</f>
        <v>1.9042260651222387E-2</v>
      </c>
      <c r="J111" s="20">
        <f>VLOOKUP(B111,'[1]6 months '!$C$27:$M$238,5,FALSE)</f>
        <v>711.88552672686967</v>
      </c>
      <c r="K111" s="19">
        <f>VLOOKUP(B111,'[1]6 months '!$C$27:$M$238,8,FALSE)</f>
        <v>0.96227397252440894</v>
      </c>
      <c r="L111" s="19">
        <f>VLOOKUP(B111,'[1]6 months '!$C$27:$M$238,9,FALSE)</f>
        <v>3.1947796423572102E-2</v>
      </c>
      <c r="M111" s="19">
        <f>VLOOKUP(B111,'[1]6 months '!$C$27:$M$238,10,FALSE)</f>
        <v>5.7782310520190158E-3</v>
      </c>
      <c r="N111" s="19">
        <f>VLOOKUP(B111,'[1]6 months '!$C$27:$M$238,11,FALSE)</f>
        <v>0.96786652895623371</v>
      </c>
      <c r="O111" s="21">
        <f>VLOOKUP(B111,'[1]CI calculations'!$A$248:$K$457,11,FALSE)</f>
        <v>1.293698604162845E-2</v>
      </c>
      <c r="P111" s="20">
        <f>VLOOKUP(B111,'[1]1 year '!$C$27:$M$238,5,FALSE)</f>
        <v>969.11905446907167</v>
      </c>
      <c r="Q111" s="19">
        <f>VLOOKUP(B111,'[1]1 year '!$C$27:$M$238,8,FALSE)</f>
        <v>0.95374589137487198</v>
      </c>
      <c r="R111" s="19">
        <f>VLOOKUP(B111,'[1]1 year '!$C$27:$M$238,9,FALSE)</f>
        <v>2.9801482918505477E-2</v>
      </c>
      <c r="S111" s="19">
        <f>VLOOKUP(B111,'[1]1 year '!$C$27:$M$238,10,FALSE)</f>
        <v>1.6452625706622568E-2</v>
      </c>
      <c r="T111" s="19">
        <f>VLOOKUP(B111,'[1]1 year '!$C$27:$M$238,11,FALSE)</f>
        <v>0.96970000256478117</v>
      </c>
      <c r="U111" s="19">
        <f>VLOOKUP(B111,'[1]CI calculations'!$A$472:$K$681,11,FALSE)</f>
        <v>1.0834044204871026E-2</v>
      </c>
      <c r="V111" s="20">
        <f>VLOOKUP(B111,'[1]2 years'!$C$27:$M$238,5,FALSE)</f>
        <v>1158.7943717169098</v>
      </c>
      <c r="W111" s="19">
        <f>VLOOKUP(B111,'[1]2 years'!$C$27:$M$238,8,FALSE)</f>
        <v>0.93760189631950497</v>
      </c>
      <c r="X111" s="19">
        <f>VLOOKUP(B111,'[1]2 years'!$C$27:$M$238,9,FALSE)</f>
        <v>3.1988186335918642E-2</v>
      </c>
      <c r="Y111" s="19">
        <f>VLOOKUP(B111,'[1]2 years'!$C$27:$M$238,10,FALSE)</f>
        <v>3.0409917344576372E-2</v>
      </c>
      <c r="Z111" s="19">
        <f>VLOOKUP(B111,'[1]2 years'!$C$27:$M$238,11,FALSE)</f>
        <v>0.96700854628348476</v>
      </c>
      <c r="AA111" s="18">
        <f>VLOOKUP(B111,'[1]CI calculations'!$A$705:$K$914,11,FALSE)</f>
        <v>1.0398031580967639E-2</v>
      </c>
      <c r="BA111" s="1"/>
      <c r="BB111" s="1"/>
      <c r="BC111" s="1"/>
      <c r="BD111" s="1"/>
      <c r="BE111" s="1"/>
      <c r="BF111" s="1"/>
      <c r="BG111" s="1"/>
      <c r="BH111" s="1"/>
      <c r="BI111" s="1"/>
      <c r="BJ111" s="1"/>
      <c r="BK111" s="1"/>
      <c r="BL111" s="1"/>
      <c r="BM111" s="1"/>
      <c r="BN111" s="1"/>
      <c r="BO111" s="1"/>
      <c r="BP111" s="1"/>
    </row>
    <row r="112" spans="1:68" x14ac:dyDescent="0.2">
      <c r="A112" s="27" t="s">
        <v>332</v>
      </c>
      <c r="B112" s="26" t="s">
        <v>331</v>
      </c>
      <c r="C112" s="25" t="s">
        <v>330</v>
      </c>
      <c r="D112" s="24">
        <f>VLOOKUP(B112,'[1]3 months'!$C$27:$G$238,5,FALSE)</f>
        <v>443.56979309346019</v>
      </c>
      <c r="E112" s="23">
        <f>VLOOKUP(B112,'[1]3 months'!$C$27:$M$238,8,FALSE)</f>
        <v>0.96389386125477527</v>
      </c>
      <c r="F112" s="23">
        <f>VLOOKUP(B112,'[1]3 months'!$C$27:$M$238,9,FALSE)</f>
        <v>2.4240021491975648E-2</v>
      </c>
      <c r="G112" s="23">
        <f>VLOOKUP(B112,'[1]3 months'!$C$27:$M$238,10,FALSE)</f>
        <v>1.1866117253249115E-2</v>
      </c>
      <c r="H112" s="23">
        <f>VLOOKUP(B112,'[1]3 months'!$C$27:$M$238,11,FALSE)</f>
        <v>0.97546888947417254</v>
      </c>
      <c r="I112" s="22">
        <f>VLOOKUP(B112,'[1]CI calculations'!$A$31:$K$240,11,FALSE)</f>
        <v>1.4426371589130019E-2</v>
      </c>
      <c r="J112" s="20">
        <f>VLOOKUP(B112,'[1]6 months '!$C$27:$M$238,5,FALSE)</f>
        <v>727.79357779436339</v>
      </c>
      <c r="K112" s="19">
        <f>VLOOKUP(B112,'[1]6 months '!$C$27:$M$238,8,FALSE)</f>
        <v>0.96073516468658882</v>
      </c>
      <c r="L112" s="19">
        <f>VLOOKUP(B112,'[1]6 months '!$C$27:$M$238,9,FALSE)</f>
        <v>2.3304628176691111E-2</v>
      </c>
      <c r="M112" s="19">
        <f>VLOOKUP(B112,'[1]6 months '!$C$27:$M$238,10,FALSE)</f>
        <v>1.5960207136720153E-2</v>
      </c>
      <c r="N112" s="19">
        <f>VLOOKUP(B112,'[1]6 months '!$C$27:$M$238,11,FALSE)</f>
        <v>0.97631739250210492</v>
      </c>
      <c r="O112" s="21">
        <f>VLOOKUP(B112,'[1]CI calculations'!$A$248:$K$457,11,FALSE)</f>
        <v>1.1089068480089106E-2</v>
      </c>
      <c r="P112" s="20">
        <f>VLOOKUP(B112,'[1]1 year '!$C$27:$M$238,5,FALSE)</f>
        <v>976.50620454971545</v>
      </c>
      <c r="Q112" s="19">
        <f>VLOOKUP(B112,'[1]1 year '!$C$27:$M$238,8,FALSE)</f>
        <v>0.94648024011455223</v>
      </c>
      <c r="R112" s="19">
        <f>VLOOKUP(B112,'[1]1 year '!$C$27:$M$238,9,FALSE)</f>
        <v>2.8727064932016797E-2</v>
      </c>
      <c r="S112" s="19">
        <f>VLOOKUP(B112,'[1]1 year '!$C$27:$M$238,10,FALSE)</f>
        <v>2.4792694953431022E-2</v>
      </c>
      <c r="T112" s="19">
        <f>VLOOKUP(B112,'[1]1 year '!$C$27:$M$238,11,FALSE)</f>
        <v>0.97054260690690275</v>
      </c>
      <c r="U112" s="19">
        <f>VLOOKUP(B112,'[1]CI calculations'!$A$472:$K$681,11,FALSE)</f>
        <v>1.0691957592078506E-2</v>
      </c>
      <c r="V112" s="20">
        <f>VLOOKUP(B112,'[1]2 years'!$C$27:$M$238,5,FALSE)</f>
        <v>1141.6082437513444</v>
      </c>
      <c r="W112" s="19">
        <f>VLOOKUP(B112,'[1]2 years'!$C$27:$M$238,8,FALSE)</f>
        <v>0.93404502454054983</v>
      </c>
      <c r="X112" s="19">
        <f>VLOOKUP(B112,'[1]2 years'!$C$27:$M$238,9,FALSE)</f>
        <v>3.1875712407540703E-2</v>
      </c>
      <c r="Y112" s="19">
        <f>VLOOKUP(B112,'[1]2 years'!$C$27:$M$238,10,FALSE)</f>
        <v>3.4079263051909489E-2</v>
      </c>
      <c r="Z112" s="19">
        <f>VLOOKUP(B112,'[1]2 years'!$C$27:$M$238,11,FALSE)</f>
        <v>0.96699966033625617</v>
      </c>
      <c r="AA112" s="18">
        <f>VLOOKUP(B112,'[1]CI calculations'!$A$705:$K$914,11,FALSE)</f>
        <v>1.0497138174445558E-2</v>
      </c>
      <c r="BA112" s="1"/>
      <c r="BB112" s="1"/>
      <c r="BC112" s="1"/>
      <c r="BD112" s="1"/>
      <c r="BE112" s="1"/>
      <c r="BF112" s="1"/>
      <c r="BG112" s="1"/>
      <c r="BH112" s="1"/>
      <c r="BI112" s="1"/>
      <c r="BJ112" s="1"/>
      <c r="BK112" s="1"/>
      <c r="BL112" s="1"/>
      <c r="BM112" s="1"/>
      <c r="BN112" s="1"/>
      <c r="BO112" s="1"/>
      <c r="BP112" s="1"/>
    </row>
    <row r="113" spans="1:68" x14ac:dyDescent="0.2">
      <c r="A113" s="27" t="s">
        <v>329</v>
      </c>
      <c r="B113" s="26" t="s">
        <v>328</v>
      </c>
      <c r="C113" s="25" t="s">
        <v>327</v>
      </c>
      <c r="D113" s="24">
        <f>VLOOKUP(B113,'[1]3 months'!$C$27:$G$238,5,FALSE)</f>
        <v>181.12965413854681</v>
      </c>
      <c r="E113" s="23">
        <f>VLOOKUP(B113,'[1]3 months'!$C$27:$M$238,8,FALSE)</f>
        <v>0.93471785762768533</v>
      </c>
      <c r="F113" s="23">
        <f>VLOOKUP(B113,'[1]3 months'!$C$27:$M$238,9,FALSE)</f>
        <v>6.5282142372314694E-2</v>
      </c>
      <c r="G113" s="23">
        <f>VLOOKUP(B113,'[1]3 months'!$C$27:$M$238,10,FALSE)</f>
        <v>0</v>
      </c>
      <c r="H113" s="23">
        <f>VLOOKUP(B113,'[1]3 months'!$C$27:$M$238,11,FALSE)</f>
        <v>0.93471785762768533</v>
      </c>
      <c r="I113" s="22">
        <f>VLOOKUP(B113,'[1]CI calculations'!$A$31:$K$240,11,FALSE)</f>
        <v>3.5901272139677955E-2</v>
      </c>
      <c r="J113" s="20">
        <f>VLOOKUP(B113,'[1]6 months '!$C$27:$M$238,5,FALSE)</f>
        <v>331.02666355448014</v>
      </c>
      <c r="K113" s="19">
        <f>VLOOKUP(B113,'[1]6 months '!$C$27:$M$238,8,FALSE)</f>
        <v>0.93292467638274745</v>
      </c>
      <c r="L113" s="19">
        <f>VLOOKUP(B113,'[1]6 months '!$C$27:$M$238,9,FALSE)</f>
        <v>6.7075323617252519E-2</v>
      </c>
      <c r="M113" s="19">
        <f>VLOOKUP(B113,'[1]6 months '!$C$27:$M$238,10,FALSE)</f>
        <v>0</v>
      </c>
      <c r="N113" s="19">
        <f>VLOOKUP(B113,'[1]6 months '!$C$27:$M$238,11,FALSE)</f>
        <v>0.93292467638274745</v>
      </c>
      <c r="O113" s="21">
        <f>VLOOKUP(B113,'[1]CI calculations'!$A$248:$K$457,11,FALSE)</f>
        <v>2.685900431690863E-2</v>
      </c>
      <c r="P113" s="20">
        <f>VLOOKUP(B113,'[1]1 year '!$C$27:$M$238,5,FALSE)</f>
        <v>440.29904116773321</v>
      </c>
      <c r="Q113" s="19">
        <f>VLOOKUP(B113,'[1]1 year '!$C$27:$M$238,8,FALSE)</f>
        <v>0.94437976152963843</v>
      </c>
      <c r="R113" s="19">
        <f>VLOOKUP(B113,'[1]1 year '!$C$27:$M$238,9,FALSE)</f>
        <v>5.5620238470361634E-2</v>
      </c>
      <c r="S113" s="19">
        <f>VLOOKUP(B113,'[1]1 year '!$C$27:$M$238,10,FALSE)</f>
        <v>0</v>
      </c>
      <c r="T113" s="19">
        <f>VLOOKUP(B113,'[1]1 year '!$C$27:$M$238,11,FALSE)</f>
        <v>0.94437976152963843</v>
      </c>
      <c r="U113" s="19">
        <f>VLOOKUP(B113,'[1]CI calculations'!$A$472:$K$681,11,FALSE)</f>
        <v>2.1328868039445309E-2</v>
      </c>
      <c r="V113" s="20">
        <f>VLOOKUP(B113,'[1]2 years'!$C$27:$M$238,5,FALSE)</f>
        <v>485.70574187624743</v>
      </c>
      <c r="W113" s="19">
        <f>VLOOKUP(B113,'[1]2 years'!$C$27:$M$238,8,FALSE)</f>
        <v>0.94010321136172814</v>
      </c>
      <c r="X113" s="19">
        <f>VLOOKUP(B113,'[1]2 years'!$C$27:$M$238,9,FALSE)</f>
        <v>5.2450938651190146E-2</v>
      </c>
      <c r="Y113" s="19">
        <f>VLOOKUP(B113,'[1]2 years'!$C$27:$M$238,10,FALSE)</f>
        <v>7.4458499870816422E-3</v>
      </c>
      <c r="Z113" s="19">
        <f>VLOOKUP(B113,'[1]2 years'!$C$27:$M$238,11,FALSE)</f>
        <v>0.94715558979778836</v>
      </c>
      <c r="AA113" s="18">
        <f>VLOOKUP(B113,'[1]CI calculations'!$A$705:$K$914,11,FALSE)</f>
        <v>1.9896231608123306E-2</v>
      </c>
      <c r="BA113" s="1"/>
      <c r="BB113" s="1"/>
      <c r="BC113" s="1"/>
      <c r="BD113" s="1"/>
      <c r="BE113" s="1"/>
      <c r="BF113" s="1"/>
      <c r="BG113" s="1"/>
      <c r="BH113" s="1"/>
      <c r="BI113" s="1"/>
      <c r="BJ113" s="1"/>
      <c r="BK113" s="1"/>
      <c r="BL113" s="1"/>
      <c r="BM113" s="1"/>
      <c r="BN113" s="1"/>
      <c r="BO113" s="1"/>
      <c r="BP113" s="1"/>
    </row>
    <row r="114" spans="1:68" x14ac:dyDescent="0.2">
      <c r="A114" s="27" t="s">
        <v>326</v>
      </c>
      <c r="B114" s="26" t="s">
        <v>325</v>
      </c>
      <c r="C114" s="25" t="s">
        <v>324</v>
      </c>
      <c r="D114" s="24">
        <f>VLOOKUP(B114,'[1]3 months'!$C$27:$G$238,5,FALSE)</f>
        <v>814.13491475145588</v>
      </c>
      <c r="E114" s="23">
        <f>VLOOKUP(B114,'[1]3 months'!$C$27:$M$238,8,FALSE)</f>
        <v>0.94671197692332476</v>
      </c>
      <c r="F114" s="23">
        <f>VLOOKUP(B114,'[1]3 months'!$C$27:$M$238,9,FALSE)</f>
        <v>5.0264543996070533E-2</v>
      </c>
      <c r="G114" s="23">
        <f>VLOOKUP(B114,'[1]3 months'!$C$27:$M$238,10,FALSE)</f>
        <v>3.0234790806046123E-3</v>
      </c>
      <c r="H114" s="23">
        <f>VLOOKUP(B114,'[1]3 months'!$C$27:$M$238,11,FALSE)</f>
        <v>0.94958302132359407</v>
      </c>
      <c r="I114" s="22">
        <f>VLOOKUP(B114,'[1]CI calculations'!$A$31:$K$240,11,FALSE)</f>
        <v>1.4988976473953679E-2</v>
      </c>
      <c r="J114" s="20">
        <f>VLOOKUP(B114,'[1]6 months '!$C$27:$M$238,5,FALSE)</f>
        <v>1292.4076764587546</v>
      </c>
      <c r="K114" s="19">
        <f>VLOOKUP(B114,'[1]6 months '!$C$27:$M$238,8,FALSE)</f>
        <v>0.93980268660509092</v>
      </c>
      <c r="L114" s="19">
        <f>VLOOKUP(B114,'[1]6 months '!$C$27:$M$238,9,FALSE)</f>
        <v>5.176539719575006E-2</v>
      </c>
      <c r="M114" s="19">
        <f>VLOOKUP(B114,'[1]6 months '!$C$27:$M$238,10,FALSE)</f>
        <v>8.4319161991591191E-3</v>
      </c>
      <c r="N114" s="19">
        <f>VLOOKUP(B114,'[1]6 months '!$C$27:$M$238,11,FALSE)</f>
        <v>0.94779440964121708</v>
      </c>
      <c r="O114" s="21">
        <f>VLOOKUP(B114,'[1]CI calculations'!$A$248:$K$457,11,FALSE)</f>
        <v>1.2124803327307294E-2</v>
      </c>
      <c r="P114" s="20">
        <f>VLOOKUP(B114,'[1]1 year '!$C$27:$M$238,5,FALSE)</f>
        <v>1697.2327712243448</v>
      </c>
      <c r="Q114" s="19">
        <f>VLOOKUP(B114,'[1]1 year '!$C$27:$M$238,8,FALSE)</f>
        <v>0.94036615981200877</v>
      </c>
      <c r="R114" s="19">
        <f>VLOOKUP(B114,'[1]1 year '!$C$27:$M$238,9,FALSE)</f>
        <v>4.6684900375352979E-2</v>
      </c>
      <c r="S114" s="19">
        <f>VLOOKUP(B114,'[1]1 year '!$C$27:$M$238,10,FALSE)</f>
        <v>1.2948939812638163E-2</v>
      </c>
      <c r="T114" s="19">
        <f>VLOOKUP(B114,'[1]1 year '!$C$27:$M$238,11,FALSE)</f>
        <v>0.95270264907421165</v>
      </c>
      <c r="U114" s="19">
        <f>VLOOKUP(B114,'[1]CI calculations'!$A$472:$K$681,11,FALSE)</f>
        <v>1.0119199128313956E-2</v>
      </c>
      <c r="V114" s="20">
        <f>VLOOKUP(B114,'[1]2 years'!$C$27:$M$238,5,FALSE)</f>
        <v>1982.5809082738817</v>
      </c>
      <c r="W114" s="19">
        <f>VLOOKUP(B114,'[1]2 years'!$C$27:$M$238,8,FALSE)</f>
        <v>0.92570257691058766</v>
      </c>
      <c r="X114" s="19">
        <f>VLOOKUP(B114,'[1]2 years'!$C$27:$M$238,9,FALSE)</f>
        <v>5.186805398907271E-2</v>
      </c>
      <c r="Y114" s="19">
        <f>VLOOKUP(B114,'[1]2 years'!$C$27:$M$238,10,FALSE)</f>
        <v>2.2429369100339533E-2</v>
      </c>
      <c r="Z114" s="19">
        <f>VLOOKUP(B114,'[1]2 years'!$C$27:$M$238,11,FALSE)</f>
        <v>0.9469418859879839</v>
      </c>
      <c r="AA114" s="18">
        <f>VLOOKUP(B114,'[1]CI calculations'!$A$705:$K$914,11,FALSE)</f>
        <v>9.9343640167181644E-3</v>
      </c>
      <c r="BA114" s="1"/>
      <c r="BB114" s="1"/>
      <c r="BC114" s="1"/>
      <c r="BD114" s="1"/>
      <c r="BE114" s="1"/>
      <c r="BF114" s="1"/>
      <c r="BG114" s="1"/>
      <c r="BH114" s="1"/>
      <c r="BI114" s="1"/>
      <c r="BJ114" s="1"/>
      <c r="BK114" s="1"/>
      <c r="BL114" s="1"/>
      <c r="BM114" s="1"/>
      <c r="BN114" s="1"/>
      <c r="BO114" s="1"/>
      <c r="BP114" s="1"/>
    </row>
    <row r="115" spans="1:68" x14ac:dyDescent="0.2">
      <c r="A115" s="27" t="s">
        <v>323</v>
      </c>
      <c r="B115" s="26" t="s">
        <v>322</v>
      </c>
      <c r="C115" s="25" t="s">
        <v>321</v>
      </c>
      <c r="D115" s="24">
        <f>VLOOKUP(B115,'[1]3 months'!$C$27:$G$238,5,FALSE)</f>
        <v>1516.4513701031897</v>
      </c>
      <c r="E115" s="23">
        <f>VLOOKUP(B115,'[1]3 months'!$C$27:$M$238,8,FALSE)</f>
        <v>0.93444057729179708</v>
      </c>
      <c r="F115" s="23">
        <f>VLOOKUP(B115,'[1]3 months'!$C$27:$M$238,9,FALSE)</f>
        <v>5.9355424086568465E-2</v>
      </c>
      <c r="G115" s="23">
        <f>VLOOKUP(B115,'[1]3 months'!$C$27:$M$238,10,FALSE)</f>
        <v>6.2039986216344441E-3</v>
      </c>
      <c r="H115" s="23">
        <f>VLOOKUP(B115,'[1]3 months'!$C$27:$M$238,11,FALSE)</f>
        <v>0.94027403611581828</v>
      </c>
      <c r="I115" s="22">
        <f>VLOOKUP(B115,'[1]CI calculations'!$A$31:$K$240,11,FALSE)</f>
        <v>1.1910468218918641E-2</v>
      </c>
      <c r="J115" s="20">
        <f>VLOOKUP(B115,'[1]6 months '!$C$27:$M$238,5,FALSE)</f>
        <v>2543.614848923492</v>
      </c>
      <c r="K115" s="19">
        <f>VLOOKUP(B115,'[1]6 months '!$C$27:$M$238,8,FALSE)</f>
        <v>0.93661111557256449</v>
      </c>
      <c r="L115" s="19">
        <f>VLOOKUP(B115,'[1]6 months '!$C$27:$M$238,9,FALSE)</f>
        <v>5.5663238120039656E-2</v>
      </c>
      <c r="M115" s="19">
        <f>VLOOKUP(B115,'[1]6 months '!$C$27:$M$238,10,FALSE)</f>
        <v>7.7256463073958519E-3</v>
      </c>
      <c r="N115" s="19">
        <f>VLOOKUP(B115,'[1]6 months '!$C$27:$M$238,11,FALSE)</f>
        <v>0.94390337922884227</v>
      </c>
      <c r="O115" s="21">
        <f>VLOOKUP(B115,'[1]CI calculations'!$A$248:$K$457,11,FALSE)</f>
        <v>8.9354837000879088E-3</v>
      </c>
      <c r="P115" s="20">
        <f>VLOOKUP(B115,'[1]1 year '!$C$27:$M$238,5,FALSE)</f>
        <v>3319.932852722417</v>
      </c>
      <c r="Q115" s="19">
        <f>VLOOKUP(B115,'[1]1 year '!$C$27:$M$238,8,FALSE)</f>
        <v>0.93120987732564231</v>
      </c>
      <c r="R115" s="19">
        <f>VLOOKUP(B115,'[1]1 year '!$C$27:$M$238,9,FALSE)</f>
        <v>5.8861623974509614E-2</v>
      </c>
      <c r="S115" s="19">
        <f>VLOOKUP(B115,'[1]1 year '!$C$27:$M$238,10,FALSE)</f>
        <v>9.9284986998480537E-3</v>
      </c>
      <c r="T115" s="19">
        <f>VLOOKUP(B115,'[1]1 year '!$C$27:$M$238,11,FALSE)</f>
        <v>0.94054810799299537</v>
      </c>
      <c r="U115" s="19">
        <f>VLOOKUP(B115,'[1]CI calculations'!$A$472:$K$681,11,FALSE)</f>
        <v>8.0461378488973952E-3</v>
      </c>
      <c r="V115" s="20">
        <f>VLOOKUP(B115,'[1]2 years'!$C$27:$M$238,5,FALSE)</f>
        <v>3784.168238962623</v>
      </c>
      <c r="W115" s="19">
        <f>VLOOKUP(B115,'[1]2 years'!$C$27:$M$238,8,FALSE)</f>
        <v>0.90984926646846631</v>
      </c>
      <c r="X115" s="19">
        <f>VLOOKUP(B115,'[1]2 years'!$C$27:$M$238,9,FALSE)</f>
        <v>7.2992652420998852E-2</v>
      </c>
      <c r="Y115" s="19">
        <f>VLOOKUP(B115,'[1]2 years'!$C$27:$M$238,10,FALSE)</f>
        <v>1.7158081110534854E-2</v>
      </c>
      <c r="Z115" s="19">
        <f>VLOOKUP(B115,'[1]2 years'!$C$27:$M$238,11,FALSE)</f>
        <v>0.92573306956272794</v>
      </c>
      <c r="AA115" s="18">
        <f>VLOOKUP(B115,'[1]CI calculations'!$A$705:$K$914,11,FALSE)</f>
        <v>8.3875158228025257E-3</v>
      </c>
      <c r="BA115" s="1"/>
      <c r="BB115" s="1"/>
      <c r="BC115" s="1"/>
      <c r="BD115" s="1"/>
      <c r="BE115" s="1"/>
      <c r="BF115" s="1"/>
      <c r="BG115" s="1"/>
      <c r="BH115" s="1"/>
      <c r="BI115" s="1"/>
      <c r="BJ115" s="1"/>
      <c r="BK115" s="1"/>
      <c r="BL115" s="1"/>
      <c r="BM115" s="1"/>
      <c r="BN115" s="1"/>
      <c r="BO115" s="1"/>
      <c r="BP115" s="1"/>
    </row>
    <row r="116" spans="1:68" x14ac:dyDescent="0.2">
      <c r="A116" s="27" t="s">
        <v>320</v>
      </c>
      <c r="B116" s="26" t="s">
        <v>319</v>
      </c>
      <c r="C116" s="25" t="s">
        <v>318</v>
      </c>
      <c r="D116" s="24">
        <f>VLOOKUP(B116,'[1]3 months'!$C$27:$G$238,5,FALSE)</f>
        <v>1010.9240305257197</v>
      </c>
      <c r="E116" s="23">
        <f>VLOOKUP(B116,'[1]3 months'!$C$27:$M$238,8,FALSE)</f>
        <v>0.96357271093714902</v>
      </c>
      <c r="F116" s="23">
        <f>VLOOKUP(B116,'[1]3 months'!$C$27:$M$238,9,FALSE)</f>
        <v>3.0660306504238059E-2</v>
      </c>
      <c r="G116" s="23">
        <f>VLOOKUP(B116,'[1]3 months'!$C$27:$M$238,10,FALSE)</f>
        <v>5.7669825586128941E-3</v>
      </c>
      <c r="H116" s="23">
        <f>VLOOKUP(B116,'[1]3 months'!$C$27:$M$238,11,FALSE)</f>
        <v>0.96916185042502312</v>
      </c>
      <c r="I116" s="22">
        <f>VLOOKUP(B116,'[1]CI calculations'!$A$31:$K$240,11,FALSE)</f>
        <v>1.0641857609082065E-2</v>
      </c>
      <c r="J116" s="20">
        <f>VLOOKUP(B116,'[1]6 months '!$C$27:$M$238,5,FALSE)</f>
        <v>1683.9759522632457</v>
      </c>
      <c r="K116" s="19">
        <f>VLOOKUP(B116,'[1]6 months '!$C$27:$M$238,8,FALSE)</f>
        <v>0.96255997227208467</v>
      </c>
      <c r="L116" s="19">
        <f>VLOOKUP(B116,'[1]6 months '!$C$27:$M$238,9,FALSE)</f>
        <v>3.1036030944848352E-2</v>
      </c>
      <c r="M116" s="19">
        <f>VLOOKUP(B116,'[1]6 months '!$C$27:$M$238,10,FALSE)</f>
        <v>6.4039967830670204E-3</v>
      </c>
      <c r="N116" s="19">
        <f>VLOOKUP(B116,'[1]6 months '!$C$27:$M$238,11,FALSE)</f>
        <v>0.96876393338503375</v>
      </c>
      <c r="O116" s="21">
        <f>VLOOKUP(B116,'[1]CI calculations'!$A$248:$K$457,11,FALSE)</f>
        <v>8.297685291449414E-3</v>
      </c>
      <c r="P116" s="20">
        <f>VLOOKUP(B116,'[1]1 year '!$C$27:$M$238,5,FALSE)</f>
        <v>2226.8170904433618</v>
      </c>
      <c r="Q116" s="19">
        <f>VLOOKUP(B116,'[1]1 year '!$C$27:$M$238,8,FALSE)</f>
        <v>0.9507176309756914</v>
      </c>
      <c r="R116" s="19">
        <f>VLOOKUP(B116,'[1]1 year '!$C$27:$M$238,9,FALSE)</f>
        <v>3.7709582674549678E-2</v>
      </c>
      <c r="S116" s="19">
        <f>VLOOKUP(B116,'[1]1 year '!$C$27:$M$238,10,FALSE)</f>
        <v>1.1572786349758916E-2</v>
      </c>
      <c r="T116" s="19">
        <f>VLOOKUP(B116,'[1]1 year '!$C$27:$M$238,11,FALSE)</f>
        <v>0.96184890282888003</v>
      </c>
      <c r="U116" s="19">
        <f>VLOOKUP(B116,'[1]CI calculations'!$A$472:$K$681,11,FALSE)</f>
        <v>7.9664437862901789E-3</v>
      </c>
      <c r="V116" s="20">
        <f>VLOOKUP(B116,'[1]2 years'!$C$27:$M$238,5,FALSE)</f>
        <v>2562.8884583965373</v>
      </c>
      <c r="W116" s="19">
        <f>VLOOKUP(B116,'[1]2 years'!$C$27:$M$238,8,FALSE)</f>
        <v>0.93952292626656286</v>
      </c>
      <c r="X116" s="19">
        <f>VLOOKUP(B116,'[1]2 years'!$C$27:$M$238,9,FALSE)</f>
        <v>4.8487455569229503E-2</v>
      </c>
      <c r="Y116" s="19">
        <f>VLOOKUP(B116,'[1]2 years'!$C$27:$M$238,10,FALSE)</f>
        <v>1.1989618164207627E-2</v>
      </c>
      <c r="Z116" s="19">
        <f>VLOOKUP(B116,'[1]2 years'!$C$27:$M$238,11,FALSE)</f>
        <v>0.95092414365207745</v>
      </c>
      <c r="AA116" s="18">
        <f>VLOOKUP(B116,'[1]CI calculations'!$A$705:$K$914,11,FALSE)</f>
        <v>8.375703591953285E-3</v>
      </c>
      <c r="BA116" s="1"/>
      <c r="BB116" s="1"/>
      <c r="BC116" s="1"/>
      <c r="BD116" s="1"/>
      <c r="BE116" s="1"/>
      <c r="BF116" s="1"/>
      <c r="BG116" s="1"/>
      <c r="BH116" s="1"/>
      <c r="BI116" s="1"/>
      <c r="BJ116" s="1"/>
      <c r="BK116" s="1"/>
      <c r="BL116" s="1"/>
      <c r="BM116" s="1"/>
      <c r="BN116" s="1"/>
      <c r="BO116" s="1"/>
      <c r="BP116" s="1"/>
    </row>
    <row r="117" spans="1:68" x14ac:dyDescent="0.2">
      <c r="A117" s="27" t="s">
        <v>317</v>
      </c>
      <c r="B117" s="26" t="s">
        <v>316</v>
      </c>
      <c r="C117" s="25" t="s">
        <v>315</v>
      </c>
      <c r="D117" s="24">
        <f>VLOOKUP(B117,'[1]3 months'!$C$27:$G$238,5,FALSE)</f>
        <v>618.54012536793243</v>
      </c>
      <c r="E117" s="23">
        <f>VLOOKUP(B117,'[1]3 months'!$C$27:$M$238,8,FALSE)</f>
        <v>0.97384222971063417</v>
      </c>
      <c r="F117" s="23">
        <f>VLOOKUP(B117,'[1]3 months'!$C$27:$M$238,9,FALSE)</f>
        <v>2.6157770289365796E-2</v>
      </c>
      <c r="G117" s="23">
        <f>VLOOKUP(B117,'[1]3 months'!$C$27:$M$238,10,FALSE)</f>
        <v>0</v>
      </c>
      <c r="H117" s="23">
        <f>VLOOKUP(B117,'[1]3 months'!$C$27:$M$238,11,FALSE)</f>
        <v>0.97384222971063417</v>
      </c>
      <c r="I117" s="22">
        <f>VLOOKUP(B117,'[1]CI calculations'!$A$31:$K$240,11,FALSE)</f>
        <v>1.2529812475925562E-2</v>
      </c>
      <c r="J117" s="20">
        <f>VLOOKUP(B117,'[1]6 months '!$C$27:$M$238,5,FALSE)</f>
        <v>1104.9752296546474</v>
      </c>
      <c r="K117" s="19">
        <f>VLOOKUP(B117,'[1]6 months '!$C$27:$M$238,8,FALSE)</f>
        <v>0.97503053074369928</v>
      </c>
      <c r="L117" s="19">
        <f>VLOOKUP(B117,'[1]6 months '!$C$27:$M$238,9,FALSE)</f>
        <v>2.2359332841327555E-2</v>
      </c>
      <c r="M117" s="19">
        <f>VLOOKUP(B117,'[1]6 months '!$C$27:$M$238,10,FALSE)</f>
        <v>2.6101364149732267E-3</v>
      </c>
      <c r="N117" s="19">
        <f>VLOOKUP(B117,'[1]6 months '!$C$27:$M$238,11,FALSE)</f>
        <v>0.9775821535212329</v>
      </c>
      <c r="O117" s="21">
        <f>VLOOKUP(B117,'[1]CI calculations'!$A$248:$K$457,11,FALSE)</f>
        <v>8.7035881373740409E-3</v>
      </c>
      <c r="P117" s="20">
        <f>VLOOKUP(B117,'[1]1 year '!$C$27:$M$238,5,FALSE)</f>
        <v>1491.926229652352</v>
      </c>
      <c r="Q117" s="19">
        <f>VLOOKUP(B117,'[1]1 year '!$C$27:$M$238,8,FALSE)</f>
        <v>0.96520335081133946</v>
      </c>
      <c r="R117" s="19">
        <f>VLOOKUP(B117,'[1]1 year '!$C$27:$M$238,9,FALSE)</f>
        <v>2.1130555840738766E-2</v>
      </c>
      <c r="S117" s="19">
        <f>VLOOKUP(B117,'[1]1 year '!$C$27:$M$238,10,FALSE)</f>
        <v>1.3666093347921789E-2</v>
      </c>
      <c r="T117" s="19">
        <f>VLOOKUP(B117,'[1]1 year '!$C$27:$M$238,11,FALSE)</f>
        <v>0.97857667094456646</v>
      </c>
      <c r="U117" s="19">
        <f>VLOOKUP(B117,'[1]CI calculations'!$A$472:$K$681,11,FALSE)</f>
        <v>7.3665015440037476E-3</v>
      </c>
      <c r="V117" s="20">
        <f>VLOOKUP(B117,'[1]2 years'!$C$27:$M$238,5,FALSE)</f>
        <v>1668.7951655421907</v>
      </c>
      <c r="W117" s="19">
        <f>VLOOKUP(B117,'[1]2 years'!$C$27:$M$238,8,FALSE)</f>
        <v>0.94832006885761877</v>
      </c>
      <c r="X117" s="19">
        <f>VLOOKUP(B117,'[1]2 years'!$C$27:$M$238,9,FALSE)</f>
        <v>3.081974461437139E-2</v>
      </c>
      <c r="Y117" s="19">
        <f>VLOOKUP(B117,'[1]2 years'!$C$27:$M$238,10,FALSE)</f>
        <v>2.0860186528009868E-2</v>
      </c>
      <c r="Z117" s="19">
        <f>VLOOKUP(B117,'[1]2 years'!$C$27:$M$238,11,FALSE)</f>
        <v>0.9685236529141984</v>
      </c>
      <c r="AA117" s="18">
        <f>VLOOKUP(B117,'[1]CI calculations'!$A$705:$K$914,11,FALSE)</f>
        <v>8.4300327698452159E-3</v>
      </c>
      <c r="BA117" s="1"/>
      <c r="BB117" s="1"/>
      <c r="BC117" s="1"/>
      <c r="BD117" s="1"/>
      <c r="BE117" s="1"/>
      <c r="BF117" s="1"/>
      <c r="BG117" s="1"/>
      <c r="BH117" s="1"/>
      <c r="BI117" s="1"/>
      <c r="BJ117" s="1"/>
      <c r="BK117" s="1"/>
      <c r="BL117" s="1"/>
      <c r="BM117" s="1"/>
      <c r="BN117" s="1"/>
      <c r="BO117" s="1"/>
      <c r="BP117" s="1"/>
    </row>
    <row r="118" spans="1:68" x14ac:dyDescent="0.2">
      <c r="A118" s="27" t="s">
        <v>314</v>
      </c>
      <c r="B118" s="26" t="s">
        <v>313</v>
      </c>
      <c r="C118" s="25" t="s">
        <v>312</v>
      </c>
      <c r="D118" s="24">
        <f>VLOOKUP(B118,'[1]3 months'!$C$27:$G$238,5,FALSE)</f>
        <v>495.95213306533827</v>
      </c>
      <c r="E118" s="23">
        <f>VLOOKUP(B118,'[1]3 months'!$C$27:$M$238,8,FALSE)</f>
        <v>0.97098892570595341</v>
      </c>
      <c r="F118" s="23">
        <f>VLOOKUP(B118,'[1]3 months'!$C$27:$M$238,9,FALSE)</f>
        <v>2.3520250306895057E-2</v>
      </c>
      <c r="G118" s="23">
        <f>VLOOKUP(B118,'[1]3 months'!$C$27:$M$238,10,FALSE)</f>
        <v>5.4908239871516032E-3</v>
      </c>
      <c r="H118" s="23">
        <f>VLOOKUP(B118,'[1]3 months'!$C$27:$M$238,11,FALSE)</f>
        <v>0.97634989110790149</v>
      </c>
      <c r="I118" s="22">
        <f>VLOOKUP(B118,'[1]CI calculations'!$A$31:$K$240,11,FALSE)</f>
        <v>1.3360915671876437E-2</v>
      </c>
      <c r="J118" s="20">
        <f>VLOOKUP(B118,'[1]6 months '!$C$27:$M$238,5,FALSE)</f>
        <v>863.05153149270086</v>
      </c>
      <c r="K118" s="19">
        <f>VLOOKUP(B118,'[1]6 months '!$C$27:$M$238,8,FALSE)</f>
        <v>0.9741358468509822</v>
      </c>
      <c r="L118" s="19">
        <f>VLOOKUP(B118,'[1]6 months '!$C$27:$M$238,9,FALSE)</f>
        <v>1.8817923558187601E-2</v>
      </c>
      <c r="M118" s="19">
        <f>VLOOKUP(B118,'[1]6 months '!$C$27:$M$238,10,FALSE)</f>
        <v>7.0462295908301689E-3</v>
      </c>
      <c r="N118" s="19">
        <f>VLOOKUP(B118,'[1]6 months '!$C$27:$M$238,11,FALSE)</f>
        <v>0.98104854010430598</v>
      </c>
      <c r="O118" s="21">
        <f>VLOOKUP(B118,'[1]CI calculations'!$A$248:$K$457,11,FALSE)</f>
        <v>9.0915764664460386E-3</v>
      </c>
      <c r="P118" s="20">
        <f>VLOOKUP(B118,'[1]1 year '!$C$27:$M$238,5,FALSE)</f>
        <v>1094.3721371533834</v>
      </c>
      <c r="Q118" s="19">
        <f>VLOOKUP(B118,'[1]1 year '!$C$27:$M$238,8,FALSE)</f>
        <v>0.96194824508783072</v>
      </c>
      <c r="R118" s="19">
        <f>VLOOKUP(B118,'[1]1 year '!$C$27:$M$238,9,FALSE)</f>
        <v>2.3244056217336141E-2</v>
      </c>
      <c r="S118" s="19">
        <f>VLOOKUP(B118,'[1]1 year '!$C$27:$M$238,10,FALSE)</f>
        <v>1.4807698694833137E-2</v>
      </c>
      <c r="T118" s="19">
        <f>VLOOKUP(B118,'[1]1 year '!$C$27:$M$238,11,FALSE)</f>
        <v>0.97640657952103083</v>
      </c>
      <c r="U118" s="19">
        <f>VLOOKUP(B118,'[1]CI calculations'!$A$472:$K$681,11,FALSE)</f>
        <v>9.0216688289177002E-3</v>
      </c>
      <c r="V118" s="20">
        <f>VLOOKUP(B118,'[1]2 years'!$C$27:$M$238,5,FALSE)</f>
        <v>1225.511139861539</v>
      </c>
      <c r="W118" s="19">
        <f>VLOOKUP(B118,'[1]2 years'!$C$27:$M$238,8,FALSE)</f>
        <v>0.94727251844748717</v>
      </c>
      <c r="X118" s="19">
        <f>VLOOKUP(B118,'[1]2 years'!$C$27:$M$238,9,FALSE)</f>
        <v>3.0153116707298203E-2</v>
      </c>
      <c r="Y118" s="19">
        <f>VLOOKUP(B118,'[1]2 years'!$C$27:$M$238,10,FALSE)</f>
        <v>2.2574364845214665E-2</v>
      </c>
      <c r="Z118" s="19">
        <f>VLOOKUP(B118,'[1]2 years'!$C$27:$M$238,11,FALSE)</f>
        <v>0.96915047485681793</v>
      </c>
      <c r="AA118" s="18">
        <f>VLOOKUP(B118,'[1]CI calculations'!$A$705:$K$914,11,FALSE)</f>
        <v>9.7506657409992814E-3</v>
      </c>
      <c r="BA118" s="1"/>
      <c r="BB118" s="1"/>
      <c r="BC118" s="1"/>
      <c r="BD118" s="1"/>
      <c r="BE118" s="1"/>
      <c r="BF118" s="1"/>
      <c r="BG118" s="1"/>
      <c r="BH118" s="1"/>
      <c r="BI118" s="1"/>
      <c r="BJ118" s="1"/>
      <c r="BK118" s="1"/>
      <c r="BL118" s="1"/>
      <c r="BM118" s="1"/>
      <c r="BN118" s="1"/>
      <c r="BO118" s="1"/>
      <c r="BP118" s="1"/>
    </row>
    <row r="119" spans="1:68" x14ac:dyDescent="0.2">
      <c r="A119" s="27" t="s">
        <v>311</v>
      </c>
      <c r="B119" s="26" t="s">
        <v>310</v>
      </c>
      <c r="C119" s="25" t="s">
        <v>309</v>
      </c>
      <c r="D119" s="24">
        <f>VLOOKUP(B119,'[1]3 months'!$C$27:$G$238,5,FALSE)</f>
        <v>969.82589350800663</v>
      </c>
      <c r="E119" s="23">
        <f>VLOOKUP(B119,'[1]3 months'!$C$27:$M$238,8,FALSE)</f>
        <v>0.96451033215459103</v>
      </c>
      <c r="F119" s="23">
        <f>VLOOKUP(B119,'[1]3 months'!$C$27:$M$238,9,FALSE)</f>
        <v>2.6657826301028715E-2</v>
      </c>
      <c r="G119" s="23">
        <f>VLOOKUP(B119,'[1]3 months'!$C$27:$M$238,10,FALSE)</f>
        <v>8.8318415443803099E-3</v>
      </c>
      <c r="H119" s="23">
        <f>VLOOKUP(B119,'[1]3 months'!$C$27:$M$238,11,FALSE)</f>
        <v>0.97310463812460901</v>
      </c>
      <c r="I119" s="22">
        <f>VLOOKUP(B119,'[1]CI calculations'!$A$31:$K$240,11,FALSE)</f>
        <v>1.0183626565478377E-2</v>
      </c>
      <c r="J119" s="20">
        <f>VLOOKUP(B119,'[1]6 months '!$C$27:$M$238,5,FALSE)</f>
        <v>1634.2000529101988</v>
      </c>
      <c r="K119" s="19">
        <f>VLOOKUP(B119,'[1]6 months '!$C$27:$M$238,8,FALSE)</f>
        <v>0.96015632776329529</v>
      </c>
      <c r="L119" s="19">
        <f>VLOOKUP(B119,'[1]6 months '!$C$27:$M$238,9,FALSE)</f>
        <v>3.0184420228597863E-2</v>
      </c>
      <c r="M119" s="19">
        <f>VLOOKUP(B119,'[1]6 months '!$C$27:$M$238,10,FALSE)</f>
        <v>9.6592520081069163E-3</v>
      </c>
      <c r="N119" s="19">
        <f>VLOOKUP(B119,'[1]6 months '!$C$27:$M$238,11,FALSE)</f>
        <v>0.96952117714049169</v>
      </c>
      <c r="O119" s="21">
        <f>VLOOKUP(B119,'[1]CI calculations'!$A$248:$K$457,11,FALSE)</f>
        <v>8.3377032545687065E-3</v>
      </c>
      <c r="P119" s="20">
        <f>VLOOKUP(B119,'[1]1 year '!$C$27:$M$238,5,FALSE)</f>
        <v>2140.8880788171141</v>
      </c>
      <c r="Q119" s="19">
        <f>VLOOKUP(B119,'[1]1 year '!$C$27:$M$238,8,FALSE)</f>
        <v>0.95165130250905594</v>
      </c>
      <c r="R119" s="19">
        <f>VLOOKUP(B119,'[1]1 year '!$C$27:$M$238,9,FALSE)</f>
        <v>3.479164460137036E-2</v>
      </c>
      <c r="S119" s="19">
        <f>VLOOKUP(B119,'[1]1 year '!$C$27:$M$238,10,FALSE)</f>
        <v>1.3557052889573718E-2</v>
      </c>
      <c r="T119" s="19">
        <f>VLOOKUP(B119,'[1]1 year '!$C$27:$M$238,11,FALSE)</f>
        <v>0.9647302008663704</v>
      </c>
      <c r="U119" s="19">
        <f>VLOOKUP(B119,'[1]CI calculations'!$A$472:$K$681,11,FALSE)</f>
        <v>7.8318008203969499E-3</v>
      </c>
      <c r="V119" s="20">
        <f>VLOOKUP(B119,'[1]2 years'!$C$27:$M$238,5,FALSE)</f>
        <v>2468.8193927137645</v>
      </c>
      <c r="W119" s="19">
        <f>VLOOKUP(B119,'[1]2 years'!$C$27:$M$238,8,FALSE)</f>
        <v>0.93248260131763228</v>
      </c>
      <c r="X119" s="19">
        <f>VLOOKUP(B119,'[1]2 years'!$C$27:$M$238,9,FALSE)</f>
        <v>4.7933756695038771E-2</v>
      </c>
      <c r="Y119" s="19">
        <f>VLOOKUP(B119,'[1]2 years'!$C$27:$M$238,10,FALSE)</f>
        <v>1.9583641987328926E-2</v>
      </c>
      <c r="Z119" s="19">
        <f>VLOOKUP(B119,'[1]2 years'!$C$27:$M$238,11,FALSE)</f>
        <v>0.95110877505940261</v>
      </c>
      <c r="AA119" s="18">
        <f>VLOOKUP(B119,'[1]CI calculations'!$A$705:$K$914,11,FALSE)</f>
        <v>8.5520503737161538E-3</v>
      </c>
      <c r="BA119" s="1"/>
      <c r="BB119" s="1"/>
      <c r="BC119" s="1"/>
      <c r="BD119" s="1"/>
      <c r="BE119" s="1"/>
      <c r="BF119" s="1"/>
      <c r="BG119" s="1"/>
      <c r="BH119" s="1"/>
      <c r="BI119" s="1"/>
      <c r="BJ119" s="1"/>
      <c r="BK119" s="1"/>
      <c r="BL119" s="1"/>
      <c r="BM119" s="1"/>
      <c r="BN119" s="1"/>
      <c r="BO119" s="1"/>
      <c r="BP119" s="1"/>
    </row>
    <row r="120" spans="1:68" x14ac:dyDescent="0.2">
      <c r="A120" s="27" t="s">
        <v>308</v>
      </c>
      <c r="B120" s="26" t="s">
        <v>307</v>
      </c>
      <c r="C120" s="25" t="s">
        <v>306</v>
      </c>
      <c r="D120" s="24">
        <f>VLOOKUP(B120,'[1]3 months'!$C$27:$G$238,5,FALSE)</f>
        <v>335.02880581152186</v>
      </c>
      <c r="E120" s="23">
        <f>VLOOKUP(B120,'[1]3 months'!$C$27:$M$238,8,FALSE)</f>
        <v>0.91226264997070838</v>
      </c>
      <c r="F120" s="23">
        <f>VLOOKUP(B120,'[1]3 months'!$C$27:$M$238,9,FALSE)</f>
        <v>7.667105756988625E-2</v>
      </c>
      <c r="G120" s="23">
        <f>VLOOKUP(B120,'[1]3 months'!$C$27:$M$238,10,FALSE)</f>
        <v>1.1066292459405389E-2</v>
      </c>
      <c r="H120" s="23">
        <f>VLOOKUP(B120,'[1]3 months'!$C$27:$M$238,11,FALSE)</f>
        <v>0.92247098366121882</v>
      </c>
      <c r="I120" s="22">
        <f>VLOOKUP(B120,'[1]CI calculations'!$A$31:$K$240,11,FALSE)</f>
        <v>2.8701499277039987E-2</v>
      </c>
      <c r="J120" s="20">
        <f>VLOOKUP(B120,'[1]6 months '!$C$27:$M$238,5,FALSE)</f>
        <v>569.40208024292281</v>
      </c>
      <c r="K120" s="19">
        <f>VLOOKUP(B120,'[1]6 months '!$C$27:$M$238,8,FALSE)</f>
        <v>0.92058649275152038</v>
      </c>
      <c r="L120" s="19">
        <f>VLOOKUP(B120,'[1]6 months '!$C$27:$M$238,9,FALSE)</f>
        <v>6.0114216278292373E-2</v>
      </c>
      <c r="M120" s="19">
        <f>VLOOKUP(B120,'[1]6 months '!$C$27:$M$238,10,FALSE)</f>
        <v>1.9299290970187257E-2</v>
      </c>
      <c r="N120" s="19">
        <f>VLOOKUP(B120,'[1]6 months '!$C$27:$M$238,11,FALSE)</f>
        <v>0.93870279105053145</v>
      </c>
      <c r="O120" s="21">
        <f>VLOOKUP(B120,'[1]CI calculations'!$A$248:$K$457,11,FALSE)</f>
        <v>1.9818700298325696E-2</v>
      </c>
      <c r="P120" s="20">
        <f>VLOOKUP(B120,'[1]1 year '!$C$27:$M$238,5,FALSE)</f>
        <v>783.08345744326573</v>
      </c>
      <c r="Q120" s="19">
        <f>VLOOKUP(B120,'[1]1 year '!$C$27:$M$238,8,FALSE)</f>
        <v>0.92015898993014744</v>
      </c>
      <c r="R120" s="19">
        <f>VLOOKUP(B120,'[1]1 year '!$C$27:$M$238,9,FALSE)</f>
        <v>5.4476394025675431E-2</v>
      </c>
      <c r="S120" s="19">
        <f>VLOOKUP(B120,'[1]1 year '!$C$27:$M$238,10,FALSE)</f>
        <v>2.5364616044177172E-2</v>
      </c>
      <c r="T120" s="19">
        <f>VLOOKUP(B120,'[1]1 year '!$C$27:$M$238,11,FALSE)</f>
        <v>0.94410587290134274</v>
      </c>
      <c r="U120" s="19">
        <f>VLOOKUP(B120,'[1]CI calculations'!$A$472:$K$681,11,FALSE)</f>
        <v>1.6230962172320781E-2</v>
      </c>
      <c r="V120" s="20">
        <f>VLOOKUP(B120,'[1]2 years'!$C$27:$M$238,5,FALSE)</f>
        <v>930.64541160021497</v>
      </c>
      <c r="W120" s="19">
        <f>VLOOKUP(B120,'[1]2 years'!$C$27:$M$238,8,FALSE)</f>
        <v>0.910233156180842</v>
      </c>
      <c r="X120" s="19">
        <f>VLOOKUP(B120,'[1]2 years'!$C$27:$M$238,9,FALSE)</f>
        <v>5.5065318801189533E-2</v>
      </c>
      <c r="Y120" s="19">
        <f>VLOOKUP(B120,'[1]2 years'!$C$27:$M$238,10,FALSE)</f>
        <v>3.4701525017968506E-2</v>
      </c>
      <c r="Z120" s="19">
        <f>VLOOKUP(B120,'[1]2 years'!$C$27:$M$238,11,FALSE)</f>
        <v>0.94295513747474369</v>
      </c>
      <c r="AA120" s="18">
        <f>VLOOKUP(B120,'[1]CI calculations'!$A$705:$K$914,11,FALSE)</f>
        <v>1.5103702318063961E-2</v>
      </c>
      <c r="BA120" s="1"/>
      <c r="BB120" s="1"/>
      <c r="BC120" s="1"/>
      <c r="BD120" s="1"/>
      <c r="BE120" s="1"/>
      <c r="BF120" s="1"/>
      <c r="BG120" s="1"/>
      <c r="BH120" s="1"/>
      <c r="BI120" s="1"/>
      <c r="BJ120" s="1"/>
      <c r="BK120" s="1"/>
      <c r="BL120" s="1"/>
      <c r="BM120" s="1"/>
      <c r="BN120" s="1"/>
      <c r="BO120" s="1"/>
      <c r="BP120" s="1"/>
    </row>
    <row r="121" spans="1:68" x14ac:dyDescent="0.2">
      <c r="A121" s="27" t="s">
        <v>305</v>
      </c>
      <c r="B121" s="26" t="s">
        <v>304</v>
      </c>
      <c r="C121" s="25" t="s">
        <v>303</v>
      </c>
      <c r="D121" s="24">
        <f>VLOOKUP(B121,'[1]3 months'!$C$27:$G$238,5,FALSE)</f>
        <v>710.48820577655465</v>
      </c>
      <c r="E121" s="23">
        <f>VLOOKUP(B121,'[1]3 months'!$C$27:$M$238,8,FALSE)</f>
        <v>0.96519989701745379</v>
      </c>
      <c r="F121" s="23">
        <f>VLOOKUP(B121,'[1]3 months'!$C$27:$M$238,9,FALSE)</f>
        <v>2.6926492388692012E-2</v>
      </c>
      <c r="G121" s="23">
        <f>VLOOKUP(B121,'[1]3 months'!$C$27:$M$238,10,FALSE)</f>
        <v>7.8736105938541426E-3</v>
      </c>
      <c r="H121" s="23">
        <f>VLOOKUP(B121,'[1]3 months'!$C$27:$M$238,11,FALSE)</f>
        <v>0.97285981637399099</v>
      </c>
      <c r="I121" s="22">
        <f>VLOOKUP(B121,'[1]CI calculations'!$A$31:$K$240,11,FALSE)</f>
        <v>1.194645419538834E-2</v>
      </c>
      <c r="J121" s="20">
        <f>VLOOKUP(B121,'[1]6 months '!$C$27:$M$238,5,FALSE)</f>
        <v>1239.2094226829995</v>
      </c>
      <c r="K121" s="19">
        <f>VLOOKUP(B121,'[1]6 months '!$C$27:$M$238,8,FALSE)</f>
        <v>0.97295199043190783</v>
      </c>
      <c r="L121" s="19">
        <f>VLOOKUP(B121,'[1]6 months '!$C$27:$M$238,9,FALSE)</f>
        <v>2.2533754462043191E-2</v>
      </c>
      <c r="M121" s="19">
        <f>VLOOKUP(B121,'[1]6 months '!$C$27:$M$238,10,FALSE)</f>
        <v>4.5142551060489509E-3</v>
      </c>
      <c r="N121" s="19">
        <f>VLOOKUP(B121,'[1]6 months '!$C$27:$M$238,11,FALSE)</f>
        <v>0.97736406113535701</v>
      </c>
      <c r="O121" s="21">
        <f>VLOOKUP(B121,'[1]CI calculations'!$A$248:$K$457,11,FALSE)</f>
        <v>8.263545413378693E-3</v>
      </c>
      <c r="P121" s="20">
        <f>VLOOKUP(B121,'[1]1 year '!$C$27:$M$238,5,FALSE)</f>
        <v>1572.4921672727794</v>
      </c>
      <c r="Q121" s="19">
        <f>VLOOKUP(B121,'[1]1 year '!$C$27:$M$238,8,FALSE)</f>
        <v>0.97383385863775285</v>
      </c>
      <c r="R121" s="19">
        <f>VLOOKUP(B121,'[1]1 year '!$C$27:$M$238,9,FALSE)</f>
        <v>2.2608662615937806E-2</v>
      </c>
      <c r="S121" s="19">
        <f>VLOOKUP(B121,'[1]1 year '!$C$27:$M$238,10,FALSE)</f>
        <v>3.5574787463092629E-3</v>
      </c>
      <c r="T121" s="19">
        <f>VLOOKUP(B121,'[1]1 year '!$C$27:$M$238,11,FALSE)</f>
        <v>0.97731062039836236</v>
      </c>
      <c r="U121" s="19">
        <f>VLOOKUP(B121,'[1]CI calculations'!$A$472:$K$681,11,FALSE)</f>
        <v>7.3400030906515656E-3</v>
      </c>
      <c r="V121" s="20">
        <f>VLOOKUP(B121,'[1]2 years'!$C$27:$M$238,5,FALSE)</f>
        <v>1804.8886226316947</v>
      </c>
      <c r="W121" s="19">
        <f>VLOOKUP(B121,'[1]2 years'!$C$27:$M$238,8,FALSE)</f>
        <v>0.96246250291543078</v>
      </c>
      <c r="X121" s="19">
        <f>VLOOKUP(B121,'[1]2 years'!$C$27:$M$238,9,FALSE)</f>
        <v>2.6245257616143328E-2</v>
      </c>
      <c r="Y121" s="19">
        <f>VLOOKUP(B121,'[1]2 years'!$C$27:$M$238,10,FALSE)</f>
        <v>1.1292239468425894E-2</v>
      </c>
      <c r="Z121" s="19">
        <f>VLOOKUP(B121,'[1]2 years'!$C$27:$M$238,11,FALSE)</f>
        <v>0.97345498977166656</v>
      </c>
      <c r="AA121" s="18">
        <f>VLOOKUP(B121,'[1]CI calculations'!$A$705:$K$914,11,FALSE)</f>
        <v>7.4246939824774826E-3</v>
      </c>
      <c r="BA121" s="1"/>
      <c r="BB121" s="1"/>
      <c r="BC121" s="1"/>
      <c r="BD121" s="1"/>
      <c r="BE121" s="1"/>
      <c r="BF121" s="1"/>
      <c r="BG121" s="1"/>
      <c r="BH121" s="1"/>
      <c r="BI121" s="1"/>
      <c r="BJ121" s="1"/>
      <c r="BK121" s="1"/>
      <c r="BL121" s="1"/>
      <c r="BM121" s="1"/>
      <c r="BN121" s="1"/>
      <c r="BO121" s="1"/>
      <c r="BP121" s="1"/>
    </row>
    <row r="122" spans="1:68" x14ac:dyDescent="0.2">
      <c r="A122" s="27" t="s">
        <v>302</v>
      </c>
      <c r="B122" s="26" t="s">
        <v>301</v>
      </c>
      <c r="C122" s="25" t="s">
        <v>300</v>
      </c>
      <c r="D122" s="24">
        <f>VLOOKUP(B122,'[1]3 months'!$C$27:$G$238,5,FALSE)</f>
        <v>574.97270924545194</v>
      </c>
      <c r="E122" s="23">
        <f>VLOOKUP(B122,'[1]3 months'!$C$27:$M$238,8,FALSE)</f>
        <v>0.97628488281967263</v>
      </c>
      <c r="F122" s="23">
        <f>VLOOKUP(B122,'[1]3 months'!$C$27:$M$238,9,FALSE)</f>
        <v>2.0257286671312925E-2</v>
      </c>
      <c r="G122" s="23">
        <f>VLOOKUP(B122,'[1]3 months'!$C$27:$M$238,10,FALSE)</f>
        <v>3.4578305090146207E-3</v>
      </c>
      <c r="H122" s="23">
        <f>VLOOKUP(B122,'[1]3 months'!$C$27:$M$238,11,FALSE)</f>
        <v>0.9796724240162763</v>
      </c>
      <c r="I122" s="22">
        <f>VLOOKUP(B122,'[1]CI calculations'!$A$31:$K$240,11,FALSE)</f>
        <v>1.1509363340393557E-2</v>
      </c>
      <c r="J122" s="20">
        <f>VLOOKUP(B122,'[1]6 months '!$C$27:$M$238,5,FALSE)</f>
        <v>980.19969374687787</v>
      </c>
      <c r="K122" s="19">
        <f>VLOOKUP(B122,'[1]6 months '!$C$27:$M$238,8,FALSE)</f>
        <v>0.96208522209280178</v>
      </c>
      <c r="L122" s="19">
        <f>VLOOKUP(B122,'[1]6 months '!$C$27:$M$238,9,FALSE)</f>
        <v>3.0688661421528936E-2</v>
      </c>
      <c r="M122" s="19">
        <f>VLOOKUP(B122,'[1]6 months '!$C$27:$M$238,10,FALSE)</f>
        <v>7.2261164856692751E-3</v>
      </c>
      <c r="N122" s="19">
        <f>VLOOKUP(B122,'[1]6 months '!$C$27:$M$238,11,FALSE)</f>
        <v>0.96908796460993341</v>
      </c>
      <c r="O122" s="21">
        <f>VLOOKUP(B122,'[1]CI calculations'!$A$248:$K$457,11,FALSE)</f>
        <v>1.0828115763585243E-2</v>
      </c>
      <c r="P122" s="20">
        <f>VLOOKUP(B122,'[1]1 year '!$C$27:$M$238,5,FALSE)</f>
        <v>1299.3105294819673</v>
      </c>
      <c r="Q122" s="19">
        <f>VLOOKUP(B122,'[1]1 year '!$C$27:$M$238,8,FALSE)</f>
        <v>0.96128838011773365</v>
      </c>
      <c r="R122" s="19">
        <f>VLOOKUP(B122,'[1]1 year '!$C$27:$M$238,9,FALSE)</f>
        <v>3.0995623220716233E-2</v>
      </c>
      <c r="S122" s="19">
        <f>VLOOKUP(B122,'[1]1 year '!$C$27:$M$238,10,FALSE)</f>
        <v>7.7159966615501637E-3</v>
      </c>
      <c r="T122" s="19">
        <f>VLOOKUP(B122,'[1]1 year '!$C$27:$M$238,11,FALSE)</f>
        <v>0.96876335493020727</v>
      </c>
      <c r="U122" s="19">
        <f>VLOOKUP(B122,'[1]CI calculations'!$A$472:$K$681,11,FALSE)</f>
        <v>9.4537094756431891E-3</v>
      </c>
      <c r="V122" s="20">
        <f>VLOOKUP(B122,'[1]2 years'!$C$27:$M$238,5,FALSE)</f>
        <v>1543.8432667607476</v>
      </c>
      <c r="W122" s="19">
        <f>VLOOKUP(B122,'[1]2 years'!$C$27:$M$238,8,FALSE)</f>
        <v>0.94393805217847804</v>
      </c>
      <c r="X122" s="19">
        <f>VLOOKUP(B122,'[1]2 years'!$C$27:$M$238,9,FALSE)</f>
        <v>4.529355777210612E-2</v>
      </c>
      <c r="Y122" s="19">
        <f>VLOOKUP(B122,'[1]2 years'!$C$27:$M$238,10,FALSE)</f>
        <v>1.076839004941582E-2</v>
      </c>
      <c r="Z122" s="19">
        <f>VLOOKUP(B122,'[1]2 years'!$C$27:$M$238,11,FALSE)</f>
        <v>0.95421339419757445</v>
      </c>
      <c r="AA122" s="18">
        <f>VLOOKUP(B122,'[1]CI calculations'!$A$705:$K$914,11,FALSE)</f>
        <v>1.0436551321842848E-2</v>
      </c>
      <c r="BA122" s="1"/>
      <c r="BB122" s="1"/>
      <c r="BC122" s="1"/>
      <c r="BD122" s="1"/>
      <c r="BE122" s="1"/>
      <c r="BF122" s="1"/>
      <c r="BG122" s="1"/>
      <c r="BH122" s="1"/>
      <c r="BI122" s="1"/>
      <c r="BJ122" s="1"/>
      <c r="BK122" s="1"/>
      <c r="BL122" s="1"/>
      <c r="BM122" s="1"/>
      <c r="BN122" s="1"/>
      <c r="BO122" s="1"/>
      <c r="BP122" s="1"/>
    </row>
    <row r="123" spans="1:68" x14ac:dyDescent="0.2">
      <c r="A123" s="27" t="s">
        <v>299</v>
      </c>
      <c r="B123" s="26" t="s">
        <v>298</v>
      </c>
      <c r="C123" s="25" t="s">
        <v>297</v>
      </c>
      <c r="D123" s="24">
        <f>VLOOKUP(B123,'[1]3 months'!$C$27:$G$238,5,FALSE)</f>
        <v>353.86954197186691</v>
      </c>
      <c r="E123" s="23">
        <f>VLOOKUP(B123,'[1]3 months'!$C$27:$M$238,8,FALSE)</f>
        <v>0.96875800970499693</v>
      </c>
      <c r="F123" s="23">
        <f>VLOOKUP(B123,'[1]3 months'!$C$27:$M$238,9,FALSE)</f>
        <v>2.7239380111543986E-2</v>
      </c>
      <c r="G123" s="23">
        <f>VLOOKUP(B123,'[1]3 months'!$C$27:$M$238,10,FALSE)</f>
        <v>4.0026101834590849E-3</v>
      </c>
      <c r="H123" s="23">
        <f>VLOOKUP(B123,'[1]3 months'!$C$27:$M$238,11,FALSE)</f>
        <v>0.97265115311540984</v>
      </c>
      <c r="I123" s="22">
        <f>VLOOKUP(B123,'[1]CI calculations'!$A$31:$K$240,11,FALSE)</f>
        <v>1.6970122694283767E-2</v>
      </c>
      <c r="J123" s="20">
        <f>VLOOKUP(B123,'[1]6 months '!$C$27:$M$238,5,FALSE)</f>
        <v>602.9794634499907</v>
      </c>
      <c r="K123" s="19">
        <f>VLOOKUP(B123,'[1]6 months '!$C$27:$M$238,8,FALSE)</f>
        <v>0.97223996338596108</v>
      </c>
      <c r="L123" s="19">
        <f>VLOOKUP(B123,'[1]6 months '!$C$27:$M$238,9,FALSE)</f>
        <v>2.3684423759171909E-2</v>
      </c>
      <c r="M123" s="19">
        <f>VLOOKUP(B123,'[1]6 months '!$C$27:$M$238,10,FALSE)</f>
        <v>4.0756128548670749E-3</v>
      </c>
      <c r="N123" s="19">
        <f>VLOOKUP(B123,'[1]6 months '!$C$27:$M$238,11,FALSE)</f>
        <v>0.9762186526759683</v>
      </c>
      <c r="O123" s="21">
        <f>VLOOKUP(B123,'[1]CI calculations'!$A$248:$K$457,11,FALSE)</f>
        <v>1.2138292015125276E-2</v>
      </c>
      <c r="P123" s="20">
        <f>VLOOKUP(B123,'[1]1 year '!$C$27:$M$238,5,FALSE)</f>
        <v>759.21179374931239</v>
      </c>
      <c r="Q123" s="19">
        <f>VLOOKUP(B123,'[1]1 year '!$C$27:$M$238,8,FALSE)</f>
        <v>0.96920770634974251</v>
      </c>
      <c r="R123" s="19">
        <f>VLOOKUP(B123,'[1]1 year '!$C$27:$M$238,9,FALSE)</f>
        <v>2.4077348723236393E-2</v>
      </c>
      <c r="S123" s="19">
        <f>VLOOKUP(B123,'[1]1 year '!$C$27:$M$238,10,FALSE)</f>
        <v>6.7149449270211131E-3</v>
      </c>
      <c r="T123" s="19">
        <f>VLOOKUP(B123,'[1]1 year '!$C$27:$M$238,11,FALSE)</f>
        <v>0.9757598802073314</v>
      </c>
      <c r="U123" s="19">
        <f>VLOOKUP(B123,'[1]CI calculations'!$A$472:$K$681,11,FALSE)</f>
        <v>1.0931550883208282E-2</v>
      </c>
      <c r="V123" s="20">
        <f>VLOOKUP(B123,'[1]2 years'!$C$27:$M$238,5,FALSE)</f>
        <v>832.51729065568418</v>
      </c>
      <c r="W123" s="19">
        <f>VLOOKUP(B123,'[1]2 years'!$C$27:$M$238,8,FALSE)</f>
        <v>0.96112377084152567</v>
      </c>
      <c r="X123" s="19">
        <f>VLOOKUP(B123,'[1]2 years'!$C$27:$M$238,9,FALSE)</f>
        <v>2.9332930885809148E-2</v>
      </c>
      <c r="Y123" s="19">
        <f>VLOOKUP(B123,'[1]2 years'!$C$27:$M$238,10,FALSE)</f>
        <v>9.5432982726652016E-3</v>
      </c>
      <c r="Z123" s="19">
        <f>VLOOKUP(B123,'[1]2 years'!$C$27:$M$238,11,FALSE)</f>
        <v>0.97038443898188265</v>
      </c>
      <c r="AA123" s="18">
        <f>VLOOKUP(B123,'[1]CI calculations'!$A$705:$K$914,11,FALSE)</f>
        <v>1.1522851062551378E-2</v>
      </c>
      <c r="BA123" s="1"/>
      <c r="BB123" s="1"/>
      <c r="BC123" s="1"/>
      <c r="BD123" s="1"/>
      <c r="BE123" s="1"/>
      <c r="BF123" s="1"/>
      <c r="BG123" s="1"/>
      <c r="BH123" s="1"/>
      <c r="BI123" s="1"/>
      <c r="BJ123" s="1"/>
      <c r="BK123" s="1"/>
      <c r="BL123" s="1"/>
      <c r="BM123" s="1"/>
      <c r="BN123" s="1"/>
      <c r="BO123" s="1"/>
      <c r="BP123" s="1"/>
    </row>
    <row r="124" spans="1:68" x14ac:dyDescent="0.2">
      <c r="A124" s="27" t="s">
        <v>296</v>
      </c>
      <c r="B124" s="26" t="s">
        <v>295</v>
      </c>
      <c r="C124" s="25" t="s">
        <v>294</v>
      </c>
      <c r="D124" s="24">
        <f>VLOOKUP(B124,'[1]3 months'!$C$27:$G$238,5,FALSE)</f>
        <v>356.88305490357487</v>
      </c>
      <c r="E124" s="23">
        <f>VLOOKUP(B124,'[1]3 months'!$C$27:$M$238,8,FALSE)</f>
        <v>0.96026624699933416</v>
      </c>
      <c r="F124" s="23">
        <f>VLOOKUP(B124,'[1]3 months'!$C$27:$M$238,9,FALSE)</f>
        <v>3.6977090921745545E-2</v>
      </c>
      <c r="G124" s="23">
        <f>VLOOKUP(B124,'[1]3 months'!$C$27:$M$238,10,FALSE)</f>
        <v>2.7566620789202748E-3</v>
      </c>
      <c r="H124" s="23">
        <f>VLOOKUP(B124,'[1]3 months'!$C$27:$M$238,11,FALSE)</f>
        <v>0.96292069396138513</v>
      </c>
      <c r="I124" s="22">
        <f>VLOOKUP(B124,'[1]CI calculations'!$A$31:$K$240,11,FALSE)</f>
        <v>1.9563981520359094E-2</v>
      </c>
      <c r="J124" s="20">
        <f>VLOOKUP(B124,'[1]6 months '!$C$27:$M$238,5,FALSE)</f>
        <v>688.79434551801899</v>
      </c>
      <c r="K124" s="19">
        <f>VLOOKUP(B124,'[1]6 months '!$C$27:$M$238,8,FALSE)</f>
        <v>0.96147817635430122</v>
      </c>
      <c r="L124" s="19">
        <f>VLOOKUP(B124,'[1]6 months '!$C$27:$M$238,9,FALSE)</f>
        <v>3.3073262025176207E-2</v>
      </c>
      <c r="M124" s="19">
        <f>VLOOKUP(B124,'[1]6 months '!$C$27:$M$238,10,FALSE)</f>
        <v>5.4485616205226847E-3</v>
      </c>
      <c r="N124" s="19">
        <f>VLOOKUP(B124,'[1]6 months '!$C$27:$M$238,11,FALSE)</f>
        <v>0.96674554904966437</v>
      </c>
      <c r="O124" s="21">
        <f>VLOOKUP(B124,'[1]CI calculations'!$A$248:$K$457,11,FALSE)</f>
        <v>1.3371846903480745E-2</v>
      </c>
      <c r="P124" s="20">
        <f>VLOOKUP(B124,'[1]1 year '!$C$27:$M$238,5,FALSE)</f>
        <v>935.94855852791261</v>
      </c>
      <c r="Q124" s="19">
        <f>VLOOKUP(B124,'[1]1 year '!$C$27:$M$238,8,FALSE)</f>
        <v>0.96703132869628039</v>
      </c>
      <c r="R124" s="19">
        <f>VLOOKUP(B124,'[1]1 year '!$C$27:$M$238,9,FALSE)</f>
        <v>2.8958901320927714E-2</v>
      </c>
      <c r="S124" s="19">
        <f>VLOOKUP(B124,'[1]1 year '!$C$27:$M$238,10,FALSE)</f>
        <v>4.0097699827918443E-3</v>
      </c>
      <c r="T124" s="19">
        <f>VLOOKUP(B124,'[1]1 year '!$C$27:$M$238,11,FALSE)</f>
        <v>0.97092451266271218</v>
      </c>
      <c r="U124" s="19">
        <f>VLOOKUP(B124,'[1]CI calculations'!$A$472:$K$681,11,FALSE)</f>
        <v>1.0739486332645402E-2</v>
      </c>
      <c r="V124" s="20">
        <f>VLOOKUP(B124,'[1]2 years'!$C$27:$M$238,5,FALSE)</f>
        <v>1055.7747344458085</v>
      </c>
      <c r="W124" s="19">
        <f>VLOOKUP(B124,'[1]2 years'!$C$27:$M$238,8,FALSE)</f>
        <v>0.95853846637998219</v>
      </c>
      <c r="X124" s="19">
        <f>VLOOKUP(B124,'[1]2 years'!$C$27:$M$238,9,FALSE)</f>
        <v>3.1933642895318338E-2</v>
      </c>
      <c r="Y124" s="19">
        <f>VLOOKUP(B124,'[1]2 years'!$C$27:$M$238,10,FALSE)</f>
        <v>9.5278907246996534E-3</v>
      </c>
      <c r="Z124" s="19">
        <f>VLOOKUP(B124,'[1]2 years'!$C$27:$M$238,11,FALSE)</f>
        <v>0.96775916999956402</v>
      </c>
      <c r="AA124" s="18">
        <f>VLOOKUP(B124,'[1]CI calculations'!$A$705:$K$914,11,FALSE)</f>
        <v>1.0659749088517446E-2</v>
      </c>
      <c r="BA124" s="1"/>
      <c r="BB124" s="1"/>
      <c r="BC124" s="1"/>
      <c r="BD124" s="1"/>
      <c r="BE124" s="1"/>
      <c r="BF124" s="1"/>
      <c r="BG124" s="1"/>
      <c r="BH124" s="1"/>
      <c r="BI124" s="1"/>
      <c r="BJ124" s="1"/>
      <c r="BK124" s="1"/>
      <c r="BL124" s="1"/>
      <c r="BM124" s="1"/>
      <c r="BN124" s="1"/>
      <c r="BO124" s="1"/>
      <c r="BP124" s="1"/>
    </row>
    <row r="125" spans="1:68" x14ac:dyDescent="0.2">
      <c r="A125" s="27" t="s">
        <v>293</v>
      </c>
      <c r="B125" s="26" t="s">
        <v>292</v>
      </c>
      <c r="C125" s="25" t="s">
        <v>291</v>
      </c>
      <c r="D125" s="24">
        <f>VLOOKUP(B125,'[1]3 months'!$C$27:$G$238,5,FALSE)</f>
        <v>470.58552267138526</v>
      </c>
      <c r="E125" s="23">
        <f>VLOOKUP(B125,'[1]3 months'!$C$27:$M$238,8,FALSE)</f>
        <v>0.96615796954643074</v>
      </c>
      <c r="F125" s="23">
        <f>VLOOKUP(B125,'[1]3 months'!$C$27:$M$238,9,FALSE)</f>
        <v>3.2278846963954902E-2</v>
      </c>
      <c r="G125" s="23">
        <f>VLOOKUP(B125,'[1]3 months'!$C$27:$M$238,10,FALSE)</f>
        <v>1.5631834896143743E-3</v>
      </c>
      <c r="H125" s="23">
        <f>VLOOKUP(B125,'[1]3 months'!$C$27:$M$238,11,FALSE)</f>
        <v>0.96767061627718021</v>
      </c>
      <c r="I125" s="22">
        <f>VLOOKUP(B125,'[1]CI calculations'!$A$31:$K$240,11,FALSE)</f>
        <v>1.5932619326912024E-2</v>
      </c>
      <c r="J125" s="20">
        <f>VLOOKUP(B125,'[1]6 months '!$C$27:$M$238,5,FALSE)</f>
        <v>777.38643380112171</v>
      </c>
      <c r="K125" s="19">
        <f>VLOOKUP(B125,'[1]6 months '!$C$27:$M$238,8,FALSE)</f>
        <v>0.97235730262042597</v>
      </c>
      <c r="L125" s="19">
        <f>VLOOKUP(B125,'[1]6 months '!$C$27:$M$238,9,FALSE)</f>
        <v>2.4974119363544441E-2</v>
      </c>
      <c r="M125" s="19">
        <f>VLOOKUP(B125,'[1]6 months '!$C$27:$M$238,10,FALSE)</f>
        <v>2.668578016029541E-3</v>
      </c>
      <c r="N125" s="19">
        <f>VLOOKUP(B125,'[1]6 months '!$C$27:$M$238,11,FALSE)</f>
        <v>0.97495905692626827</v>
      </c>
      <c r="O125" s="21">
        <f>VLOOKUP(B125,'[1]CI calculations'!$A$248:$K$457,11,FALSE)</f>
        <v>1.0952234976825298E-2</v>
      </c>
      <c r="P125" s="20">
        <f>VLOOKUP(B125,'[1]1 year '!$C$27:$M$238,5,FALSE)</f>
        <v>1022.3878030909549</v>
      </c>
      <c r="Q125" s="19">
        <f>VLOOKUP(B125,'[1]1 year '!$C$27:$M$238,8,FALSE)</f>
        <v>0.96842115534740703</v>
      </c>
      <c r="R125" s="19">
        <f>VLOOKUP(B125,'[1]1 year '!$C$27:$M$238,9,FALSE)</f>
        <v>2.6741055540237153E-2</v>
      </c>
      <c r="S125" s="19">
        <f>VLOOKUP(B125,'[1]1 year '!$C$27:$M$238,10,FALSE)</f>
        <v>4.8377891123557726E-3</v>
      </c>
      <c r="T125" s="19">
        <f>VLOOKUP(B125,'[1]1 year '!$C$27:$M$238,11,FALSE)</f>
        <v>0.97312894797684768</v>
      </c>
      <c r="U125" s="19">
        <f>VLOOKUP(B125,'[1]CI calculations'!$A$472:$K$681,11,FALSE)</f>
        <v>9.8931014514096836E-3</v>
      </c>
      <c r="V125" s="20">
        <f>VLOOKUP(B125,'[1]2 years'!$C$27:$M$238,5,FALSE)</f>
        <v>1142.8177623818112</v>
      </c>
      <c r="W125" s="19">
        <f>VLOOKUP(B125,'[1]2 years'!$C$27:$M$238,8,FALSE)</f>
        <v>0.95999566020892357</v>
      </c>
      <c r="X125" s="19">
        <f>VLOOKUP(B125,'[1]2 years'!$C$27:$M$238,9,FALSE)</f>
        <v>3.1412721429856905E-2</v>
      </c>
      <c r="Y125" s="19">
        <f>VLOOKUP(B125,'[1]2 years'!$C$27:$M$238,10,FALSE)</f>
        <v>8.5916183612193362E-3</v>
      </c>
      <c r="Z125" s="19">
        <f>VLOOKUP(B125,'[1]2 years'!$C$27:$M$238,11,FALSE)</f>
        <v>0.96831505360290349</v>
      </c>
      <c r="AA125" s="18">
        <f>VLOOKUP(B125,'[1]CI calculations'!$A$705:$K$914,11,FALSE)</f>
        <v>1.0154668386088936E-2</v>
      </c>
      <c r="BA125" s="1"/>
      <c r="BB125" s="1"/>
      <c r="BC125" s="1"/>
      <c r="BD125" s="1"/>
      <c r="BE125" s="1"/>
      <c r="BF125" s="1"/>
      <c r="BG125" s="1"/>
      <c r="BH125" s="1"/>
      <c r="BI125" s="1"/>
      <c r="BJ125" s="1"/>
      <c r="BK125" s="1"/>
      <c r="BL125" s="1"/>
      <c r="BM125" s="1"/>
      <c r="BN125" s="1"/>
      <c r="BO125" s="1"/>
      <c r="BP125" s="1"/>
    </row>
    <row r="126" spans="1:68" x14ac:dyDescent="0.2">
      <c r="A126" s="27" t="s">
        <v>290</v>
      </c>
      <c r="B126" s="26" t="s">
        <v>289</v>
      </c>
      <c r="C126" s="25" t="s">
        <v>288</v>
      </c>
      <c r="D126" s="24">
        <f>VLOOKUP(B126,'[1]3 months'!$C$27:$G$238,5,FALSE)</f>
        <v>230.94448972932628</v>
      </c>
      <c r="E126" s="23">
        <f>VLOOKUP(B126,'[1]3 months'!$C$27:$M$238,8,FALSE)</f>
        <v>0.9555140427089478</v>
      </c>
      <c r="F126" s="23">
        <f>VLOOKUP(B126,'[1]3 months'!$C$27:$M$238,9,FALSE)</f>
        <v>4.2178630055456023E-2</v>
      </c>
      <c r="G126" s="23">
        <f>VLOOKUP(B126,'[1]3 months'!$C$27:$M$238,10,FALSE)</f>
        <v>2.3073272355961954E-3</v>
      </c>
      <c r="H126" s="23">
        <f>VLOOKUP(B126,'[1]3 months'!$C$27:$M$238,11,FALSE)</f>
        <v>0.95772382497449082</v>
      </c>
      <c r="I126" s="22">
        <f>VLOOKUP(B126,'[1]CI calculations'!$A$31:$K$240,11,FALSE)</f>
        <v>2.5910917020588675E-2</v>
      </c>
      <c r="J126" s="20">
        <f>VLOOKUP(B126,'[1]6 months '!$C$27:$M$238,5,FALSE)</f>
        <v>406.441829420575</v>
      </c>
      <c r="K126" s="19">
        <f>VLOOKUP(B126,'[1]6 months '!$C$27:$M$238,8,FALSE)</f>
        <v>0.95946453007804122</v>
      </c>
      <c r="L126" s="19">
        <f>VLOOKUP(B126,'[1]6 months '!$C$27:$M$238,9,FALSE)</f>
        <v>3.4449449997587672E-2</v>
      </c>
      <c r="M126" s="19">
        <f>VLOOKUP(B126,'[1]6 months '!$C$27:$M$238,10,FALSE)</f>
        <v>6.0860199243711489E-3</v>
      </c>
      <c r="N126" s="19">
        <f>VLOOKUP(B126,'[1]6 months '!$C$27:$M$238,11,FALSE)</f>
        <v>0.96533960615488446</v>
      </c>
      <c r="O126" s="21">
        <f>VLOOKUP(B126,'[1]CI calculations'!$A$248:$K$457,11,FALSE)</f>
        <v>1.7772481767480391E-2</v>
      </c>
      <c r="P126" s="20">
        <f>VLOOKUP(B126,'[1]1 year '!$C$27:$M$238,5,FALSE)</f>
        <v>557.00291807677343</v>
      </c>
      <c r="Q126" s="19">
        <f>VLOOKUP(B126,'[1]1 year '!$C$27:$M$238,8,FALSE)</f>
        <v>0.94759661797299211</v>
      </c>
      <c r="R126" s="19">
        <f>VLOOKUP(B126,'[1]1 year '!$C$27:$M$238,9,FALSE)</f>
        <v>4.4640934891230548E-2</v>
      </c>
      <c r="S126" s="19">
        <f>VLOOKUP(B126,'[1]1 year '!$C$27:$M$238,10,FALSE)</f>
        <v>7.7624471357775294E-3</v>
      </c>
      <c r="T126" s="19">
        <f>VLOOKUP(B126,'[1]1 year '!$C$27:$M$238,11,FALSE)</f>
        <v>0.9550098313026264</v>
      </c>
      <c r="U126" s="19">
        <f>VLOOKUP(B126,'[1]CI calculations'!$A$472:$K$681,11,FALSE)</f>
        <v>1.7212671633586401E-2</v>
      </c>
      <c r="V126" s="20">
        <f>VLOOKUP(B126,'[1]2 years'!$C$27:$M$238,5,FALSE)</f>
        <v>662.86225306147981</v>
      </c>
      <c r="W126" s="19">
        <f>VLOOKUP(B126,'[1]2 years'!$C$27:$M$238,8,FALSE)</f>
        <v>0.92315615603610957</v>
      </c>
      <c r="X126" s="19">
        <f>VLOOKUP(B126,'[1]2 years'!$C$27:$M$238,9,FALSE)</f>
        <v>5.3921286877887692E-2</v>
      </c>
      <c r="Y126" s="19">
        <f>VLOOKUP(B126,'[1]2 years'!$C$27:$M$238,10,FALSE)</f>
        <v>2.2922557086002958E-2</v>
      </c>
      <c r="Z126" s="19">
        <f>VLOOKUP(B126,'[1]2 years'!$C$27:$M$238,11,FALSE)</f>
        <v>0.94481370205715209</v>
      </c>
      <c r="AA126" s="18">
        <f>VLOOKUP(B126,'[1]CI calculations'!$A$705:$K$914,11,FALSE)</f>
        <v>1.751495739905486E-2</v>
      </c>
      <c r="BA126" s="1"/>
      <c r="BB126" s="1"/>
      <c r="BC126" s="1"/>
      <c r="BD126" s="1"/>
      <c r="BE126" s="1"/>
      <c r="BF126" s="1"/>
      <c r="BG126" s="1"/>
      <c r="BH126" s="1"/>
      <c r="BI126" s="1"/>
      <c r="BJ126" s="1"/>
      <c r="BK126" s="1"/>
      <c r="BL126" s="1"/>
      <c r="BM126" s="1"/>
      <c r="BN126" s="1"/>
      <c r="BO126" s="1"/>
      <c r="BP126" s="1"/>
    </row>
    <row r="127" spans="1:68" x14ac:dyDescent="0.2">
      <c r="A127" s="27" t="s">
        <v>287</v>
      </c>
      <c r="B127" s="26" t="s">
        <v>286</v>
      </c>
      <c r="C127" s="25" t="s">
        <v>285</v>
      </c>
      <c r="D127" s="24">
        <f>VLOOKUP(B127,'[1]3 months'!$C$27:$G$238,5,FALSE)</f>
        <v>462.02072037069178</v>
      </c>
      <c r="E127" s="23">
        <f>VLOOKUP(B127,'[1]3 months'!$C$27:$M$238,8,FALSE)</f>
        <v>0.93432595587629474</v>
      </c>
      <c r="F127" s="23">
        <f>VLOOKUP(B127,'[1]3 months'!$C$27:$M$238,9,FALSE)</f>
        <v>6.3815313380279542E-2</v>
      </c>
      <c r="G127" s="23">
        <f>VLOOKUP(B127,'[1]3 months'!$C$27:$M$238,10,FALSE)</f>
        <v>1.8587307434257063E-3</v>
      </c>
      <c r="H127" s="23">
        <f>VLOOKUP(B127,'[1]3 months'!$C$27:$M$238,11,FALSE)</f>
        <v>0.93606585025002542</v>
      </c>
      <c r="I127" s="22">
        <f>VLOOKUP(B127,'[1]CI calculations'!$A$31:$K$240,11,FALSE)</f>
        <v>2.2246758009154554E-2</v>
      </c>
      <c r="J127" s="20">
        <f>VLOOKUP(B127,'[1]6 months '!$C$27:$M$238,5,FALSE)</f>
        <v>805.44278426253504</v>
      </c>
      <c r="K127" s="19">
        <f>VLOOKUP(B127,'[1]6 months '!$C$27:$M$238,8,FALSE)</f>
        <v>0.94003397018530799</v>
      </c>
      <c r="L127" s="19">
        <f>VLOOKUP(B127,'[1]6 months '!$C$27:$M$238,9,FALSE)</f>
        <v>5.0240382394937007E-2</v>
      </c>
      <c r="M127" s="19">
        <f>VLOOKUP(B127,'[1]6 months '!$C$27:$M$238,10,FALSE)</f>
        <v>9.7256474197548876E-3</v>
      </c>
      <c r="N127" s="19">
        <f>VLOOKUP(B127,'[1]6 months '!$C$27:$M$238,11,FALSE)</f>
        <v>0.94926619853979721</v>
      </c>
      <c r="O127" s="21">
        <f>VLOOKUP(B127,'[1]CI calculations'!$A$248:$K$457,11,FALSE)</f>
        <v>1.5168298066069856E-2</v>
      </c>
      <c r="P127" s="20">
        <f>VLOOKUP(B127,'[1]1 year '!$C$27:$M$238,5,FALSE)</f>
        <v>1059.3561595954582</v>
      </c>
      <c r="Q127" s="19">
        <f>VLOOKUP(B127,'[1]1 year '!$C$27:$M$238,8,FALSE)</f>
        <v>0.94111281243677491</v>
      </c>
      <c r="R127" s="19">
        <f>VLOOKUP(B127,'[1]1 year '!$C$27:$M$238,9,FALSE)</f>
        <v>4.6310327880438595E-2</v>
      </c>
      <c r="S127" s="19">
        <f>VLOOKUP(B127,'[1]1 year '!$C$27:$M$238,10,FALSE)</f>
        <v>1.2576859682786497E-2</v>
      </c>
      <c r="T127" s="19">
        <f>VLOOKUP(B127,'[1]1 year '!$C$27:$M$238,11,FALSE)</f>
        <v>0.95309981507465857</v>
      </c>
      <c r="U127" s="19">
        <f>VLOOKUP(B127,'[1]CI calculations'!$A$472:$K$681,11,FALSE)</f>
        <v>1.2758912118186867E-2</v>
      </c>
      <c r="V127" s="20">
        <f>VLOOKUP(B127,'[1]2 years'!$C$27:$M$238,5,FALSE)</f>
        <v>1236.9024658509165</v>
      </c>
      <c r="W127" s="19">
        <f>VLOOKUP(B127,'[1]2 years'!$C$27:$M$238,8,FALSE)</f>
        <v>0.93075538329030771</v>
      </c>
      <c r="X127" s="19">
        <f>VLOOKUP(B127,'[1]2 years'!$C$27:$M$238,9,FALSE)</f>
        <v>5.307232456627417E-2</v>
      </c>
      <c r="Y127" s="19">
        <f>VLOOKUP(B127,'[1]2 years'!$C$27:$M$238,10,FALSE)</f>
        <v>1.6172292143418088E-2</v>
      </c>
      <c r="Z127" s="19">
        <f>VLOOKUP(B127,'[1]2 years'!$C$27:$M$238,11,FALSE)</f>
        <v>0.94605526542660578</v>
      </c>
      <c r="AA127" s="18">
        <f>VLOOKUP(B127,'[1]CI calculations'!$A$705:$K$914,11,FALSE)</f>
        <v>1.2639018555126369E-2</v>
      </c>
      <c r="BA127" s="1"/>
      <c r="BB127" s="1"/>
      <c r="BC127" s="1"/>
      <c r="BD127" s="1"/>
      <c r="BE127" s="1"/>
      <c r="BF127" s="1"/>
      <c r="BG127" s="1"/>
      <c r="BH127" s="1"/>
      <c r="BI127" s="1"/>
      <c r="BJ127" s="1"/>
      <c r="BK127" s="1"/>
      <c r="BL127" s="1"/>
      <c r="BM127" s="1"/>
      <c r="BN127" s="1"/>
      <c r="BO127" s="1"/>
      <c r="BP127" s="1"/>
    </row>
    <row r="128" spans="1:68" x14ac:dyDescent="0.2">
      <c r="A128" s="27" t="s">
        <v>284</v>
      </c>
      <c r="B128" s="26" t="s">
        <v>283</v>
      </c>
      <c r="C128" s="25" t="s">
        <v>282</v>
      </c>
      <c r="D128" s="24">
        <f>VLOOKUP(B128,'[1]3 months'!$C$27:$G$238,5,FALSE)</f>
        <v>310.32741283568288</v>
      </c>
      <c r="E128" s="23">
        <f>VLOOKUP(B128,'[1]3 months'!$C$27:$M$238,8,FALSE)</f>
        <v>0.96266628638406915</v>
      </c>
      <c r="F128" s="23">
        <f>VLOOKUP(B128,'[1]3 months'!$C$27:$M$238,9,FALSE)</f>
        <v>3.6280897134819245E-2</v>
      </c>
      <c r="G128" s="23">
        <f>VLOOKUP(B128,'[1]3 months'!$C$27:$M$238,10,FALSE)</f>
        <v>1.0528164811117668E-3</v>
      </c>
      <c r="H128" s="23">
        <f>VLOOKUP(B128,'[1]3 months'!$C$27:$M$238,11,FALSE)</f>
        <v>0.96368086548178034</v>
      </c>
      <c r="I128" s="22">
        <f>VLOOKUP(B128,'[1]CI calculations'!$A$31:$K$240,11,FALSE)</f>
        <v>2.0755445294521523E-2</v>
      </c>
      <c r="J128" s="20">
        <f>VLOOKUP(B128,'[1]6 months '!$C$27:$M$238,5,FALSE)</f>
        <v>493.48666229604498</v>
      </c>
      <c r="K128" s="19">
        <f>VLOOKUP(B128,'[1]6 months '!$C$27:$M$238,8,FALSE)</f>
        <v>0.96322091032697776</v>
      </c>
      <c r="L128" s="19">
        <f>VLOOKUP(B128,'[1]6 months '!$C$27:$M$238,9,FALSE)</f>
        <v>3.2728214050914743E-2</v>
      </c>
      <c r="M128" s="19">
        <f>VLOOKUP(B128,'[1]6 months '!$C$27:$M$238,10,FALSE)</f>
        <v>4.0508756221073663E-3</v>
      </c>
      <c r="N128" s="19">
        <f>VLOOKUP(B128,'[1]6 months '!$C$27:$M$238,11,FALSE)</f>
        <v>0.96713866878355048</v>
      </c>
      <c r="O128" s="21">
        <f>VLOOKUP(B128,'[1]CI calculations'!$A$248:$K$457,11,FALSE)</f>
        <v>1.5698361981766825E-2</v>
      </c>
      <c r="P128" s="20">
        <f>VLOOKUP(B128,'[1]1 year '!$C$27:$M$238,5,FALSE)</f>
        <v>637.70935367286313</v>
      </c>
      <c r="Q128" s="19">
        <f>VLOOKUP(B128,'[1]1 year '!$C$27:$M$238,8,FALSE)</f>
        <v>0.95167208939568659</v>
      </c>
      <c r="R128" s="19">
        <f>VLOOKUP(B128,'[1]1 year '!$C$27:$M$238,9,FALSE)</f>
        <v>4.123811225680097E-2</v>
      </c>
      <c r="S128" s="19">
        <f>VLOOKUP(B128,'[1]1 year '!$C$27:$M$238,10,FALSE)</f>
        <v>7.0897983475123787E-3</v>
      </c>
      <c r="T128" s="19">
        <f>VLOOKUP(B128,'[1]1 year '!$C$27:$M$238,11,FALSE)</f>
        <v>0.95846743019845204</v>
      </c>
      <c r="U128" s="19">
        <f>VLOOKUP(B128,'[1]CI calculations'!$A$472:$K$681,11,FALSE)</f>
        <v>1.5475582653799646E-2</v>
      </c>
      <c r="V128" s="20">
        <f>VLOOKUP(B128,'[1]2 years'!$C$27:$M$238,5,FALSE)</f>
        <v>716.12067962069443</v>
      </c>
      <c r="W128" s="19">
        <f>VLOOKUP(B128,'[1]2 years'!$C$27:$M$238,8,FALSE)</f>
        <v>0.93034496370325426</v>
      </c>
      <c r="X128" s="19">
        <f>VLOOKUP(B128,'[1]2 years'!$C$27:$M$238,9,FALSE)</f>
        <v>5.5808915643344448E-2</v>
      </c>
      <c r="Y128" s="19">
        <f>VLOOKUP(B128,'[1]2 years'!$C$27:$M$238,10,FALSE)</f>
        <v>1.3846120653401276E-2</v>
      </c>
      <c r="Z128" s="19">
        <f>VLOOKUP(B128,'[1]2 years'!$C$27:$M$238,11,FALSE)</f>
        <v>0.94340749774231769</v>
      </c>
      <c r="AA128" s="18">
        <f>VLOOKUP(B128,'[1]CI calculations'!$A$705:$K$914,11,FALSE)</f>
        <v>1.6969652034745989E-2</v>
      </c>
      <c r="BA128" s="1"/>
      <c r="BB128" s="1"/>
      <c r="BC128" s="1"/>
      <c r="BD128" s="1"/>
      <c r="BE128" s="1"/>
      <c r="BF128" s="1"/>
      <c r="BG128" s="1"/>
      <c r="BH128" s="1"/>
      <c r="BI128" s="1"/>
      <c r="BJ128" s="1"/>
      <c r="BK128" s="1"/>
      <c r="BL128" s="1"/>
      <c r="BM128" s="1"/>
      <c r="BN128" s="1"/>
      <c r="BO128" s="1"/>
      <c r="BP128" s="1"/>
    </row>
    <row r="129" spans="1:68" x14ac:dyDescent="0.2">
      <c r="A129" s="27" t="s">
        <v>281</v>
      </c>
      <c r="B129" s="26" t="s">
        <v>280</v>
      </c>
      <c r="C129" s="25" t="s">
        <v>279</v>
      </c>
      <c r="D129" s="24">
        <f>VLOOKUP(B129,'[1]3 months'!$C$27:$G$238,5,FALSE)</f>
        <v>349.30223753578639</v>
      </c>
      <c r="E129" s="23">
        <f>VLOOKUP(B129,'[1]3 months'!$C$27:$M$238,8,FALSE)</f>
        <v>0.93773330037038838</v>
      </c>
      <c r="F129" s="23">
        <f>VLOOKUP(B129,'[1]3 months'!$C$27:$M$238,9,FALSE)</f>
        <v>4.7975711585645488E-2</v>
      </c>
      <c r="G129" s="23">
        <f>VLOOKUP(B129,'[1]3 months'!$C$27:$M$238,10,FALSE)</f>
        <v>1.4290988043966134E-2</v>
      </c>
      <c r="H129" s="23">
        <f>VLOOKUP(B129,'[1]3 months'!$C$27:$M$238,11,FALSE)</f>
        <v>0.95132872784591582</v>
      </c>
      <c r="I129" s="22">
        <f>VLOOKUP(B129,'[1]CI calculations'!$A$31:$K$240,11,FALSE)</f>
        <v>2.2656686766081575E-2</v>
      </c>
      <c r="J129" s="20">
        <f>VLOOKUP(B129,'[1]6 months '!$C$27:$M$238,5,FALSE)</f>
        <v>682.25335777969906</v>
      </c>
      <c r="K129" s="19">
        <f>VLOOKUP(B129,'[1]6 months '!$C$27:$M$238,8,FALSE)</f>
        <v>0.9533135397916167</v>
      </c>
      <c r="L129" s="19">
        <f>VLOOKUP(B129,'[1]6 months '!$C$27:$M$238,9,FALSE)</f>
        <v>3.8055216867591474E-2</v>
      </c>
      <c r="M129" s="19">
        <f>VLOOKUP(B129,'[1]6 months '!$C$27:$M$238,10,FALSE)</f>
        <v>8.6312433407917805E-3</v>
      </c>
      <c r="N129" s="19">
        <f>VLOOKUP(B129,'[1]6 months '!$C$27:$M$238,11,FALSE)</f>
        <v>0.9616134595608673</v>
      </c>
      <c r="O129" s="21">
        <f>VLOOKUP(B129,'[1]CI calculations'!$A$248:$K$457,11,FALSE)</f>
        <v>1.4422623276487771E-2</v>
      </c>
      <c r="P129" s="20">
        <f>VLOOKUP(B129,'[1]1 year '!$C$27:$M$238,5,FALSE)</f>
        <v>897.32824522070632</v>
      </c>
      <c r="Q129" s="19">
        <f>VLOOKUP(B129,'[1]1 year '!$C$27:$M$238,8,FALSE)</f>
        <v>0.94871739339603289</v>
      </c>
      <c r="R129" s="19">
        <f>VLOOKUP(B129,'[1]1 year '!$C$27:$M$238,9,FALSE)</f>
        <v>4.4720130963160208E-2</v>
      </c>
      <c r="S129" s="19">
        <f>VLOOKUP(B129,'[1]1 year '!$C$27:$M$238,10,FALSE)</f>
        <v>6.562475640806871E-3</v>
      </c>
      <c r="T129" s="19">
        <f>VLOOKUP(B129,'[1]1 year '!$C$27:$M$238,11,FALSE)</f>
        <v>0.95498445562341072</v>
      </c>
      <c r="U129" s="19">
        <f>VLOOKUP(B129,'[1]CI calculations'!$A$472:$K$681,11,FALSE)</f>
        <v>1.3554886060433747E-2</v>
      </c>
      <c r="V129" s="20">
        <f>VLOOKUP(B129,'[1]2 years'!$C$27:$M$238,5,FALSE)</f>
        <v>1015.3087915054812</v>
      </c>
      <c r="W129" s="19">
        <f>VLOOKUP(B129,'[1]2 years'!$C$27:$M$238,8,FALSE)</f>
        <v>0.93264247133487033</v>
      </c>
      <c r="X129" s="19">
        <f>VLOOKUP(B129,'[1]2 years'!$C$27:$M$238,9,FALSE)</f>
        <v>4.7689831955102714E-2</v>
      </c>
      <c r="Y129" s="19">
        <f>VLOOKUP(B129,'[1]2 years'!$C$27:$M$238,10,FALSE)</f>
        <v>1.9667696710026997E-2</v>
      </c>
      <c r="Z129" s="19">
        <f>VLOOKUP(B129,'[1]2 years'!$C$27:$M$238,11,FALSE)</f>
        <v>0.95135340149961733</v>
      </c>
      <c r="AA129" s="18">
        <f>VLOOKUP(B129,'[1]CI calculations'!$A$705:$K$914,11,FALSE)</f>
        <v>1.3309911731291901E-2</v>
      </c>
      <c r="BA129" s="1"/>
      <c r="BB129" s="1"/>
      <c r="BC129" s="1"/>
      <c r="BD129" s="1"/>
      <c r="BE129" s="1"/>
      <c r="BF129" s="1"/>
      <c r="BG129" s="1"/>
      <c r="BH129" s="1"/>
      <c r="BI129" s="1"/>
      <c r="BJ129" s="1"/>
      <c r="BK129" s="1"/>
      <c r="BL129" s="1"/>
      <c r="BM129" s="1"/>
      <c r="BN129" s="1"/>
      <c r="BO129" s="1"/>
      <c r="BP129" s="1"/>
    </row>
    <row r="130" spans="1:68" x14ac:dyDescent="0.2">
      <c r="A130" s="27" t="s">
        <v>278</v>
      </c>
      <c r="B130" s="26" t="s">
        <v>277</v>
      </c>
      <c r="C130" s="25" t="s">
        <v>276</v>
      </c>
      <c r="D130" s="24">
        <f>VLOOKUP(B130,'[1]3 months'!$C$27:$G$238,5,FALSE)</f>
        <v>235.90645605824125</v>
      </c>
      <c r="E130" s="23">
        <f>VLOOKUP(B130,'[1]3 months'!$C$27:$M$238,8,FALSE)</f>
        <v>0.91814035945147499</v>
      </c>
      <c r="F130" s="23">
        <f>VLOOKUP(B130,'[1]3 months'!$C$27:$M$238,9,FALSE)</f>
        <v>5.647196910654452E-2</v>
      </c>
      <c r="G130" s="23">
        <f>VLOOKUP(B130,'[1]3 months'!$C$27:$M$238,10,FALSE)</f>
        <v>2.538767144198046E-2</v>
      </c>
      <c r="H130" s="23">
        <f>VLOOKUP(B130,'[1]3 months'!$C$27:$M$238,11,FALSE)</f>
        <v>0.94205699286597655</v>
      </c>
      <c r="I130" s="22">
        <f>VLOOKUP(B130,'[1]CI calculations'!$A$31:$K$240,11,FALSE)</f>
        <v>3.0118943250749375E-2</v>
      </c>
      <c r="J130" s="20">
        <f>VLOOKUP(B130,'[1]6 months '!$C$27:$M$238,5,FALSE)</f>
        <v>385.94406073134979</v>
      </c>
      <c r="K130" s="19">
        <f>VLOOKUP(B130,'[1]6 months '!$C$27:$M$238,8,FALSE)</f>
        <v>0.91330458413926408</v>
      </c>
      <c r="L130" s="19">
        <f>VLOOKUP(B130,'[1]6 months '!$C$27:$M$238,9,FALSE)</f>
        <v>6.3110170101878027E-2</v>
      </c>
      <c r="M130" s="19">
        <f>VLOOKUP(B130,'[1]6 months '!$C$27:$M$238,10,FALSE)</f>
        <v>2.3585245758857943E-2</v>
      </c>
      <c r="N130" s="19">
        <f>VLOOKUP(B130,'[1]6 months '!$C$27:$M$238,11,FALSE)</f>
        <v>0.93536540714101923</v>
      </c>
      <c r="O130" s="21">
        <f>VLOOKUP(B130,'[1]CI calculations'!$A$248:$K$457,11,FALSE)</f>
        <v>2.4737354614410925E-2</v>
      </c>
      <c r="P130" s="20">
        <f>VLOOKUP(B130,'[1]1 year '!$C$27:$M$238,5,FALSE)</f>
        <v>553.62260893989094</v>
      </c>
      <c r="Q130" s="19">
        <f>VLOOKUP(B130,'[1]1 year '!$C$27:$M$238,8,FALSE)</f>
        <v>0.89349034368509261</v>
      </c>
      <c r="R130" s="19">
        <f>VLOOKUP(B130,'[1]1 year '!$C$27:$M$238,9,FALSE)</f>
        <v>6.9277973251258132E-2</v>
      </c>
      <c r="S130" s="19">
        <f>VLOOKUP(B130,'[1]1 year '!$C$27:$M$238,10,FALSE)</f>
        <v>3.7231683063649393E-2</v>
      </c>
      <c r="T130" s="19">
        <f>VLOOKUP(B130,'[1]1 year '!$C$27:$M$238,11,FALSE)</f>
        <v>0.9280429444627869</v>
      </c>
      <c r="U130" s="19">
        <f>VLOOKUP(B130,'[1]CI calculations'!$A$472:$K$681,11,FALSE)</f>
        <v>2.1853517547757599E-2</v>
      </c>
      <c r="V130" s="20">
        <f>VLOOKUP(B130,'[1]2 years'!$C$27:$M$238,5,FALSE)</f>
        <v>714.44912762387139</v>
      </c>
      <c r="W130" s="19">
        <f>VLOOKUP(B130,'[1]2 years'!$C$27:$M$238,8,FALSE)</f>
        <v>0.88124337703114708</v>
      </c>
      <c r="X130" s="19">
        <f>VLOOKUP(B130,'[1]2 years'!$C$27:$M$238,9,FALSE)</f>
        <v>7.2682629187509118E-2</v>
      </c>
      <c r="Y130" s="19">
        <f>VLOOKUP(B130,'[1]2 years'!$C$27:$M$238,10,FALSE)</f>
        <v>4.6073993781343719E-2</v>
      </c>
      <c r="Z130" s="19">
        <f>VLOOKUP(B130,'[1]2 years'!$C$27:$M$238,11,FALSE)</f>
        <v>0.92380684800111312</v>
      </c>
      <c r="AA130" s="18">
        <f>VLOOKUP(B130,'[1]CI calculations'!$A$705:$K$914,11,FALSE)</f>
        <v>1.9838258576660779E-2</v>
      </c>
      <c r="BA130" s="1"/>
      <c r="BB130" s="1"/>
      <c r="BC130" s="1"/>
      <c r="BD130" s="1"/>
      <c r="BE130" s="1"/>
      <c r="BF130" s="1"/>
      <c r="BG130" s="1"/>
      <c r="BH130" s="1"/>
      <c r="BI130" s="1"/>
      <c r="BJ130" s="1"/>
      <c r="BK130" s="1"/>
      <c r="BL130" s="1"/>
      <c r="BM130" s="1"/>
      <c r="BN130" s="1"/>
      <c r="BO130" s="1"/>
      <c r="BP130" s="1"/>
    </row>
    <row r="131" spans="1:68" x14ac:dyDescent="0.2">
      <c r="A131" s="27" t="s">
        <v>275</v>
      </c>
      <c r="B131" s="26" t="s">
        <v>274</v>
      </c>
      <c r="C131" s="25" t="s">
        <v>273</v>
      </c>
      <c r="D131" s="24">
        <f>VLOOKUP(B131,'[1]3 months'!$C$27:$G$238,5,FALSE)</f>
        <v>440.74502271850787</v>
      </c>
      <c r="E131" s="23">
        <f>VLOOKUP(B131,'[1]3 months'!$C$27:$M$238,8,FALSE)</f>
        <v>0.89698198011394203</v>
      </c>
      <c r="F131" s="23">
        <f>VLOOKUP(B131,'[1]3 months'!$C$27:$M$238,9,FALSE)</f>
        <v>7.7539221292827296E-2</v>
      </c>
      <c r="G131" s="23">
        <f>VLOOKUP(B131,'[1]3 months'!$C$27:$M$238,10,FALSE)</f>
        <v>2.5478798593230625E-2</v>
      </c>
      <c r="H131" s="23">
        <f>VLOOKUP(B131,'[1]3 months'!$C$27:$M$238,11,FALSE)</f>
        <v>0.92043352039863724</v>
      </c>
      <c r="I131" s="22">
        <f>VLOOKUP(B131,'[1]CI calculations'!$A$31:$K$240,11,FALSE)</f>
        <v>2.5500131472925878E-2</v>
      </c>
      <c r="J131" s="20">
        <f>VLOOKUP(B131,'[1]6 months '!$C$27:$M$238,5,FALSE)</f>
        <v>772.5270070738037</v>
      </c>
      <c r="K131" s="19">
        <f>VLOOKUP(B131,'[1]6 months '!$C$27:$M$238,8,FALSE)</f>
        <v>0.89100509130461558</v>
      </c>
      <c r="L131" s="19">
        <f>VLOOKUP(B131,'[1]6 months '!$C$27:$M$238,9,FALSE)</f>
        <v>8.1069886801574925E-2</v>
      </c>
      <c r="M131" s="19">
        <f>VLOOKUP(B131,'[1]6 months '!$C$27:$M$238,10,FALSE)</f>
        <v>2.7925021893809417E-2</v>
      </c>
      <c r="N131" s="19">
        <f>VLOOKUP(B131,'[1]6 months '!$C$27:$M$238,11,FALSE)</f>
        <v>0.91660119987913236</v>
      </c>
      <c r="O131" s="21">
        <f>VLOOKUP(B131,'[1]CI calculations'!$A$248:$K$457,11,FALSE)</f>
        <v>1.969338116753222E-2</v>
      </c>
      <c r="P131" s="20">
        <f>VLOOKUP(B131,'[1]1 year '!$C$27:$M$238,5,FALSE)</f>
        <v>1086.7845822797892</v>
      </c>
      <c r="Q131" s="19">
        <f>VLOOKUP(B131,'[1]1 year '!$C$27:$M$238,8,FALSE)</f>
        <v>0.88790698902022713</v>
      </c>
      <c r="R131" s="19">
        <f>VLOOKUP(B131,'[1]1 year '!$C$27:$M$238,9,FALSE)</f>
        <v>8.1564013066131716E-2</v>
      </c>
      <c r="S131" s="19">
        <f>VLOOKUP(B131,'[1]1 year '!$C$27:$M$238,10,FALSE)</f>
        <v>3.0528997913641259E-2</v>
      </c>
      <c r="T131" s="19">
        <f>VLOOKUP(B131,'[1]1 year '!$C$27:$M$238,11,FALSE)</f>
        <v>0.91586750620637325</v>
      </c>
      <c r="U131" s="19">
        <f>VLOOKUP(B131,'[1]CI calculations'!$A$472:$K$681,11,FALSE)</f>
        <v>1.6689280857465398E-2</v>
      </c>
      <c r="V131" s="20">
        <f>VLOOKUP(B131,'[1]2 years'!$C$27:$M$238,5,FALSE)</f>
        <v>1344.4990235274556</v>
      </c>
      <c r="W131" s="19">
        <f>VLOOKUP(B131,'[1]2 years'!$C$27:$M$238,8,FALSE)</f>
        <v>0.87616986425372967</v>
      </c>
      <c r="X131" s="19">
        <f>VLOOKUP(B131,'[1]2 years'!$C$27:$M$238,9,FALSE)</f>
        <v>8.5968667560956835E-2</v>
      </c>
      <c r="Y131" s="19">
        <f>VLOOKUP(B131,'[1]2 years'!$C$27:$M$238,10,FALSE)</f>
        <v>3.7861468185313468E-2</v>
      </c>
      <c r="Z131" s="19">
        <f>VLOOKUP(B131,'[1]2 years'!$C$27:$M$238,11,FALSE)</f>
        <v>0.91064834769810998</v>
      </c>
      <c r="AA131" s="18">
        <f>VLOOKUP(B131,'[1]CI calculations'!$A$705:$K$914,11,FALSE)</f>
        <v>1.5476878144439097E-2</v>
      </c>
      <c r="BA131" s="1"/>
      <c r="BB131" s="1"/>
      <c r="BC131" s="1"/>
      <c r="BD131" s="1"/>
      <c r="BE131" s="1"/>
      <c r="BF131" s="1"/>
      <c r="BG131" s="1"/>
      <c r="BH131" s="1"/>
      <c r="BI131" s="1"/>
      <c r="BJ131" s="1"/>
      <c r="BK131" s="1"/>
      <c r="BL131" s="1"/>
      <c r="BM131" s="1"/>
      <c r="BN131" s="1"/>
      <c r="BO131" s="1"/>
      <c r="BP131" s="1"/>
    </row>
    <row r="132" spans="1:68" x14ac:dyDescent="0.2">
      <c r="A132" s="27" t="s">
        <v>272</v>
      </c>
      <c r="B132" s="26" t="s">
        <v>271</v>
      </c>
      <c r="C132" s="25" t="s">
        <v>270</v>
      </c>
      <c r="D132" s="24">
        <f>VLOOKUP(B132,'[1]3 months'!$C$27:$G$238,5,FALSE)</f>
        <v>345.24025111122756</v>
      </c>
      <c r="E132" s="23">
        <f>VLOOKUP(B132,'[1]3 months'!$C$27:$M$238,8,FALSE)</f>
        <v>0.93612643678239849</v>
      </c>
      <c r="F132" s="23">
        <f>VLOOKUP(B132,'[1]3 months'!$C$27:$M$238,9,FALSE)</f>
        <v>6.0954760374038776E-2</v>
      </c>
      <c r="G132" s="23">
        <f>VLOOKUP(B132,'[1]3 months'!$C$27:$M$238,10,FALSE)</f>
        <v>2.9188028435627581E-3</v>
      </c>
      <c r="H132" s="23">
        <f>VLOOKUP(B132,'[1]3 months'!$C$27:$M$238,11,FALSE)</f>
        <v>0.938866803879288</v>
      </c>
      <c r="I132" s="22">
        <f>VLOOKUP(B132,'[1]CI calculations'!$A$31:$K$240,11,FALSE)</f>
        <v>2.5223964116564586E-2</v>
      </c>
      <c r="J132" s="20">
        <f>VLOOKUP(B132,'[1]6 months '!$C$27:$M$238,5,FALSE)</f>
        <v>548.13817852616137</v>
      </c>
      <c r="K132" s="19">
        <f>VLOOKUP(B132,'[1]6 months '!$C$27:$M$238,8,FALSE)</f>
        <v>0.95260621123037748</v>
      </c>
      <c r="L132" s="19">
        <f>VLOOKUP(B132,'[1]6 months '!$C$27:$M$238,9,FALSE)</f>
        <v>4.4620664499043068E-2</v>
      </c>
      <c r="M132" s="19">
        <f>VLOOKUP(B132,'[1]6 months '!$C$27:$M$238,10,FALSE)</f>
        <v>2.7731242705794391E-3</v>
      </c>
      <c r="N132" s="19">
        <f>VLOOKUP(B132,'[1]6 months '!$C$27:$M$238,11,FALSE)</f>
        <v>0.95525525275639478</v>
      </c>
      <c r="O132" s="21">
        <f>VLOOKUP(B132,'[1]CI calculations'!$A$248:$K$457,11,FALSE)</f>
        <v>1.7264374260174648E-2</v>
      </c>
      <c r="P132" s="20">
        <f>VLOOKUP(B132,'[1]1 year '!$C$27:$M$238,5,FALSE)</f>
        <v>750.06177240132047</v>
      </c>
      <c r="Q132" s="19">
        <f>VLOOKUP(B132,'[1]1 year '!$C$27:$M$238,8,FALSE)</f>
        <v>0.95121977906436994</v>
      </c>
      <c r="R132" s="19">
        <f>VLOOKUP(B132,'[1]1 year '!$C$27:$M$238,9,FALSE)</f>
        <v>3.8472202350954374E-2</v>
      </c>
      <c r="S132" s="19">
        <f>VLOOKUP(B132,'[1]1 year '!$C$27:$M$238,10,FALSE)</f>
        <v>1.0308018584675678E-2</v>
      </c>
      <c r="T132" s="19">
        <f>VLOOKUP(B132,'[1]1 year '!$C$27:$M$238,11,FALSE)</f>
        <v>0.96112709502209304</v>
      </c>
      <c r="U132" s="19">
        <f>VLOOKUP(B132,'[1]CI calculations'!$A$472:$K$681,11,FALSE)</f>
        <v>1.3848012785899413E-2</v>
      </c>
      <c r="V132" s="20">
        <f>VLOOKUP(B132,'[1]2 years'!$C$27:$M$238,5,FALSE)</f>
        <v>931.07423723007628</v>
      </c>
      <c r="W132" s="19">
        <f>VLOOKUP(B132,'[1]2 years'!$C$27:$M$238,8,FALSE)</f>
        <v>0.92192381314227767</v>
      </c>
      <c r="X132" s="19">
        <f>VLOOKUP(B132,'[1]2 years'!$C$27:$M$238,9,FALSE)</f>
        <v>5.4380735591281329E-2</v>
      </c>
      <c r="Y132" s="19">
        <f>VLOOKUP(B132,'[1]2 years'!$C$27:$M$238,10,FALSE)</f>
        <v>2.3695451266441018E-2</v>
      </c>
      <c r="Z132" s="19">
        <f>VLOOKUP(B132,'[1]2 years'!$C$27:$M$238,11,FALSE)</f>
        <v>0.94429941388491645</v>
      </c>
      <c r="AA132" s="18">
        <f>VLOOKUP(B132,'[1]CI calculations'!$A$705:$K$914,11,FALSE)</f>
        <v>1.4847250511765771E-2</v>
      </c>
      <c r="BA132" s="1"/>
      <c r="BB132" s="1"/>
      <c r="BC132" s="1"/>
      <c r="BD132" s="1"/>
      <c r="BE132" s="1"/>
      <c r="BF132" s="1"/>
      <c r="BG132" s="1"/>
      <c r="BH132" s="1"/>
      <c r="BI132" s="1"/>
      <c r="BJ132" s="1"/>
      <c r="BK132" s="1"/>
      <c r="BL132" s="1"/>
      <c r="BM132" s="1"/>
      <c r="BN132" s="1"/>
      <c r="BO132" s="1"/>
      <c r="BP132" s="1"/>
    </row>
    <row r="133" spans="1:68" x14ac:dyDescent="0.2">
      <c r="A133" s="27" t="s">
        <v>269</v>
      </c>
      <c r="B133" s="26" t="s">
        <v>268</v>
      </c>
      <c r="C133" s="25" t="s">
        <v>267</v>
      </c>
      <c r="D133" s="24">
        <f>VLOOKUP(B133,'[1]3 months'!$C$27:$G$238,5,FALSE)</f>
        <v>408.48119521060761</v>
      </c>
      <c r="E133" s="23">
        <f>VLOOKUP(B133,'[1]3 months'!$C$27:$M$238,8,FALSE)</f>
        <v>0.85748340387912103</v>
      </c>
      <c r="F133" s="23">
        <f>VLOOKUP(B133,'[1]3 months'!$C$27:$M$238,9,FALSE)</f>
        <v>0.11187381719329716</v>
      </c>
      <c r="G133" s="23">
        <f>VLOOKUP(B133,'[1]3 months'!$C$27:$M$238,10,FALSE)</f>
        <v>3.0642778927581778E-2</v>
      </c>
      <c r="H133" s="23">
        <f>VLOOKUP(B133,'[1]3 months'!$C$27:$M$238,11,FALSE)</f>
        <v>0.88458969019745992</v>
      </c>
      <c r="I133" s="22">
        <f>VLOOKUP(B133,'[1]CI calculations'!$A$31:$K$240,11,FALSE)</f>
        <v>3.1361096719770179E-2</v>
      </c>
      <c r="J133" s="20">
        <f>VLOOKUP(B133,'[1]6 months '!$C$27:$M$238,5,FALSE)</f>
        <v>662.48680074594313</v>
      </c>
      <c r="K133" s="19">
        <f>VLOOKUP(B133,'[1]6 months '!$C$27:$M$238,8,FALSE)</f>
        <v>0.86492492377627705</v>
      </c>
      <c r="L133" s="19">
        <f>VLOOKUP(B133,'[1]6 months '!$C$27:$M$238,9,FALSE)</f>
        <v>0.10543447379892323</v>
      </c>
      <c r="M133" s="19">
        <f>VLOOKUP(B133,'[1]6 months '!$C$27:$M$238,10,FALSE)</f>
        <v>2.9640602424799701E-2</v>
      </c>
      <c r="N133" s="19">
        <f>VLOOKUP(B133,'[1]6 months '!$C$27:$M$238,11,FALSE)</f>
        <v>0.89134492430084156</v>
      </c>
      <c r="O133" s="21">
        <f>VLOOKUP(B133,'[1]CI calculations'!$A$248:$K$457,11,FALSE)</f>
        <v>2.3960933131099947E-2</v>
      </c>
      <c r="P133" s="20">
        <f>VLOOKUP(B133,'[1]1 year '!$C$27:$M$238,5,FALSE)</f>
        <v>993.8694032249067</v>
      </c>
      <c r="Q133" s="19">
        <f>VLOOKUP(B133,'[1]1 year '!$C$27:$M$238,8,FALSE)</f>
        <v>0.8502734156025249</v>
      </c>
      <c r="R133" s="19">
        <f>VLOOKUP(B133,'[1]1 year '!$C$27:$M$238,9,FALSE)</f>
        <v>0.10179388367599772</v>
      </c>
      <c r="S133" s="19">
        <f>VLOOKUP(B133,'[1]1 year '!$C$27:$M$238,10,FALSE)</f>
        <v>4.7932700721477324E-2</v>
      </c>
      <c r="T133" s="19">
        <f>VLOOKUP(B133,'[1]1 year '!$C$27:$M$238,11,FALSE)</f>
        <v>0.89308120995948792</v>
      </c>
      <c r="U133" s="19">
        <f>VLOOKUP(B133,'[1]CI calculations'!$A$472:$K$681,11,FALSE)</f>
        <v>1.9607162670695382E-2</v>
      </c>
      <c r="V133" s="20">
        <f>VLOOKUP(B133,'[1]2 years'!$C$27:$M$238,5,FALSE)</f>
        <v>1277.6654380305608</v>
      </c>
      <c r="W133" s="19">
        <f>VLOOKUP(B133,'[1]2 years'!$C$27:$M$238,8,FALSE)</f>
        <v>0.82704139137454791</v>
      </c>
      <c r="X133" s="19">
        <f>VLOOKUP(B133,'[1]2 years'!$C$27:$M$238,9,FALSE)</f>
        <v>0.10575526463757758</v>
      </c>
      <c r="Y133" s="19">
        <f>VLOOKUP(B133,'[1]2 years'!$C$27:$M$238,10,FALSE)</f>
        <v>6.7203343987874697E-2</v>
      </c>
      <c r="Z133" s="19">
        <f>VLOOKUP(B133,'[1]2 years'!$C$27:$M$238,11,FALSE)</f>
        <v>0.88662559631195459</v>
      </c>
      <c r="AA133" s="18">
        <f>VLOOKUP(B133,'[1]CI calculations'!$A$705:$K$914,11,FALSE)</f>
        <v>1.7925040162852734E-2</v>
      </c>
      <c r="BA133" s="1"/>
      <c r="BB133" s="1"/>
      <c r="BC133" s="1"/>
      <c r="BD133" s="1"/>
      <c r="BE133" s="1"/>
      <c r="BF133" s="1"/>
      <c r="BG133" s="1"/>
      <c r="BH133" s="1"/>
      <c r="BI133" s="1"/>
      <c r="BJ133" s="1"/>
      <c r="BK133" s="1"/>
      <c r="BL133" s="1"/>
      <c r="BM133" s="1"/>
      <c r="BN133" s="1"/>
      <c r="BO133" s="1"/>
      <c r="BP133" s="1"/>
    </row>
    <row r="134" spans="1:68" x14ac:dyDescent="0.2">
      <c r="A134" s="27" t="s">
        <v>266</v>
      </c>
      <c r="B134" s="26" t="s">
        <v>265</v>
      </c>
      <c r="C134" s="25" t="s">
        <v>264</v>
      </c>
      <c r="D134" s="24">
        <f>VLOOKUP(B134,'[1]3 months'!$C$27:$G$238,5,FALSE)</f>
        <v>426.75327073865185</v>
      </c>
      <c r="E134" s="23">
        <f>VLOOKUP(B134,'[1]3 months'!$C$27:$M$238,8,FALSE)</f>
        <v>0.94373259483141658</v>
      </c>
      <c r="F134" s="23">
        <f>VLOOKUP(B134,'[1]3 months'!$C$27:$M$238,9,FALSE)</f>
        <v>5.1903357125848509E-2</v>
      </c>
      <c r="G134" s="23">
        <f>VLOOKUP(B134,'[1]3 months'!$C$27:$M$238,10,FALSE)</f>
        <v>4.3640480427350106E-3</v>
      </c>
      <c r="H134" s="23">
        <f>VLOOKUP(B134,'[1]3 months'!$C$27:$M$238,11,FALSE)</f>
        <v>0.94786914130228572</v>
      </c>
      <c r="I134" s="22">
        <f>VLOOKUP(B134,'[1]CI calculations'!$A$31:$K$240,11,FALSE)</f>
        <v>2.1060673667989079E-2</v>
      </c>
      <c r="J134" s="20">
        <f>VLOOKUP(B134,'[1]6 months '!$C$27:$M$238,5,FALSE)</f>
        <v>666.42667338560739</v>
      </c>
      <c r="K134" s="19">
        <f>VLOOKUP(B134,'[1]6 months '!$C$27:$M$238,8,FALSE)</f>
        <v>0.94660051258447864</v>
      </c>
      <c r="L134" s="19">
        <f>VLOOKUP(B134,'[1]6 months '!$C$27:$M$238,9,FALSE)</f>
        <v>4.972212283248121E-2</v>
      </c>
      <c r="M134" s="19">
        <f>VLOOKUP(B134,'[1]6 months '!$C$27:$M$238,10,FALSE)</f>
        <v>3.6773645830401902E-3</v>
      </c>
      <c r="N134" s="19">
        <f>VLOOKUP(B134,'[1]6 months '!$C$27:$M$238,11,FALSE)</f>
        <v>0.95009435591948321</v>
      </c>
      <c r="O134" s="21">
        <f>VLOOKUP(B134,'[1]CI calculations'!$A$248:$K$457,11,FALSE)</f>
        <v>1.6496194910047141E-2</v>
      </c>
      <c r="P134" s="20">
        <f>VLOOKUP(B134,'[1]1 year '!$C$27:$M$238,5,FALSE)</f>
        <v>914.95859580643776</v>
      </c>
      <c r="Q134" s="19">
        <f>VLOOKUP(B134,'[1]1 year '!$C$27:$M$238,8,FALSE)</f>
        <v>0.94139785450074454</v>
      </c>
      <c r="R134" s="19">
        <f>VLOOKUP(B134,'[1]1 year '!$C$27:$M$238,9,FALSE)</f>
        <v>5.3006173131286194E-2</v>
      </c>
      <c r="S134" s="19">
        <f>VLOOKUP(B134,'[1]1 year '!$C$27:$M$238,10,FALSE)</f>
        <v>5.5959723679692881E-3</v>
      </c>
      <c r="T134" s="19">
        <f>VLOOKUP(B134,'[1]1 year '!$C$27:$M$238,11,FALSE)</f>
        <v>0.94669553656423788</v>
      </c>
      <c r="U134" s="19">
        <f>VLOOKUP(B134,'[1]CI calculations'!$A$472:$K$681,11,FALSE)</f>
        <v>1.453520801206319E-2</v>
      </c>
      <c r="V134" s="20">
        <f>VLOOKUP(B134,'[1]2 years'!$C$27:$M$238,5,FALSE)</f>
        <v>1110.2710260102253</v>
      </c>
      <c r="W134" s="19">
        <f>VLOOKUP(B134,'[1]2 years'!$C$27:$M$238,8,FALSE)</f>
        <v>0.91510013403720281</v>
      </c>
      <c r="X134" s="19">
        <f>VLOOKUP(B134,'[1]2 years'!$C$27:$M$238,9,FALSE)</f>
        <v>6.6657934482928491E-2</v>
      </c>
      <c r="Y134" s="19">
        <f>VLOOKUP(B134,'[1]2 years'!$C$27:$M$238,10,FALSE)</f>
        <v>1.8241931479868856E-2</v>
      </c>
      <c r="Z134" s="19">
        <f>VLOOKUP(B134,'[1]2 years'!$C$27:$M$238,11,FALSE)</f>
        <v>0.93210350225753036</v>
      </c>
      <c r="AA134" s="18">
        <f>VLOOKUP(B134,'[1]CI calculations'!$A$705:$K$914,11,FALSE)</f>
        <v>1.4871068175374969E-2</v>
      </c>
      <c r="BA134" s="1"/>
      <c r="BB134" s="1"/>
      <c r="BC134" s="1"/>
      <c r="BD134" s="1"/>
      <c r="BE134" s="1"/>
      <c r="BF134" s="1"/>
      <c r="BG134" s="1"/>
      <c r="BH134" s="1"/>
      <c r="BI134" s="1"/>
      <c r="BJ134" s="1"/>
      <c r="BK134" s="1"/>
      <c r="BL134" s="1"/>
      <c r="BM134" s="1"/>
      <c r="BN134" s="1"/>
      <c r="BO134" s="1"/>
      <c r="BP134" s="1"/>
    </row>
    <row r="135" spans="1:68" x14ac:dyDescent="0.2">
      <c r="A135" s="27" t="s">
        <v>263</v>
      </c>
      <c r="B135" s="26" t="s">
        <v>262</v>
      </c>
      <c r="C135" s="25" t="s">
        <v>261</v>
      </c>
      <c r="D135" s="24">
        <f>VLOOKUP(B135,'[1]3 months'!$C$27:$G$238,5,FALSE)</f>
        <v>327.27126434103258</v>
      </c>
      <c r="E135" s="23">
        <f>VLOOKUP(B135,'[1]3 months'!$C$27:$M$238,8,FALSE)</f>
        <v>0.89344435966339097</v>
      </c>
      <c r="F135" s="23">
        <f>VLOOKUP(B135,'[1]3 months'!$C$27:$M$238,9,FALSE)</f>
        <v>0.10578036683787513</v>
      </c>
      <c r="G135" s="23">
        <f>VLOOKUP(B135,'[1]3 months'!$C$27:$M$238,10,FALSE)</f>
        <v>7.7527349873391022E-4</v>
      </c>
      <c r="H135" s="23">
        <f>VLOOKUP(B135,'[1]3 months'!$C$27:$M$238,11,FALSE)</f>
        <v>0.89413756081851625</v>
      </c>
      <c r="I135" s="22">
        <f>VLOOKUP(B135,'[1]CI calculations'!$A$31:$K$240,11,FALSE)</f>
        <v>3.3229950240311695E-2</v>
      </c>
      <c r="J135" s="20">
        <f>VLOOKUP(B135,'[1]6 months '!$C$27:$M$238,5,FALSE)</f>
        <v>514.20423526391585</v>
      </c>
      <c r="K135" s="19">
        <f>VLOOKUP(B135,'[1]6 months '!$C$27:$M$238,8,FALSE)</f>
        <v>0.87830260818694239</v>
      </c>
      <c r="L135" s="19">
        <f>VLOOKUP(B135,'[1]6 months '!$C$27:$M$238,9,FALSE)</f>
        <v>0.10584053429454619</v>
      </c>
      <c r="M135" s="19">
        <f>VLOOKUP(B135,'[1]6 months '!$C$27:$M$238,10,FALSE)</f>
        <v>1.5856857518511343E-2</v>
      </c>
      <c r="N135" s="19">
        <f>VLOOKUP(B135,'[1]6 months '!$C$27:$M$238,11,FALSE)</f>
        <v>0.8924541261064195</v>
      </c>
      <c r="O135" s="21">
        <f>VLOOKUP(B135,'[1]CI calculations'!$A$248:$K$457,11,FALSE)</f>
        <v>2.6886247054861204E-2</v>
      </c>
      <c r="P135" s="20">
        <f>VLOOKUP(B135,'[1]1 year '!$C$27:$M$238,5,FALSE)</f>
        <v>708.25872324108389</v>
      </c>
      <c r="Q135" s="19">
        <f>VLOOKUP(B135,'[1]1 year '!$C$27:$M$238,8,FALSE)</f>
        <v>0.88352489011995072</v>
      </c>
      <c r="R135" s="19">
        <f>VLOOKUP(B135,'[1]1 year '!$C$27:$M$238,9,FALSE)</f>
        <v>9.0678012769942404E-2</v>
      </c>
      <c r="S135" s="19">
        <f>VLOOKUP(B135,'[1]1 year '!$C$27:$M$238,10,FALSE)</f>
        <v>2.5797097110106783E-2</v>
      </c>
      <c r="T135" s="19">
        <f>VLOOKUP(B135,'[1]1 year '!$C$27:$M$238,11,FALSE)</f>
        <v>0.90692081444126937</v>
      </c>
      <c r="U135" s="19">
        <f>VLOOKUP(B135,'[1]CI calculations'!$A$472:$K$681,11,FALSE)</f>
        <v>2.1589059144564628E-2</v>
      </c>
      <c r="V135" s="20">
        <f>VLOOKUP(B135,'[1]2 years'!$C$27:$M$238,5,FALSE)</f>
        <v>863.14779940207075</v>
      </c>
      <c r="W135" s="19">
        <f>VLOOKUP(B135,'[1]2 years'!$C$27:$M$238,8,FALSE)</f>
        <v>0.86760334814432516</v>
      </c>
      <c r="X135" s="19">
        <f>VLOOKUP(B135,'[1]2 years'!$C$27:$M$238,9,FALSE)</f>
        <v>8.6306523364140977E-2</v>
      </c>
      <c r="Y135" s="19">
        <f>VLOOKUP(B135,'[1]2 years'!$C$27:$M$238,10,FALSE)</f>
        <v>4.6090128491533884E-2</v>
      </c>
      <c r="Z135" s="19">
        <f>VLOOKUP(B135,'[1]2 years'!$C$27:$M$238,11,FALSE)</f>
        <v>0.90952339844469787</v>
      </c>
      <c r="AA135" s="18">
        <f>VLOOKUP(B135,'[1]CI calculations'!$A$705:$K$914,11,FALSE)</f>
        <v>1.9512604369327391E-2</v>
      </c>
      <c r="BA135" s="1"/>
      <c r="BB135" s="1"/>
      <c r="BC135" s="1"/>
      <c r="BD135" s="1"/>
      <c r="BE135" s="1"/>
      <c r="BF135" s="1"/>
      <c r="BG135" s="1"/>
      <c r="BH135" s="1"/>
      <c r="BI135" s="1"/>
      <c r="BJ135" s="1"/>
      <c r="BK135" s="1"/>
      <c r="BL135" s="1"/>
      <c r="BM135" s="1"/>
      <c r="BN135" s="1"/>
      <c r="BO135" s="1"/>
      <c r="BP135" s="1"/>
    </row>
    <row r="136" spans="1:68" x14ac:dyDescent="0.2">
      <c r="A136" s="27" t="s">
        <v>260</v>
      </c>
      <c r="B136" s="26" t="s">
        <v>259</v>
      </c>
      <c r="C136" s="25" t="s">
        <v>258</v>
      </c>
      <c r="D136" s="24">
        <f>VLOOKUP(B136,'[1]3 months'!$C$27:$G$238,5,FALSE)</f>
        <v>370.38285630651012</v>
      </c>
      <c r="E136" s="23">
        <f>VLOOKUP(B136,'[1]3 months'!$C$27:$M$238,8,FALSE)</f>
        <v>0.87547453971836742</v>
      </c>
      <c r="F136" s="23">
        <f>VLOOKUP(B136,'[1]3 months'!$C$27:$M$238,9,FALSE)</f>
        <v>9.8984375681325135E-2</v>
      </c>
      <c r="G136" s="23">
        <f>VLOOKUP(B136,'[1]3 months'!$C$27:$M$238,10,FALSE)</f>
        <v>2.5541084600307417E-2</v>
      </c>
      <c r="H136" s="23">
        <f>VLOOKUP(B136,'[1]3 months'!$C$27:$M$238,11,FALSE)</f>
        <v>0.89842119137395871</v>
      </c>
      <c r="I136" s="22">
        <f>VLOOKUP(B136,'[1]CI calculations'!$A$31:$K$240,11,FALSE)</f>
        <v>3.1057952462092697E-2</v>
      </c>
      <c r="J136" s="20">
        <f>VLOOKUP(B136,'[1]6 months '!$C$27:$M$238,5,FALSE)</f>
        <v>587.68488103349955</v>
      </c>
      <c r="K136" s="19">
        <f>VLOOKUP(B136,'[1]6 months '!$C$27:$M$238,8,FALSE)</f>
        <v>0.86684564338708736</v>
      </c>
      <c r="L136" s="19">
        <f>VLOOKUP(B136,'[1]6 months '!$C$27:$M$238,9,FALSE)</f>
        <v>0.10425733265569924</v>
      </c>
      <c r="M136" s="19">
        <f>VLOOKUP(B136,'[1]6 months '!$C$27:$M$238,10,FALSE)</f>
        <v>2.8897023957213365E-2</v>
      </c>
      <c r="N136" s="19">
        <f>VLOOKUP(B136,'[1]6 months '!$C$27:$M$238,11,FALSE)</f>
        <v>0.89264029126906341</v>
      </c>
      <c r="O136" s="21">
        <f>VLOOKUP(B136,'[1]CI calculations'!$A$248:$K$457,11,FALSE)</f>
        <v>2.5297407333392231E-2</v>
      </c>
      <c r="P136" s="20">
        <f>VLOOKUP(B136,'[1]1 year '!$C$27:$M$238,5,FALSE)</f>
        <v>863.56772469107045</v>
      </c>
      <c r="Q136" s="19">
        <f>VLOOKUP(B136,'[1]1 year '!$C$27:$M$238,8,FALSE)</f>
        <v>0.87973277482202683</v>
      </c>
      <c r="R136" s="19">
        <f>VLOOKUP(B136,'[1]1 year '!$C$27:$M$238,9,FALSE)</f>
        <v>9.1437021742255431E-2</v>
      </c>
      <c r="S136" s="19">
        <f>VLOOKUP(B136,'[1]1 year '!$C$27:$M$238,10,FALSE)</f>
        <v>2.8830203435717804E-2</v>
      </c>
      <c r="T136" s="19">
        <f>VLOOKUP(B136,'[1]1 year '!$C$27:$M$238,11,FALSE)</f>
        <v>0.90584857347733305</v>
      </c>
      <c r="U136" s="19">
        <f>VLOOKUP(B136,'[1]CI calculations'!$A$472:$K$681,11,FALSE)</f>
        <v>1.9680874913557658E-2</v>
      </c>
      <c r="V136" s="20">
        <f>VLOOKUP(B136,'[1]2 years'!$C$27:$M$238,5,FALSE)</f>
        <v>1093.2865188969622</v>
      </c>
      <c r="W136" s="19">
        <f>VLOOKUP(B136,'[1]2 years'!$C$27:$M$238,8,FALSE)</f>
        <v>0.84979524063189715</v>
      </c>
      <c r="X136" s="19">
        <f>VLOOKUP(B136,'[1]2 years'!$C$27:$M$238,9,FALSE)</f>
        <v>0.10264665859846828</v>
      </c>
      <c r="Y136" s="19">
        <f>VLOOKUP(B136,'[1]2 years'!$C$27:$M$238,10,FALSE)</f>
        <v>4.7558100769634612E-2</v>
      </c>
      <c r="Z136" s="19">
        <f>VLOOKUP(B136,'[1]2 years'!$C$27:$M$238,11,FALSE)</f>
        <v>0.89222790525971885</v>
      </c>
      <c r="AA136" s="18">
        <f>VLOOKUP(B136,'[1]CI calculations'!$A$705:$K$914,11,FALSE)</f>
        <v>1.8753996936211593E-2</v>
      </c>
      <c r="BA136" s="1"/>
      <c r="BB136" s="1"/>
      <c r="BC136" s="1"/>
      <c r="BD136" s="1"/>
      <c r="BE136" s="1"/>
      <c r="BF136" s="1"/>
      <c r="BG136" s="1"/>
      <c r="BH136" s="1"/>
      <c r="BI136" s="1"/>
      <c r="BJ136" s="1"/>
      <c r="BK136" s="1"/>
      <c r="BL136" s="1"/>
      <c r="BM136" s="1"/>
      <c r="BN136" s="1"/>
      <c r="BO136" s="1"/>
      <c r="BP136" s="1"/>
    </row>
    <row r="137" spans="1:68" x14ac:dyDescent="0.2">
      <c r="A137" s="27" t="s">
        <v>257</v>
      </c>
      <c r="B137" s="26" t="s">
        <v>256</v>
      </c>
      <c r="C137" s="25" t="s">
        <v>255</v>
      </c>
      <c r="D137" s="24">
        <f>VLOOKUP(B137,'[1]3 months'!$C$27:$G$238,5,FALSE)</f>
        <v>572.2151836234566</v>
      </c>
      <c r="E137" s="23">
        <f>VLOOKUP(B137,'[1]3 months'!$C$27:$M$238,8,FALSE)</f>
        <v>0.93875975032157533</v>
      </c>
      <c r="F137" s="23">
        <f>VLOOKUP(B137,'[1]3 months'!$C$27:$M$238,9,FALSE)</f>
        <v>5.5387683543315844E-2</v>
      </c>
      <c r="G137" s="23">
        <f>VLOOKUP(B137,'[1]3 months'!$C$27:$M$238,10,FALSE)</f>
        <v>5.8525661351088243E-3</v>
      </c>
      <c r="H137" s="23">
        <f>VLOOKUP(B137,'[1]3 months'!$C$27:$M$238,11,FALSE)</f>
        <v>0.94428624803869554</v>
      </c>
      <c r="I137" s="22">
        <f>VLOOKUP(B137,'[1]CI calculations'!$A$31:$K$240,11,FALSE)</f>
        <v>1.8772695903325917E-2</v>
      </c>
      <c r="J137" s="20">
        <f>VLOOKUP(B137,'[1]6 months '!$C$27:$M$238,5,FALSE)</f>
        <v>902.82394905308524</v>
      </c>
      <c r="K137" s="19">
        <f>VLOOKUP(B137,'[1]6 months '!$C$27:$M$238,8,FALSE)</f>
        <v>0.92973251602532603</v>
      </c>
      <c r="L137" s="19">
        <f>VLOOKUP(B137,'[1]6 months '!$C$27:$M$238,9,FALSE)</f>
        <v>5.7678046228823415E-2</v>
      </c>
      <c r="M137" s="19">
        <f>VLOOKUP(B137,'[1]6 months '!$C$27:$M$238,10,FALSE)</f>
        <v>1.2589437745850496E-2</v>
      </c>
      <c r="N137" s="19">
        <f>VLOOKUP(B137,'[1]6 months '!$C$27:$M$238,11,FALSE)</f>
        <v>0.94158656142268649</v>
      </c>
      <c r="O137" s="21">
        <f>VLOOKUP(B137,'[1]CI calculations'!$A$248:$K$457,11,FALSE)</f>
        <v>1.5328853665008914E-2</v>
      </c>
      <c r="P137" s="20">
        <f>VLOOKUP(B137,'[1]1 year '!$C$27:$M$238,5,FALSE)</f>
        <v>1260.8905950666926</v>
      </c>
      <c r="Q137" s="19">
        <f>VLOOKUP(B137,'[1]1 year '!$C$27:$M$238,8,FALSE)</f>
        <v>0.91861039443609138</v>
      </c>
      <c r="R137" s="19">
        <f>VLOOKUP(B137,'[1]1 year '!$C$27:$M$238,9,FALSE)</f>
        <v>6.087073075310985E-2</v>
      </c>
      <c r="S137" s="19">
        <f>VLOOKUP(B137,'[1]1 year '!$C$27:$M$238,10,FALSE)</f>
        <v>2.0518874810798716E-2</v>
      </c>
      <c r="T137" s="19">
        <f>VLOOKUP(B137,'[1]1 year '!$C$27:$M$238,11,FALSE)</f>
        <v>0.93785410541591419</v>
      </c>
      <c r="U137" s="19">
        <f>VLOOKUP(B137,'[1]CI calculations'!$A$472:$K$681,11,FALSE)</f>
        <v>1.3404770623855675E-2</v>
      </c>
      <c r="V137" s="20">
        <f>VLOOKUP(B137,'[1]2 years'!$C$27:$M$238,5,FALSE)</f>
        <v>1570.9764792048559</v>
      </c>
      <c r="W137" s="19">
        <f>VLOOKUP(B137,'[1]2 years'!$C$27:$M$238,8,FALSE)</f>
        <v>0.89819502913676641</v>
      </c>
      <c r="X137" s="19">
        <f>VLOOKUP(B137,'[1]2 years'!$C$27:$M$238,9,FALSE)</f>
        <v>7.1817557819421826E-2</v>
      </c>
      <c r="Y137" s="19">
        <f>VLOOKUP(B137,'[1]2 years'!$C$27:$M$238,10,FALSE)</f>
        <v>2.9987413043811747E-2</v>
      </c>
      <c r="Z137" s="19">
        <f>VLOOKUP(B137,'[1]2 years'!$C$27:$M$238,11,FALSE)</f>
        <v>0.92596224133051841</v>
      </c>
      <c r="AA137" s="18">
        <f>VLOOKUP(B137,'[1]CI calculations'!$A$705:$K$914,11,FALSE)</f>
        <v>1.3087564253187221E-2</v>
      </c>
      <c r="BA137" s="1"/>
      <c r="BB137" s="1"/>
      <c r="BC137" s="1"/>
      <c r="BD137" s="1"/>
      <c r="BE137" s="1"/>
      <c r="BF137" s="1"/>
      <c r="BG137" s="1"/>
      <c r="BH137" s="1"/>
      <c r="BI137" s="1"/>
      <c r="BJ137" s="1"/>
      <c r="BK137" s="1"/>
      <c r="BL137" s="1"/>
      <c r="BM137" s="1"/>
      <c r="BN137" s="1"/>
      <c r="BO137" s="1"/>
      <c r="BP137" s="1"/>
    </row>
    <row r="138" spans="1:68" x14ac:dyDescent="0.2">
      <c r="A138" s="27" t="s">
        <v>254</v>
      </c>
      <c r="B138" s="26" t="s">
        <v>253</v>
      </c>
      <c r="C138" s="25" t="s">
        <v>252</v>
      </c>
      <c r="D138" s="24">
        <f>VLOOKUP(B138,'[1]3 months'!$C$27:$G$238,5,FALSE)</f>
        <v>518.38926887189518</v>
      </c>
      <c r="E138" s="23">
        <f>VLOOKUP(B138,'[1]3 months'!$C$27:$M$238,8,FALSE)</f>
        <v>0.90255295724690077</v>
      </c>
      <c r="F138" s="23">
        <f>VLOOKUP(B138,'[1]3 months'!$C$27:$M$238,9,FALSE)</f>
        <v>7.1571006691220102E-2</v>
      </c>
      <c r="G138" s="23">
        <f>VLOOKUP(B138,'[1]3 months'!$C$27:$M$238,10,FALSE)</f>
        <v>2.5876036061879226E-2</v>
      </c>
      <c r="H138" s="23">
        <f>VLOOKUP(B138,'[1]3 months'!$C$27:$M$238,11,FALSE)</f>
        <v>0.92652782464987538</v>
      </c>
      <c r="I138" s="22">
        <f>VLOOKUP(B138,'[1]CI calculations'!$A$31:$K$240,11,FALSE)</f>
        <v>2.2669405682416596E-2</v>
      </c>
      <c r="J138" s="20">
        <f>VLOOKUP(B138,'[1]6 months '!$C$27:$M$238,5,FALSE)</f>
        <v>881.41717047192299</v>
      </c>
      <c r="K138" s="19">
        <f>VLOOKUP(B138,'[1]6 months '!$C$27:$M$238,8,FALSE)</f>
        <v>0.91421036198202876</v>
      </c>
      <c r="L138" s="19">
        <f>VLOOKUP(B138,'[1]6 months '!$C$27:$M$238,9,FALSE)</f>
        <v>6.1009010231167324E-2</v>
      </c>
      <c r="M138" s="19">
        <f>VLOOKUP(B138,'[1]6 months '!$C$27:$M$238,10,FALSE)</f>
        <v>2.4780627786803872E-2</v>
      </c>
      <c r="N138" s="19">
        <f>VLOOKUP(B138,'[1]6 months '!$C$27:$M$238,11,FALSE)</f>
        <v>0.93744073182968934</v>
      </c>
      <c r="O138" s="21">
        <f>VLOOKUP(B138,'[1]CI calculations'!$A$248:$K$457,11,FALSE)</f>
        <v>1.6120504573965428E-2</v>
      </c>
      <c r="P138" s="20">
        <f>VLOOKUP(B138,'[1]1 year '!$C$27:$M$238,5,FALSE)</f>
        <v>1251.1766364976959</v>
      </c>
      <c r="Q138" s="19">
        <f>VLOOKUP(B138,'[1]1 year '!$C$27:$M$238,8,FALSE)</f>
        <v>0.8882057512846413</v>
      </c>
      <c r="R138" s="19">
        <f>VLOOKUP(B138,'[1]1 year '!$C$27:$M$238,9,FALSE)</f>
        <v>6.8790142918892419E-2</v>
      </c>
      <c r="S138" s="19">
        <f>VLOOKUP(B138,'[1]1 year '!$C$27:$M$238,10,FALSE)</f>
        <v>4.3004105796466213E-2</v>
      </c>
      <c r="T138" s="19">
        <f>VLOOKUP(B138,'[1]1 year '!$C$27:$M$238,11,FALSE)</f>
        <v>0.92811866452557412</v>
      </c>
      <c r="U138" s="19">
        <f>VLOOKUP(B138,'[1]CI calculations'!$A$472:$K$681,11,FALSE)</f>
        <v>1.4566855214500107E-2</v>
      </c>
      <c r="V138" s="20">
        <f>VLOOKUP(B138,'[1]2 years'!$C$27:$M$238,5,FALSE)</f>
        <v>1587.7526086587407</v>
      </c>
      <c r="W138" s="19">
        <f>VLOOKUP(B138,'[1]2 years'!$C$27:$M$238,8,FALSE)</f>
        <v>0.87131566746273892</v>
      </c>
      <c r="X138" s="19">
        <f>VLOOKUP(B138,'[1]2 years'!$C$27:$M$238,9,FALSE)</f>
        <v>7.5768506355180787E-2</v>
      </c>
      <c r="Y138" s="19">
        <f>VLOOKUP(B138,'[1]2 years'!$C$27:$M$238,10,FALSE)</f>
        <v>5.2915826182080308E-2</v>
      </c>
      <c r="Z138" s="19">
        <f>VLOOKUP(B138,'[1]2 years'!$C$27:$M$238,11,FALSE)</f>
        <v>0.91999812851930562</v>
      </c>
      <c r="AA138" s="18">
        <f>VLOOKUP(B138,'[1]CI calculations'!$A$705:$K$914,11,FALSE)</f>
        <v>1.3652505456690767E-2</v>
      </c>
      <c r="BA138" s="1"/>
      <c r="BB138" s="1"/>
      <c r="BC138" s="1"/>
      <c r="BD138" s="1"/>
      <c r="BE138" s="1"/>
      <c r="BF138" s="1"/>
      <c r="BG138" s="1"/>
      <c r="BH138" s="1"/>
      <c r="BI138" s="1"/>
      <c r="BJ138" s="1"/>
      <c r="BK138" s="1"/>
      <c r="BL138" s="1"/>
      <c r="BM138" s="1"/>
      <c r="BN138" s="1"/>
      <c r="BO138" s="1"/>
      <c r="BP138" s="1"/>
    </row>
    <row r="139" spans="1:68" x14ac:dyDescent="0.2">
      <c r="A139" s="27" t="s">
        <v>251</v>
      </c>
      <c r="B139" s="26" t="s">
        <v>250</v>
      </c>
      <c r="C139" s="25" t="s">
        <v>249</v>
      </c>
      <c r="D139" s="24">
        <f>VLOOKUP(B139,'[1]3 months'!$C$27:$G$238,5,FALSE)</f>
        <v>429.08768743508284</v>
      </c>
      <c r="E139" s="23">
        <f>VLOOKUP(B139,'[1]3 months'!$C$27:$M$238,8,FALSE)</f>
        <v>0.9289007226904078</v>
      </c>
      <c r="F139" s="23">
        <f>VLOOKUP(B139,'[1]3 months'!$C$27:$M$238,9,FALSE)</f>
        <v>4.5245531644730129E-2</v>
      </c>
      <c r="G139" s="23">
        <f>VLOOKUP(B139,'[1]3 months'!$C$27:$M$238,10,FALSE)</f>
        <v>2.5853745664862041E-2</v>
      </c>
      <c r="H139" s="23">
        <f>VLOOKUP(B139,'[1]3 months'!$C$27:$M$238,11,FALSE)</f>
        <v>0.95355365640079315</v>
      </c>
      <c r="I139" s="22">
        <f>VLOOKUP(B139,'[1]CI calculations'!$A$31:$K$240,11,FALSE)</f>
        <v>2.0103672036977202E-2</v>
      </c>
      <c r="J139" s="20">
        <f>VLOOKUP(B139,'[1]6 months '!$C$27:$M$238,5,FALSE)</f>
        <v>711.98443576465149</v>
      </c>
      <c r="K139" s="19">
        <f>VLOOKUP(B139,'[1]6 months '!$C$27:$M$238,8,FALSE)</f>
        <v>0.9277886000697102</v>
      </c>
      <c r="L139" s="19">
        <f>VLOOKUP(B139,'[1]6 months '!$C$27:$M$238,9,FALSE)</f>
        <v>4.852123442775149E-2</v>
      </c>
      <c r="M139" s="19">
        <f>VLOOKUP(B139,'[1]6 months '!$C$27:$M$238,10,FALSE)</f>
        <v>2.3690165502538305E-2</v>
      </c>
      <c r="N139" s="19">
        <f>VLOOKUP(B139,'[1]6 months '!$C$27:$M$238,11,FALSE)</f>
        <v>0.95030139745265696</v>
      </c>
      <c r="O139" s="21">
        <f>VLOOKUP(B139,'[1]CI calculations'!$A$248:$K$457,11,FALSE)</f>
        <v>1.6090582853089157E-2</v>
      </c>
      <c r="P139" s="20">
        <f>VLOOKUP(B139,'[1]1 year '!$C$27:$M$238,5,FALSE)</f>
        <v>994.44918715383687</v>
      </c>
      <c r="Q139" s="19">
        <f>VLOOKUP(B139,'[1]1 year '!$C$27:$M$238,8,FALSE)</f>
        <v>0.91281647603416349</v>
      </c>
      <c r="R139" s="19">
        <f>VLOOKUP(B139,'[1]1 year '!$C$27:$M$238,9,FALSE)</f>
        <v>5.8812674681393499E-2</v>
      </c>
      <c r="S139" s="19">
        <f>VLOOKUP(B139,'[1]1 year '!$C$27:$M$238,10,FALSE)</f>
        <v>2.8370849284442907E-2</v>
      </c>
      <c r="T139" s="19">
        <f>VLOOKUP(B139,'[1]1 year '!$C$27:$M$238,11,FALSE)</f>
        <v>0.93947003891548442</v>
      </c>
      <c r="U139" s="19">
        <f>VLOOKUP(B139,'[1]CI calculations'!$A$472:$K$681,11,FALSE)</f>
        <v>1.4972853181933516E-2</v>
      </c>
      <c r="V139" s="20">
        <f>VLOOKUP(B139,'[1]2 years'!$C$27:$M$238,5,FALSE)</f>
        <v>1210.7436444455291</v>
      </c>
      <c r="W139" s="19">
        <f>VLOOKUP(B139,'[1]2 years'!$C$27:$M$238,8,FALSE)</f>
        <v>0.88750201050824806</v>
      </c>
      <c r="X139" s="19">
        <f>VLOOKUP(B139,'[1]2 years'!$C$27:$M$238,9,FALSE)</f>
        <v>7.6864497193969733E-2</v>
      </c>
      <c r="Y139" s="19">
        <f>VLOOKUP(B139,'[1]2 years'!$C$27:$M$238,10,FALSE)</f>
        <v>3.563349229778226E-2</v>
      </c>
      <c r="Z139" s="19">
        <f>VLOOKUP(B139,'[1]2 years'!$C$27:$M$238,11,FALSE)</f>
        <v>0.92029534769191257</v>
      </c>
      <c r="AA139" s="18">
        <f>VLOOKUP(B139,'[1]CI calculations'!$A$705:$K$914,11,FALSE)</f>
        <v>1.5468709444905762E-2</v>
      </c>
      <c r="BA139" s="1"/>
      <c r="BB139" s="1"/>
      <c r="BC139" s="1"/>
      <c r="BD139" s="1"/>
      <c r="BE139" s="1"/>
      <c r="BF139" s="1"/>
      <c r="BG139" s="1"/>
      <c r="BH139" s="1"/>
      <c r="BI139" s="1"/>
      <c r="BJ139" s="1"/>
      <c r="BK139" s="1"/>
      <c r="BL139" s="1"/>
      <c r="BM139" s="1"/>
      <c r="BN139" s="1"/>
      <c r="BO139" s="1"/>
      <c r="BP139" s="1"/>
    </row>
    <row r="140" spans="1:68" x14ac:dyDescent="0.2">
      <c r="A140" s="27" t="s">
        <v>248</v>
      </c>
      <c r="B140" s="26" t="s">
        <v>247</v>
      </c>
      <c r="C140" s="25" t="s">
        <v>246</v>
      </c>
      <c r="D140" s="24">
        <f>VLOOKUP(B140,'[1]3 months'!$C$27:$G$238,5,FALSE)</f>
        <v>385.29701533839557</v>
      </c>
      <c r="E140" s="23">
        <f>VLOOKUP(B140,'[1]3 months'!$C$27:$M$238,8,FALSE)</f>
        <v>0.93284008773727034</v>
      </c>
      <c r="F140" s="23">
        <f>VLOOKUP(B140,'[1]3 months'!$C$27:$M$238,9,FALSE)</f>
        <v>5.3844277251026001E-2</v>
      </c>
      <c r="G140" s="23">
        <f>VLOOKUP(B140,'[1]3 months'!$C$27:$M$238,10,FALSE)</f>
        <v>1.3315635011703526E-2</v>
      </c>
      <c r="H140" s="23">
        <f>VLOOKUP(B140,'[1]3 months'!$C$27:$M$238,11,FALSE)</f>
        <v>0.94542907624601435</v>
      </c>
      <c r="I140" s="22">
        <f>VLOOKUP(B140,'[1]CI calculations'!$A$31:$K$240,11,FALSE)</f>
        <v>2.2751044759994735E-2</v>
      </c>
      <c r="J140" s="20">
        <f>VLOOKUP(B140,'[1]6 months '!$C$27:$M$238,5,FALSE)</f>
        <v>614.33217975224034</v>
      </c>
      <c r="K140" s="19">
        <f>VLOOKUP(B140,'[1]6 months '!$C$27:$M$238,8,FALSE)</f>
        <v>0.92015198815759514</v>
      </c>
      <c r="L140" s="19">
        <f>VLOOKUP(B140,'[1]6 months '!$C$27:$M$238,9,FALSE)</f>
        <v>5.5335580566404668E-2</v>
      </c>
      <c r="M140" s="19">
        <f>VLOOKUP(B140,'[1]6 months '!$C$27:$M$238,10,FALSE)</f>
        <v>2.4512431276000335E-2</v>
      </c>
      <c r="N140" s="19">
        <f>VLOOKUP(B140,'[1]6 months '!$C$27:$M$238,11,FALSE)</f>
        <v>0.94327392542911936</v>
      </c>
      <c r="O140" s="21">
        <f>VLOOKUP(B140,'[1]CI calculations'!$A$248:$K$457,11,FALSE)</f>
        <v>1.8446074980665913E-2</v>
      </c>
      <c r="P140" s="20">
        <f>VLOOKUP(B140,'[1]1 year '!$C$27:$M$238,5,FALSE)</f>
        <v>856.8774143865088</v>
      </c>
      <c r="Q140" s="19">
        <f>VLOOKUP(B140,'[1]1 year '!$C$27:$M$238,8,FALSE)</f>
        <v>0.92344758296107732</v>
      </c>
      <c r="R140" s="19">
        <f>VLOOKUP(B140,'[1]1 year '!$C$27:$M$238,9,FALSE)</f>
        <v>5.1042497952695429E-2</v>
      </c>
      <c r="S140" s="19">
        <f>VLOOKUP(B140,'[1]1 year '!$C$27:$M$238,10,FALSE)</f>
        <v>2.5509919086227215E-2</v>
      </c>
      <c r="T140" s="19">
        <f>VLOOKUP(B140,'[1]1 year '!$C$27:$M$238,11,FALSE)</f>
        <v>0.94762132631988083</v>
      </c>
      <c r="U140" s="19">
        <f>VLOOKUP(B140,'[1]CI calculations'!$A$472:$K$681,11,FALSE)</f>
        <v>1.5047055617539272E-2</v>
      </c>
      <c r="V140" s="20">
        <f>VLOOKUP(B140,'[1]2 years'!$C$27:$M$238,5,FALSE)</f>
        <v>1055.7088212053709</v>
      </c>
      <c r="W140" s="19">
        <f>VLOOKUP(B140,'[1]2 years'!$C$27:$M$238,8,FALSE)</f>
        <v>0.9011060375843114</v>
      </c>
      <c r="X140" s="19">
        <f>VLOOKUP(B140,'[1]2 years'!$C$27:$M$238,9,FALSE)</f>
        <v>6.1582397866413216E-2</v>
      </c>
      <c r="Y140" s="19">
        <f>VLOOKUP(B140,'[1]2 years'!$C$27:$M$238,10,FALSE)</f>
        <v>3.7311564549275374E-2</v>
      </c>
      <c r="Z140" s="19">
        <f>VLOOKUP(B140,'[1]2 years'!$C$27:$M$238,11,FALSE)</f>
        <v>0.93603081163265389</v>
      </c>
      <c r="AA140" s="18">
        <f>VLOOKUP(B140,'[1]CI calculations'!$A$705:$K$914,11,FALSE)</f>
        <v>1.4979567436012338E-2</v>
      </c>
      <c r="BA140" s="1"/>
      <c r="BB140" s="1"/>
      <c r="BC140" s="1"/>
      <c r="BD140" s="1"/>
      <c r="BE140" s="1"/>
      <c r="BF140" s="1"/>
      <c r="BG140" s="1"/>
      <c r="BH140" s="1"/>
      <c r="BI140" s="1"/>
      <c r="BJ140" s="1"/>
      <c r="BK140" s="1"/>
      <c r="BL140" s="1"/>
      <c r="BM140" s="1"/>
      <c r="BN140" s="1"/>
      <c r="BO140" s="1"/>
      <c r="BP140" s="1"/>
    </row>
    <row r="141" spans="1:68" x14ac:dyDescent="0.2">
      <c r="A141" s="27" t="s">
        <v>245</v>
      </c>
      <c r="B141" s="26" t="s">
        <v>244</v>
      </c>
      <c r="C141" s="25" t="s">
        <v>243</v>
      </c>
      <c r="D141" s="24">
        <f>VLOOKUP(B141,'[1]3 months'!$C$27:$G$238,5,FALSE)</f>
        <v>305.39341948685916</v>
      </c>
      <c r="E141" s="23">
        <f>VLOOKUP(B141,'[1]3 months'!$C$27:$M$238,8,FALSE)</f>
        <v>0.92207922648076501</v>
      </c>
      <c r="F141" s="23">
        <f>VLOOKUP(B141,'[1]3 months'!$C$27:$M$238,9,FALSE)</f>
        <v>6.8134644100314209E-2</v>
      </c>
      <c r="G141" s="23">
        <f>VLOOKUP(B141,'[1]3 months'!$C$27:$M$238,10,FALSE)</f>
        <v>9.7861294189206856E-3</v>
      </c>
      <c r="H141" s="23">
        <f>VLOOKUP(B141,'[1]3 months'!$C$27:$M$238,11,FALSE)</f>
        <v>0.93119199182664314</v>
      </c>
      <c r="I141" s="22">
        <f>VLOOKUP(B141,'[1]CI calculations'!$A$31:$K$240,11,FALSE)</f>
        <v>2.8439250911011408E-2</v>
      </c>
      <c r="J141" s="20">
        <f>VLOOKUP(B141,'[1]6 months '!$C$27:$M$238,5,FALSE)</f>
        <v>539.42585357342773</v>
      </c>
      <c r="K141" s="19">
        <f>VLOOKUP(B141,'[1]6 months '!$C$27:$M$238,8,FALSE)</f>
        <v>0.91746532656028934</v>
      </c>
      <c r="L141" s="19">
        <f>VLOOKUP(B141,'[1]6 months '!$C$27:$M$238,9,FALSE)</f>
        <v>6.3795594450762022E-2</v>
      </c>
      <c r="M141" s="19">
        <f>VLOOKUP(B141,'[1]6 months '!$C$27:$M$238,10,FALSE)</f>
        <v>1.8739078988948665E-2</v>
      </c>
      <c r="N141" s="19">
        <f>VLOOKUP(B141,'[1]6 months '!$C$27:$M$238,11,FALSE)</f>
        <v>0.93498610503613089</v>
      </c>
      <c r="O141" s="21">
        <f>VLOOKUP(B141,'[1]CI calculations'!$A$248:$K$457,11,FALSE)</f>
        <v>2.0923216208139118E-2</v>
      </c>
      <c r="P141" s="20">
        <f>VLOOKUP(B141,'[1]1 year '!$C$27:$M$238,5,FALSE)</f>
        <v>786.99504065263363</v>
      </c>
      <c r="Q141" s="19">
        <f>VLOOKUP(B141,'[1]1 year '!$C$27:$M$238,8,FALSE)</f>
        <v>0.91479143544914066</v>
      </c>
      <c r="R141" s="19">
        <f>VLOOKUP(B141,'[1]1 year '!$C$27:$M$238,9,FALSE)</f>
        <v>5.4337598871219209E-2</v>
      </c>
      <c r="S141" s="19">
        <f>VLOOKUP(B141,'[1]1 year '!$C$27:$M$238,10,FALSE)</f>
        <v>3.0870965679639997E-2</v>
      </c>
      <c r="T141" s="19">
        <f>VLOOKUP(B141,'[1]1 year '!$C$27:$M$238,11,FALSE)</f>
        <v>0.94393151278423348</v>
      </c>
      <c r="U141" s="19">
        <f>VLOOKUP(B141,'[1]CI calculations'!$A$472:$K$681,11,FALSE)</f>
        <v>1.62604572824054E-2</v>
      </c>
      <c r="V141" s="20">
        <f>VLOOKUP(B141,'[1]2 years'!$C$27:$M$238,5,FALSE)</f>
        <v>992.75180836743368</v>
      </c>
      <c r="W141" s="19">
        <f>VLOOKUP(B141,'[1]2 years'!$C$27:$M$238,8,FALSE)</f>
        <v>0.90434440260789029</v>
      </c>
      <c r="X141" s="19">
        <f>VLOOKUP(B141,'[1]2 years'!$C$27:$M$238,9,FALSE)</f>
        <v>6.086050262196209E-2</v>
      </c>
      <c r="Y141" s="19">
        <f>VLOOKUP(B141,'[1]2 years'!$C$27:$M$238,10,FALSE)</f>
        <v>3.479509477014759E-2</v>
      </c>
      <c r="Z141" s="19">
        <f>VLOOKUP(B141,'[1]2 years'!$C$27:$M$238,11,FALSE)</f>
        <v>0.93694551043804641</v>
      </c>
      <c r="AA141" s="18">
        <f>VLOOKUP(B141,'[1]CI calculations'!$A$705:$K$914,11,FALSE)</f>
        <v>1.5325499657650555E-2</v>
      </c>
      <c r="BA141" s="1"/>
      <c r="BB141" s="1"/>
      <c r="BC141" s="1"/>
      <c r="BD141" s="1"/>
      <c r="BE141" s="1"/>
      <c r="BF141" s="1"/>
      <c r="BG141" s="1"/>
      <c r="BH141" s="1"/>
      <c r="BI141" s="1"/>
      <c r="BJ141" s="1"/>
      <c r="BK141" s="1"/>
      <c r="BL141" s="1"/>
      <c r="BM141" s="1"/>
      <c r="BN141" s="1"/>
      <c r="BO141" s="1"/>
      <c r="BP141" s="1"/>
    </row>
    <row r="142" spans="1:68" x14ac:dyDescent="0.2">
      <c r="A142" s="27" t="s">
        <v>242</v>
      </c>
      <c r="B142" s="26" t="s">
        <v>241</v>
      </c>
      <c r="C142" s="25" t="s">
        <v>240</v>
      </c>
      <c r="D142" s="24">
        <f>VLOOKUP(B142,'[1]3 months'!$C$27:$G$238,5,FALSE)</f>
        <v>259.11632773094323</v>
      </c>
      <c r="E142" s="23">
        <f>VLOOKUP(B142,'[1]3 months'!$C$27:$M$238,8,FALSE)</f>
        <v>0.96533490688448653</v>
      </c>
      <c r="F142" s="23">
        <f>VLOOKUP(B142,'[1]3 months'!$C$27:$M$238,9,FALSE)</f>
        <v>2.6744645517189119E-2</v>
      </c>
      <c r="G142" s="23">
        <f>VLOOKUP(B142,'[1]3 months'!$C$27:$M$238,10,FALSE)</f>
        <v>7.9204475983243507E-3</v>
      </c>
      <c r="H142" s="23">
        <f>VLOOKUP(B142,'[1]3 months'!$C$27:$M$238,11,FALSE)</f>
        <v>0.97304183373959841</v>
      </c>
      <c r="I142" s="22">
        <f>VLOOKUP(B142,'[1]CI calculations'!$A$31:$K$240,11,FALSE)</f>
        <v>1.9741237081557436E-2</v>
      </c>
      <c r="J142" s="20">
        <f>VLOOKUP(B142,'[1]6 months '!$C$27:$M$238,5,FALSE)</f>
        <v>426.27344286336756</v>
      </c>
      <c r="K142" s="19">
        <f>VLOOKUP(B142,'[1]6 months '!$C$27:$M$238,8,FALSE)</f>
        <v>0.9608526846579849</v>
      </c>
      <c r="L142" s="19">
        <f>VLOOKUP(B142,'[1]6 months '!$C$27:$M$238,9,FALSE)</f>
        <v>3.0704421877109606E-2</v>
      </c>
      <c r="M142" s="19">
        <f>VLOOKUP(B142,'[1]6 months '!$C$27:$M$238,10,FALSE)</f>
        <v>8.4428934649054318E-3</v>
      </c>
      <c r="N142" s="19">
        <f>VLOOKUP(B142,'[1]6 months '!$C$27:$M$238,11,FALSE)</f>
        <v>0.96903413663747184</v>
      </c>
      <c r="O142" s="21">
        <f>VLOOKUP(B142,'[1]CI calculations'!$A$248:$K$457,11,FALSE)</f>
        <v>1.645349214770233E-2</v>
      </c>
      <c r="P142" s="20">
        <f>VLOOKUP(B142,'[1]1 year '!$C$27:$M$238,5,FALSE)</f>
        <v>596.0827253041673</v>
      </c>
      <c r="Q142" s="19">
        <f>VLOOKUP(B142,'[1]1 year '!$C$27:$M$238,8,FALSE)</f>
        <v>0.94391713779339881</v>
      </c>
      <c r="R142" s="19">
        <f>VLOOKUP(B142,'[1]1 year '!$C$27:$M$238,9,FALSE)</f>
        <v>4.2199500083385549E-2</v>
      </c>
      <c r="S142" s="19">
        <f>VLOOKUP(B142,'[1]1 year '!$C$27:$M$238,10,FALSE)</f>
        <v>1.3883362123215694E-2</v>
      </c>
      <c r="T142" s="19">
        <f>VLOOKUP(B142,'[1]1 year '!$C$27:$M$238,11,FALSE)</f>
        <v>0.95720638060194818</v>
      </c>
      <c r="U142" s="19">
        <f>VLOOKUP(B142,'[1]CI calculations'!$A$472:$K$681,11,FALSE)</f>
        <v>1.6296356676146959E-2</v>
      </c>
      <c r="V142" s="20">
        <f>VLOOKUP(B142,'[1]2 years'!$C$27:$M$238,5,FALSE)</f>
        <v>759.57981551571925</v>
      </c>
      <c r="W142" s="19">
        <f>VLOOKUP(B142,'[1]2 years'!$C$27:$M$238,8,FALSE)</f>
        <v>0.91656208362531644</v>
      </c>
      <c r="X142" s="19">
        <f>VLOOKUP(B142,'[1]2 years'!$C$27:$M$238,9,FALSE)</f>
        <v>4.8972773826040948E-2</v>
      </c>
      <c r="Y142" s="19">
        <f>VLOOKUP(B142,'[1]2 years'!$C$27:$M$238,10,FALSE)</f>
        <v>3.4465142548642642E-2</v>
      </c>
      <c r="Z142" s="19">
        <f>VLOOKUP(B142,'[1]2 years'!$C$27:$M$238,11,FALSE)</f>
        <v>0.94927912395072889</v>
      </c>
      <c r="AA142" s="18">
        <f>VLOOKUP(B142,'[1]CI calculations'!$A$705:$K$914,11,FALSE)</f>
        <v>1.5816318092651886E-2</v>
      </c>
      <c r="BA142" s="1"/>
      <c r="BB142" s="1"/>
      <c r="BC142" s="1"/>
      <c r="BD142" s="1"/>
      <c r="BE142" s="1"/>
      <c r="BF142" s="1"/>
      <c r="BG142" s="1"/>
      <c r="BH142" s="1"/>
      <c r="BI142" s="1"/>
      <c r="BJ142" s="1"/>
      <c r="BK142" s="1"/>
      <c r="BL142" s="1"/>
      <c r="BM142" s="1"/>
      <c r="BN142" s="1"/>
      <c r="BO142" s="1"/>
      <c r="BP142" s="1"/>
    </row>
    <row r="143" spans="1:68" x14ac:dyDescent="0.2">
      <c r="A143" s="27" t="s">
        <v>239</v>
      </c>
      <c r="B143" s="26" t="s">
        <v>238</v>
      </c>
      <c r="C143" s="25" t="s">
        <v>237</v>
      </c>
      <c r="D143" s="24">
        <f>VLOOKUP(B143,'[1]3 months'!$C$27:$G$238,5,FALSE)</f>
        <v>387.05954367449192</v>
      </c>
      <c r="E143" s="23">
        <f>VLOOKUP(B143,'[1]3 months'!$C$27:$M$238,8,FALSE)</f>
        <v>0.9129817040757755</v>
      </c>
      <c r="F143" s="23">
        <f>VLOOKUP(B143,'[1]3 months'!$C$27:$M$238,9,FALSE)</f>
        <v>6.9776014504878317E-2</v>
      </c>
      <c r="G143" s="23">
        <f>VLOOKUP(B143,'[1]3 months'!$C$27:$M$238,10,FALSE)</f>
        <v>1.724228141934625E-2</v>
      </c>
      <c r="H143" s="23">
        <f>VLOOKUP(B143,'[1]3 months'!$C$27:$M$238,11,FALSE)</f>
        <v>0.928999779716152</v>
      </c>
      <c r="I143" s="22">
        <f>VLOOKUP(B143,'[1]CI calculations'!$A$31:$K$240,11,FALSE)</f>
        <v>2.5717177901376002E-2</v>
      </c>
      <c r="J143" s="20">
        <f>VLOOKUP(B143,'[1]6 months '!$C$27:$M$238,5,FALSE)</f>
        <v>641.72687332196108</v>
      </c>
      <c r="K143" s="19">
        <f>VLOOKUP(B143,'[1]6 months '!$C$27:$M$238,8,FALSE)</f>
        <v>0.89041913340781087</v>
      </c>
      <c r="L143" s="19">
        <f>VLOOKUP(B143,'[1]6 months '!$C$27:$M$238,9,FALSE)</f>
        <v>8.3625308641807505E-2</v>
      </c>
      <c r="M143" s="19">
        <f>VLOOKUP(B143,'[1]6 months '!$C$27:$M$238,10,FALSE)</f>
        <v>2.5955557950381535E-2</v>
      </c>
      <c r="N143" s="19">
        <f>VLOOKUP(B143,'[1]6 months '!$C$27:$M$238,11,FALSE)</f>
        <v>0.9141463109569824</v>
      </c>
      <c r="O143" s="21">
        <f>VLOOKUP(B143,'[1]CI calculations'!$A$248:$K$457,11,FALSE)</f>
        <v>2.1873258493790168E-2</v>
      </c>
      <c r="P143" s="20">
        <f>VLOOKUP(B143,'[1]1 year '!$C$27:$M$238,5,FALSE)</f>
        <v>918.18020975924185</v>
      </c>
      <c r="Q143" s="19">
        <f>VLOOKUP(B143,'[1]1 year '!$C$27:$M$238,8,FALSE)</f>
        <v>0.88297711814602198</v>
      </c>
      <c r="R143" s="19">
        <f>VLOOKUP(B143,'[1]1 year '!$C$27:$M$238,9,FALSE)</f>
        <v>8.1663202757102912E-2</v>
      </c>
      <c r="S143" s="19">
        <f>VLOOKUP(B143,'[1]1 year '!$C$27:$M$238,10,FALSE)</f>
        <v>3.5359679096875145E-2</v>
      </c>
      <c r="T143" s="19">
        <f>VLOOKUP(B143,'[1]1 year '!$C$27:$M$238,11,FALSE)</f>
        <v>0.91534336582504927</v>
      </c>
      <c r="U143" s="19">
        <f>VLOOKUP(B143,'[1]CI calculations'!$A$472:$K$681,11,FALSE)</f>
        <v>1.8255076024983493E-2</v>
      </c>
      <c r="V143" s="20">
        <f>VLOOKUP(B143,'[1]2 years'!$C$27:$M$238,5,FALSE)</f>
        <v>1136.1057157248367</v>
      </c>
      <c r="W143" s="19">
        <f>VLOOKUP(B143,'[1]2 years'!$C$27:$M$238,8,FALSE)</f>
        <v>0.86855248513036365</v>
      </c>
      <c r="X143" s="19">
        <f>VLOOKUP(B143,'[1]2 years'!$C$27:$M$238,9,FALSE)</f>
        <v>8.9288465155533722E-2</v>
      </c>
      <c r="Y143" s="19">
        <f>VLOOKUP(B143,'[1]2 years'!$C$27:$M$238,10,FALSE)</f>
        <v>4.2159049714102698E-2</v>
      </c>
      <c r="Z143" s="19">
        <f>VLOOKUP(B143,'[1]2 years'!$C$27:$M$238,11,FALSE)</f>
        <v>0.90678153285377616</v>
      </c>
      <c r="AA143" s="18">
        <f>VLOOKUP(B143,'[1]CI calculations'!$A$705:$K$914,11,FALSE)</f>
        <v>1.719977485789102E-2</v>
      </c>
      <c r="BA143" s="1"/>
      <c r="BB143" s="1"/>
      <c r="BC143" s="1"/>
      <c r="BD143" s="1"/>
      <c r="BE143" s="1"/>
      <c r="BF143" s="1"/>
      <c r="BG143" s="1"/>
      <c r="BH143" s="1"/>
      <c r="BI143" s="1"/>
      <c r="BJ143" s="1"/>
      <c r="BK143" s="1"/>
      <c r="BL143" s="1"/>
      <c r="BM143" s="1"/>
      <c r="BN143" s="1"/>
      <c r="BO143" s="1"/>
      <c r="BP143" s="1"/>
    </row>
    <row r="144" spans="1:68" x14ac:dyDescent="0.2">
      <c r="A144" s="27" t="s">
        <v>236</v>
      </c>
      <c r="B144" s="26" t="s">
        <v>235</v>
      </c>
      <c r="C144" s="25" t="s">
        <v>234</v>
      </c>
      <c r="D144" s="24">
        <f>VLOOKUP(B144,'[1]3 months'!$C$27:$G$238,5,FALSE)</f>
        <v>342.16400716890206</v>
      </c>
      <c r="E144" s="23">
        <f>VLOOKUP(B144,'[1]3 months'!$C$27:$M$238,8,FALSE)</f>
        <v>0.92245546630888875</v>
      </c>
      <c r="F144" s="23">
        <f>VLOOKUP(B144,'[1]3 months'!$C$27:$M$238,9,FALSE)</f>
        <v>6.5234683044819941E-2</v>
      </c>
      <c r="G144" s="23">
        <f>VLOOKUP(B144,'[1]3 months'!$C$27:$M$238,10,FALSE)</f>
        <v>1.2309850646291197E-2</v>
      </c>
      <c r="H144" s="23">
        <f>VLOOKUP(B144,'[1]3 months'!$C$27:$M$238,11,FALSE)</f>
        <v>0.93395227937880509</v>
      </c>
      <c r="I144" s="22">
        <f>VLOOKUP(B144,'[1]CI calculations'!$A$31:$K$240,11,FALSE)</f>
        <v>2.6392947792502432E-2</v>
      </c>
      <c r="J144" s="20">
        <f>VLOOKUP(B144,'[1]6 months '!$C$27:$M$238,5,FALSE)</f>
        <v>579.93569636066343</v>
      </c>
      <c r="K144" s="19">
        <f>VLOOKUP(B144,'[1]6 months '!$C$27:$M$238,8,FALSE)</f>
        <v>0.92489143484701364</v>
      </c>
      <c r="L144" s="19">
        <f>VLOOKUP(B144,'[1]6 months '!$C$27:$M$238,9,FALSE)</f>
        <v>5.5457207680922195E-2</v>
      </c>
      <c r="M144" s="19">
        <f>VLOOKUP(B144,'[1]6 months '!$C$27:$M$238,10,FALSE)</f>
        <v>1.9651357472064163E-2</v>
      </c>
      <c r="N144" s="19">
        <f>VLOOKUP(B144,'[1]6 months '!$C$27:$M$238,11,FALSE)</f>
        <v>0.94343113737790285</v>
      </c>
      <c r="O144" s="21">
        <f>VLOOKUP(B144,'[1]CI calculations'!$A$248:$K$457,11,FALSE)</f>
        <v>1.8916448729518472E-2</v>
      </c>
      <c r="P144" s="20">
        <f>VLOOKUP(B144,'[1]1 year '!$C$27:$M$238,5,FALSE)</f>
        <v>789.13819894489018</v>
      </c>
      <c r="Q144" s="19">
        <f>VLOOKUP(B144,'[1]1 year '!$C$27:$M$238,8,FALSE)</f>
        <v>0.89814925604451268</v>
      </c>
      <c r="R144" s="19">
        <f>VLOOKUP(B144,'[1]1 year '!$C$27:$M$238,9,FALSE)</f>
        <v>6.8685429931269235E-2</v>
      </c>
      <c r="S144" s="19">
        <f>VLOOKUP(B144,'[1]1 year '!$C$27:$M$238,10,FALSE)</f>
        <v>3.3165314024218233E-2</v>
      </c>
      <c r="T144" s="19">
        <f>VLOOKUP(B144,'[1]1 year '!$C$27:$M$238,11,FALSE)</f>
        <v>0.92895845491729734</v>
      </c>
      <c r="U144" s="19">
        <f>VLOOKUP(B144,'[1]CI calculations'!$A$472:$K$681,11,FALSE)</f>
        <v>1.8155484947895057E-2</v>
      </c>
      <c r="V144" s="20">
        <f>VLOOKUP(B144,'[1]2 years'!$C$27:$M$238,5,FALSE)</f>
        <v>987.26259068521676</v>
      </c>
      <c r="W144" s="19">
        <f>VLOOKUP(B144,'[1]2 years'!$C$27:$M$238,8,FALSE)</f>
        <v>0.87931299163642629</v>
      </c>
      <c r="X144" s="19">
        <f>VLOOKUP(B144,'[1]2 years'!$C$27:$M$238,9,FALSE)</f>
        <v>7.9959527735365091E-2</v>
      </c>
      <c r="Y144" s="19">
        <f>VLOOKUP(B144,'[1]2 years'!$C$27:$M$238,10,FALSE)</f>
        <v>4.0727480628208669E-2</v>
      </c>
      <c r="Z144" s="19">
        <f>VLOOKUP(B144,'[1]2 years'!$C$27:$M$238,11,FALSE)</f>
        <v>0.91664565999688075</v>
      </c>
      <c r="AA144" s="18">
        <f>VLOOKUP(B144,'[1]CI calculations'!$A$705:$K$914,11,FALSE)</f>
        <v>1.7532496126894382E-2</v>
      </c>
      <c r="BA144" s="1"/>
      <c r="BB144" s="1"/>
      <c r="BC144" s="1"/>
      <c r="BD144" s="1"/>
      <c r="BE144" s="1"/>
      <c r="BF144" s="1"/>
      <c r="BG144" s="1"/>
      <c r="BH144" s="1"/>
      <c r="BI144" s="1"/>
      <c r="BJ144" s="1"/>
      <c r="BK144" s="1"/>
      <c r="BL144" s="1"/>
      <c r="BM144" s="1"/>
      <c r="BN144" s="1"/>
      <c r="BO144" s="1"/>
      <c r="BP144" s="1"/>
    </row>
    <row r="145" spans="1:68" x14ac:dyDescent="0.2">
      <c r="A145" s="27" t="s">
        <v>233</v>
      </c>
      <c r="B145" s="26" t="s">
        <v>232</v>
      </c>
      <c r="C145" s="25" t="s">
        <v>231</v>
      </c>
      <c r="D145" s="24">
        <f>VLOOKUP(B145,'[1]3 months'!$C$27:$G$238,5,FALSE)</f>
        <v>419.81795221731107</v>
      </c>
      <c r="E145" s="23">
        <f>VLOOKUP(B145,'[1]3 months'!$C$27:$M$238,8,FALSE)</f>
        <v>0.95272055643565923</v>
      </c>
      <c r="F145" s="23">
        <f>VLOOKUP(B145,'[1]3 months'!$C$27:$M$238,9,FALSE)</f>
        <v>4.4140975782450749E-2</v>
      </c>
      <c r="G145" s="23">
        <f>VLOOKUP(B145,'[1]3 months'!$C$27:$M$238,10,FALSE)</f>
        <v>3.1384677818901106E-3</v>
      </c>
      <c r="H145" s="23">
        <f>VLOOKUP(B145,'[1]3 months'!$C$27:$M$238,11,FALSE)</f>
        <v>0.95572005303060203</v>
      </c>
      <c r="I145" s="22">
        <f>VLOOKUP(B145,'[1]CI calculations'!$A$31:$K$240,11,FALSE)</f>
        <v>1.9637334212026219E-2</v>
      </c>
      <c r="J145" s="20">
        <f>VLOOKUP(B145,'[1]6 months '!$C$27:$M$238,5,FALSE)</f>
        <v>676.60452097772929</v>
      </c>
      <c r="K145" s="19">
        <f>VLOOKUP(B145,'[1]6 months '!$C$27:$M$238,8,FALSE)</f>
        <v>0.953807339524121</v>
      </c>
      <c r="L145" s="19">
        <f>VLOOKUP(B145,'[1]6 months '!$C$27:$M$238,9,FALSE)</f>
        <v>4.1345197427674382E-2</v>
      </c>
      <c r="M145" s="19">
        <f>VLOOKUP(B145,'[1]6 months '!$C$27:$M$238,10,FALSE)</f>
        <v>4.8474630482046909E-3</v>
      </c>
      <c r="N145" s="19">
        <f>VLOOKUP(B145,'[1]6 months '!$C$27:$M$238,11,FALSE)</f>
        <v>0.95845340699796944</v>
      </c>
      <c r="O145" s="21">
        <f>VLOOKUP(B145,'[1]CI calculations'!$A$248:$K$457,11,FALSE)</f>
        <v>1.5010925884671095E-2</v>
      </c>
      <c r="P145" s="20">
        <f>VLOOKUP(B145,'[1]1 year '!$C$27:$M$238,5,FALSE)</f>
        <v>892.83154487518414</v>
      </c>
      <c r="Q145" s="19">
        <f>VLOOKUP(B145,'[1]1 year '!$C$27:$M$238,8,FALSE)</f>
        <v>0.95391436277771691</v>
      </c>
      <c r="R145" s="19">
        <f>VLOOKUP(B145,'[1]1 year '!$C$27:$M$238,9,FALSE)</f>
        <v>3.9428773051109887E-2</v>
      </c>
      <c r="S145" s="19">
        <f>VLOOKUP(B145,'[1]1 year '!$C$27:$M$238,10,FALSE)</f>
        <v>6.6568641711732251E-3</v>
      </c>
      <c r="T145" s="19">
        <f>VLOOKUP(B145,'[1]1 year '!$C$27:$M$238,11,FALSE)</f>
        <v>0.96030699601280145</v>
      </c>
      <c r="U145" s="19">
        <f>VLOOKUP(B145,'[1]CI calculations'!$A$472:$K$681,11,FALSE)</f>
        <v>1.2794387877251632E-2</v>
      </c>
      <c r="V145" s="20">
        <f>VLOOKUP(B145,'[1]2 years'!$C$27:$M$238,5,FALSE)</f>
        <v>1059.4980399668966</v>
      </c>
      <c r="W145" s="19">
        <f>VLOOKUP(B145,'[1]2 years'!$C$27:$M$238,8,FALSE)</f>
        <v>0.93375446967819176</v>
      </c>
      <c r="X145" s="19">
        <f>VLOOKUP(B145,'[1]2 years'!$C$27:$M$238,9,FALSE)</f>
        <v>4.7166115028364507E-2</v>
      </c>
      <c r="Y145" s="19">
        <f>VLOOKUP(B145,'[1]2 years'!$C$27:$M$238,10,FALSE)</f>
        <v>1.9079415293443737E-2</v>
      </c>
      <c r="Z145" s="19">
        <f>VLOOKUP(B145,'[1]2 years'!$C$27:$M$238,11,FALSE)</f>
        <v>0.9519164795155417</v>
      </c>
      <c r="AA145" s="18">
        <f>VLOOKUP(B145,'[1]CI calculations'!$A$705:$K$914,11,FALSE)</f>
        <v>1.2951279094603156E-2</v>
      </c>
      <c r="BA145" s="1"/>
      <c r="BB145" s="1"/>
      <c r="BC145" s="1"/>
      <c r="BD145" s="1"/>
      <c r="BE145" s="1"/>
      <c r="BF145" s="1"/>
      <c r="BG145" s="1"/>
      <c r="BH145" s="1"/>
      <c r="BI145" s="1"/>
      <c r="BJ145" s="1"/>
      <c r="BK145" s="1"/>
      <c r="BL145" s="1"/>
      <c r="BM145" s="1"/>
      <c r="BN145" s="1"/>
      <c r="BO145" s="1"/>
      <c r="BP145" s="1"/>
    </row>
    <row r="146" spans="1:68" x14ac:dyDescent="0.2">
      <c r="A146" s="27" t="s">
        <v>230</v>
      </c>
      <c r="B146" s="26" t="s">
        <v>229</v>
      </c>
      <c r="C146" s="25" t="s">
        <v>228</v>
      </c>
      <c r="D146" s="24">
        <f>VLOOKUP(B146,'[1]3 months'!$C$27:$G$238,5,FALSE)</f>
        <v>429.06469898013495</v>
      </c>
      <c r="E146" s="23">
        <f>VLOOKUP(B146,'[1]3 months'!$C$27:$M$238,8,FALSE)</f>
        <v>0.92273148663719429</v>
      </c>
      <c r="F146" s="23">
        <f>VLOOKUP(B146,'[1]3 months'!$C$27:$M$238,9,FALSE)</f>
        <v>5.0362571946467538E-2</v>
      </c>
      <c r="G146" s="23">
        <f>VLOOKUP(B146,'[1]3 months'!$C$27:$M$238,10,FALSE)</f>
        <v>2.6905941416338119E-2</v>
      </c>
      <c r="H146" s="23">
        <f>VLOOKUP(B146,'[1]3 months'!$C$27:$M$238,11,FALSE)</f>
        <v>0.94824490859622523</v>
      </c>
      <c r="I146" s="22">
        <f>VLOOKUP(B146,'[1]CI calculations'!$A$31:$K$240,11,FALSE)</f>
        <v>2.117431222254856E-2</v>
      </c>
      <c r="J146" s="20">
        <f>VLOOKUP(B146,'[1]6 months '!$C$27:$M$238,5,FALSE)</f>
        <v>685.90613815274969</v>
      </c>
      <c r="K146" s="19">
        <f>VLOOKUP(B146,'[1]6 months '!$C$27:$M$238,8,FALSE)</f>
        <v>0.91528763713654337</v>
      </c>
      <c r="L146" s="19">
        <f>VLOOKUP(B146,'[1]6 months '!$C$27:$M$238,9,FALSE)</f>
        <v>5.3003673730495117E-2</v>
      </c>
      <c r="M146" s="19">
        <f>VLOOKUP(B146,'[1]6 months '!$C$27:$M$238,10,FALSE)</f>
        <v>3.1708689132961487E-2</v>
      </c>
      <c r="N146" s="19">
        <f>VLOOKUP(B146,'[1]6 months '!$C$27:$M$238,11,FALSE)</f>
        <v>0.94526061203313494</v>
      </c>
      <c r="O146" s="21">
        <f>VLOOKUP(B146,'[1]CI calculations'!$A$248:$K$457,11,FALSE)</f>
        <v>1.7231243067251059E-2</v>
      </c>
      <c r="P146" s="20">
        <f>VLOOKUP(B146,'[1]1 year '!$C$27:$M$238,5,FALSE)</f>
        <v>954.6335790493581</v>
      </c>
      <c r="Q146" s="19">
        <f>VLOOKUP(B146,'[1]1 year '!$C$27:$M$238,8,FALSE)</f>
        <v>0.90604856345983298</v>
      </c>
      <c r="R146" s="19">
        <f>VLOOKUP(B146,'[1]1 year '!$C$27:$M$238,9,FALSE)</f>
        <v>6.4908881166653803E-2</v>
      </c>
      <c r="S146" s="19">
        <f>VLOOKUP(B146,'[1]1 year '!$C$27:$M$238,10,FALSE)</f>
        <v>2.9042555373513142E-2</v>
      </c>
      <c r="T146" s="19">
        <f>VLOOKUP(B146,'[1]1 year '!$C$27:$M$238,11,FALSE)</f>
        <v>0.93314961276019326</v>
      </c>
      <c r="U146" s="19">
        <f>VLOOKUP(B146,'[1]CI calculations'!$A$472:$K$681,11,FALSE)</f>
        <v>1.6011646890463513E-2</v>
      </c>
      <c r="V146" s="20">
        <f>VLOOKUP(B146,'[1]2 years'!$C$27:$M$238,5,FALSE)</f>
        <v>1159.9770360134933</v>
      </c>
      <c r="W146" s="19">
        <f>VLOOKUP(B146,'[1]2 years'!$C$27:$M$238,8,FALSE)</f>
        <v>0.88733994831910035</v>
      </c>
      <c r="X146" s="19">
        <f>VLOOKUP(B146,'[1]2 years'!$C$27:$M$238,9,FALSE)</f>
        <v>7.4146926260316187E-2</v>
      </c>
      <c r="Y146" s="19">
        <f>VLOOKUP(B146,'[1]2 years'!$C$27:$M$238,10,FALSE)</f>
        <v>3.851312542058357E-2</v>
      </c>
      <c r="Z146" s="19">
        <f>VLOOKUP(B146,'[1]2 years'!$C$27:$M$238,11,FALSE)</f>
        <v>0.92288305933167281</v>
      </c>
      <c r="AA146" s="18">
        <f>VLOOKUP(B146,'[1]CI calculations'!$A$705:$K$914,11,FALSE)</f>
        <v>1.559046072804085E-2</v>
      </c>
      <c r="BA146" s="1"/>
      <c r="BB146" s="1"/>
      <c r="BC146" s="1"/>
      <c r="BD146" s="1"/>
      <c r="BE146" s="1"/>
      <c r="BF146" s="1"/>
      <c r="BG146" s="1"/>
      <c r="BH146" s="1"/>
      <c r="BI146" s="1"/>
      <c r="BJ146" s="1"/>
      <c r="BK146" s="1"/>
      <c r="BL146" s="1"/>
      <c r="BM146" s="1"/>
      <c r="BN146" s="1"/>
      <c r="BO146" s="1"/>
      <c r="BP146" s="1"/>
    </row>
    <row r="147" spans="1:68" x14ac:dyDescent="0.2">
      <c r="A147" s="27" t="s">
        <v>227</v>
      </c>
      <c r="B147" s="26" t="s">
        <v>226</v>
      </c>
      <c r="C147" s="25" t="s">
        <v>225</v>
      </c>
      <c r="D147" s="24">
        <f>VLOOKUP(B147,'[1]3 months'!$C$27:$G$238,5,FALSE)</f>
        <v>296.21330855580908</v>
      </c>
      <c r="E147" s="23">
        <f>VLOOKUP(B147,'[1]3 months'!$C$27:$M$238,8,FALSE)</f>
        <v>0.91828108338012604</v>
      </c>
      <c r="F147" s="23">
        <f>VLOOKUP(B147,'[1]3 months'!$C$27:$M$238,9,FALSE)</f>
        <v>7.4929289936030374E-2</v>
      </c>
      <c r="G147" s="23">
        <f>VLOOKUP(B147,'[1]3 months'!$C$27:$M$238,10,FALSE)</f>
        <v>6.7896266838435027E-3</v>
      </c>
      <c r="H147" s="23">
        <f>VLOOKUP(B147,'[1]3 months'!$C$27:$M$238,11,FALSE)</f>
        <v>0.92455849037716498</v>
      </c>
      <c r="I147" s="22">
        <f>VLOOKUP(B147,'[1]CI calculations'!$A$31:$K$240,11,FALSE)</f>
        <v>3.008380540555014E-2</v>
      </c>
      <c r="J147" s="20">
        <f>VLOOKUP(B147,'[1]6 months '!$C$27:$M$238,5,FALSE)</f>
        <v>460.49343399544853</v>
      </c>
      <c r="K147" s="19">
        <f>VLOOKUP(B147,'[1]6 months '!$C$27:$M$238,8,FALSE)</f>
        <v>0.91890455204403942</v>
      </c>
      <c r="L147" s="19">
        <f>VLOOKUP(B147,'[1]6 months '!$C$27:$M$238,9,FALSE)</f>
        <v>6.8733617046738568E-2</v>
      </c>
      <c r="M147" s="19">
        <f>VLOOKUP(B147,'[1]6 months '!$C$27:$M$238,10,FALSE)</f>
        <v>1.2361830909221995E-2</v>
      </c>
      <c r="N147" s="19">
        <f>VLOOKUP(B147,'[1]6 months '!$C$27:$M$238,11,FALSE)</f>
        <v>0.9304060746153473</v>
      </c>
      <c r="O147" s="21">
        <f>VLOOKUP(B147,'[1]CI calculations'!$A$248:$K$457,11,FALSE)</f>
        <v>2.329928555289542E-2</v>
      </c>
      <c r="P147" s="20">
        <f>VLOOKUP(B147,'[1]1 year '!$C$27:$M$238,5,FALSE)</f>
        <v>660.16725016826683</v>
      </c>
      <c r="Q147" s="19">
        <f>VLOOKUP(B147,'[1]1 year '!$C$27:$M$238,8,FALSE)</f>
        <v>0.90666385660442794</v>
      </c>
      <c r="R147" s="19">
        <f>VLOOKUP(B147,'[1]1 year '!$C$27:$M$238,9,FALSE)</f>
        <v>7.4727137191102203E-2</v>
      </c>
      <c r="S147" s="19">
        <f>VLOOKUP(B147,'[1]1 year '!$C$27:$M$238,10,FALSE)</f>
        <v>1.8609006204469761E-2</v>
      </c>
      <c r="T147" s="19">
        <f>VLOOKUP(B147,'[1]1 year '!$C$27:$M$238,11,FALSE)</f>
        <v>0.92385589671849844</v>
      </c>
      <c r="U147" s="19">
        <f>VLOOKUP(B147,'[1]CI calculations'!$A$472:$K$681,11,FALSE)</f>
        <v>2.0341032719785112E-2</v>
      </c>
      <c r="V147" s="20">
        <f>VLOOKUP(B147,'[1]2 years'!$C$27:$M$238,5,FALSE)</f>
        <v>840.90659912982255</v>
      </c>
      <c r="W147" s="19">
        <f>VLOOKUP(B147,'[1]2 years'!$C$27:$M$238,8,FALSE)</f>
        <v>0.89723253206830278</v>
      </c>
      <c r="X147" s="19">
        <f>VLOOKUP(B147,'[1]2 years'!$C$27:$M$238,9,FALSE)</f>
        <v>7.3925882213929123E-2</v>
      </c>
      <c r="Y147" s="19">
        <f>VLOOKUP(B147,'[1]2 years'!$C$27:$M$238,10,FALSE)</f>
        <v>2.8841585717768126E-2</v>
      </c>
      <c r="Z147" s="19">
        <f>VLOOKUP(B147,'[1]2 years'!$C$27:$M$238,11,FALSE)</f>
        <v>0.92387865756322918</v>
      </c>
      <c r="AA147" s="18">
        <f>VLOOKUP(B147,'[1]CI calculations'!$A$705:$K$914,11,FALSE)</f>
        <v>1.8113168045644258E-2</v>
      </c>
      <c r="BA147" s="1"/>
      <c r="BB147" s="1"/>
      <c r="BC147" s="1"/>
      <c r="BD147" s="1"/>
      <c r="BE147" s="1"/>
      <c r="BF147" s="1"/>
      <c r="BG147" s="1"/>
      <c r="BH147" s="1"/>
      <c r="BI147" s="1"/>
      <c r="BJ147" s="1"/>
      <c r="BK147" s="1"/>
      <c r="BL147" s="1"/>
      <c r="BM147" s="1"/>
      <c r="BN147" s="1"/>
      <c r="BO147" s="1"/>
      <c r="BP147" s="1"/>
    </row>
    <row r="148" spans="1:68" x14ac:dyDescent="0.2">
      <c r="A148" s="27" t="s">
        <v>224</v>
      </c>
      <c r="B148" s="26" t="s">
        <v>223</v>
      </c>
      <c r="C148" s="25" t="s">
        <v>222</v>
      </c>
      <c r="D148" s="24">
        <f>VLOOKUP(B148,'[1]3 months'!$C$27:$G$238,5,FALSE)</f>
        <v>269.58349201017364</v>
      </c>
      <c r="E148" s="23">
        <f>VLOOKUP(B148,'[1]3 months'!$C$27:$M$238,8,FALSE)</f>
        <v>0.88888759987860078</v>
      </c>
      <c r="F148" s="23">
        <f>VLOOKUP(B148,'[1]3 months'!$C$27:$M$238,9,FALSE)</f>
        <v>0.1045716520418612</v>
      </c>
      <c r="G148" s="23">
        <f>VLOOKUP(B148,'[1]3 months'!$C$27:$M$238,10,FALSE)</f>
        <v>6.5407480795378536E-3</v>
      </c>
      <c r="H148" s="23">
        <f>VLOOKUP(B148,'[1]3 months'!$C$27:$M$238,11,FALSE)</f>
        <v>0.89473986795159122</v>
      </c>
      <c r="I148" s="22">
        <f>VLOOKUP(B148,'[1]CI calculations'!$A$31:$K$240,11,FALSE)</f>
        <v>3.6642524887200045E-2</v>
      </c>
      <c r="J148" s="20">
        <f>VLOOKUP(B148,'[1]6 months '!$C$27:$M$238,5,FALSE)</f>
        <v>462.05607398578059</v>
      </c>
      <c r="K148" s="19">
        <f>VLOOKUP(B148,'[1]6 months '!$C$27:$M$238,8,FALSE)</f>
        <v>0.91645469370266441</v>
      </c>
      <c r="L148" s="19">
        <f>VLOOKUP(B148,'[1]6 months '!$C$27:$M$238,9,FALSE)</f>
        <v>7.3615434284414832E-2</v>
      </c>
      <c r="M148" s="19">
        <f>VLOOKUP(B148,'[1]6 months '!$C$27:$M$238,10,FALSE)</f>
        <v>9.9298720129207558E-3</v>
      </c>
      <c r="N148" s="19">
        <f>VLOOKUP(B148,'[1]6 months '!$C$27:$M$238,11,FALSE)</f>
        <v>0.92564624241912741</v>
      </c>
      <c r="O148" s="21">
        <f>VLOOKUP(B148,'[1]CI calculations'!$A$248:$K$457,11,FALSE)</f>
        <v>2.3948995454110809E-2</v>
      </c>
      <c r="P148" s="20">
        <f>VLOOKUP(B148,'[1]1 year '!$C$27:$M$238,5,FALSE)</f>
        <v>634.40978331942472</v>
      </c>
      <c r="Q148" s="19">
        <f>VLOOKUP(B148,'[1]1 year '!$C$27:$M$238,8,FALSE)</f>
        <v>0.9166825196595989</v>
      </c>
      <c r="R148" s="19">
        <f>VLOOKUP(B148,'[1]1 year '!$C$27:$M$238,9,FALSE)</f>
        <v>6.9076485983087327E-2</v>
      </c>
      <c r="S148" s="19">
        <f>VLOOKUP(B148,'[1]1 year '!$C$27:$M$238,10,FALSE)</f>
        <v>1.4240994357313784E-2</v>
      </c>
      <c r="T148" s="19">
        <f>VLOOKUP(B148,'[1]1 year '!$C$27:$M$238,11,FALSE)</f>
        <v>0.9299255846635136</v>
      </c>
      <c r="U148" s="19">
        <f>VLOOKUP(B148,'[1]CI calculations'!$A$472:$K$681,11,FALSE)</f>
        <v>1.9925424798808933E-2</v>
      </c>
      <c r="V148" s="20">
        <f>VLOOKUP(B148,'[1]2 years'!$C$27:$M$238,5,FALSE)</f>
        <v>734.90833523552328</v>
      </c>
      <c r="W148" s="19">
        <f>VLOOKUP(B148,'[1]2 years'!$C$27:$M$238,8,FALSE)</f>
        <v>0.90342478756116962</v>
      </c>
      <c r="X148" s="19">
        <f>VLOOKUP(B148,'[1]2 years'!$C$27:$M$238,9,FALSE)</f>
        <v>7.0163655344485834E-2</v>
      </c>
      <c r="Y148" s="19">
        <f>VLOOKUP(B148,'[1]2 years'!$C$27:$M$238,10,FALSE)</f>
        <v>2.6411557094344604E-2</v>
      </c>
      <c r="Z148" s="19">
        <f>VLOOKUP(B148,'[1]2 years'!$C$27:$M$238,11,FALSE)</f>
        <v>0.92793294142329408</v>
      </c>
      <c r="AA148" s="18">
        <f>VLOOKUP(B148,'[1]CI calculations'!$A$705:$K$914,11,FALSE)</f>
        <v>1.8870293750013273E-2</v>
      </c>
      <c r="BA148" s="1"/>
      <c r="BB148" s="1"/>
      <c r="BC148" s="1"/>
      <c r="BD148" s="1"/>
      <c r="BE148" s="1"/>
      <c r="BF148" s="1"/>
      <c r="BG148" s="1"/>
      <c r="BH148" s="1"/>
      <c r="BI148" s="1"/>
      <c r="BJ148" s="1"/>
      <c r="BK148" s="1"/>
      <c r="BL148" s="1"/>
      <c r="BM148" s="1"/>
      <c r="BN148" s="1"/>
      <c r="BO148" s="1"/>
      <c r="BP148" s="1"/>
    </row>
    <row r="149" spans="1:68" x14ac:dyDescent="0.2">
      <c r="A149" s="27" t="s">
        <v>221</v>
      </c>
      <c r="B149" s="26" t="s">
        <v>220</v>
      </c>
      <c r="C149" s="25" t="s">
        <v>219</v>
      </c>
      <c r="D149" s="24">
        <f>VLOOKUP(B149,'[1]3 months'!$C$27:$G$238,5,FALSE)</f>
        <v>459.5302932002125</v>
      </c>
      <c r="E149" s="23">
        <f>VLOOKUP(B149,'[1]3 months'!$C$27:$M$238,8,FALSE)</f>
        <v>0.92418602722055321</v>
      </c>
      <c r="F149" s="23">
        <f>VLOOKUP(B149,'[1]3 months'!$C$27:$M$238,9,FALSE)</f>
        <v>5.4836063114225828E-2</v>
      </c>
      <c r="G149" s="23">
        <f>VLOOKUP(B149,'[1]3 months'!$C$27:$M$238,10,FALSE)</f>
        <v>2.0977909665220958E-2</v>
      </c>
      <c r="H149" s="23">
        <f>VLOOKUP(B149,'[1]3 months'!$C$27:$M$238,11,FALSE)</f>
        <v>0.94398894197017102</v>
      </c>
      <c r="I149" s="22">
        <f>VLOOKUP(B149,'[1]CI calculations'!$A$31:$K$240,11,FALSE)</f>
        <v>2.1169876396832356E-2</v>
      </c>
      <c r="J149" s="20">
        <f>VLOOKUP(B149,'[1]6 months '!$C$27:$M$238,5,FALSE)</f>
        <v>774.74647734626876</v>
      </c>
      <c r="K149" s="19">
        <f>VLOOKUP(B149,'[1]6 months '!$C$27:$M$238,8,FALSE)</f>
        <v>0.91063930706038398</v>
      </c>
      <c r="L149" s="19">
        <f>VLOOKUP(B149,'[1]6 months '!$C$27:$M$238,9,FALSE)</f>
        <v>6.6455109297605092E-2</v>
      </c>
      <c r="M149" s="19">
        <f>VLOOKUP(B149,'[1]6 months '!$C$27:$M$238,10,FALSE)</f>
        <v>2.2905583642010837E-2</v>
      </c>
      <c r="N149" s="19">
        <f>VLOOKUP(B149,'[1]6 months '!$C$27:$M$238,11,FALSE)</f>
        <v>0.93198701355258051</v>
      </c>
      <c r="O149" s="21">
        <f>VLOOKUP(B149,'[1]CI calculations'!$A$248:$K$457,11,FALSE)</f>
        <v>1.7861181176339894E-2</v>
      </c>
      <c r="P149" s="20">
        <f>VLOOKUP(B149,'[1]1 year '!$C$27:$M$238,5,FALSE)</f>
        <v>1116.3321674143742</v>
      </c>
      <c r="Q149" s="19">
        <f>VLOOKUP(B149,'[1]1 year '!$C$27:$M$238,8,FALSE)</f>
        <v>0.90861429344406019</v>
      </c>
      <c r="R149" s="19">
        <f>VLOOKUP(B149,'[1]1 year '!$C$27:$M$238,9,FALSE)</f>
        <v>6.5032449251582025E-2</v>
      </c>
      <c r="S149" s="19">
        <f>VLOOKUP(B149,'[1]1 year '!$C$27:$M$238,10,FALSE)</f>
        <v>2.6353257304357794E-2</v>
      </c>
      <c r="T149" s="19">
        <f>VLOOKUP(B149,'[1]1 year '!$C$27:$M$238,11,FALSE)</f>
        <v>0.93320734677185591</v>
      </c>
      <c r="U149" s="19">
        <f>VLOOKUP(B149,'[1]CI calculations'!$A$472:$K$681,11,FALSE)</f>
        <v>1.4778582716547084E-2</v>
      </c>
      <c r="V149" s="20">
        <f>VLOOKUP(B149,'[1]2 years'!$C$27:$M$238,5,FALSE)</f>
        <v>1393.5358128304624</v>
      </c>
      <c r="W149" s="19">
        <f>VLOOKUP(B149,'[1]2 years'!$C$27:$M$238,8,FALSE)</f>
        <v>0.89471291681652076</v>
      </c>
      <c r="X149" s="19">
        <f>VLOOKUP(B149,'[1]2 years'!$C$27:$M$238,9,FALSE)</f>
        <v>6.7609062848099297E-2</v>
      </c>
      <c r="Y149" s="19">
        <f>VLOOKUP(B149,'[1]2 years'!$C$27:$M$238,10,FALSE)</f>
        <v>3.7678020335379807E-2</v>
      </c>
      <c r="Z149" s="19">
        <f>VLOOKUP(B149,'[1]2 years'!$C$27:$M$238,11,FALSE)</f>
        <v>0.9297438235052452</v>
      </c>
      <c r="AA149" s="18">
        <f>VLOOKUP(B149,'[1]CI calculations'!$A$705:$K$914,11,FALSE)</f>
        <v>1.361969808066818E-2</v>
      </c>
      <c r="BA149" s="1"/>
      <c r="BB149" s="1"/>
      <c r="BC149" s="1"/>
      <c r="BD149" s="1"/>
      <c r="BE149" s="1"/>
      <c r="BF149" s="1"/>
      <c r="BG149" s="1"/>
      <c r="BH149" s="1"/>
      <c r="BI149" s="1"/>
      <c r="BJ149" s="1"/>
      <c r="BK149" s="1"/>
      <c r="BL149" s="1"/>
      <c r="BM149" s="1"/>
      <c r="BN149" s="1"/>
      <c r="BO149" s="1"/>
      <c r="BP149" s="1"/>
    </row>
    <row r="150" spans="1:68" x14ac:dyDescent="0.2">
      <c r="A150" s="27" t="s">
        <v>218</v>
      </c>
      <c r="B150" s="26" t="s">
        <v>217</v>
      </c>
      <c r="C150" s="25" t="s">
        <v>216</v>
      </c>
      <c r="D150" s="24">
        <f>VLOOKUP(B150,'[1]3 months'!$C$27:$G$238,5,FALSE)</f>
        <v>403.88136376893766</v>
      </c>
      <c r="E150" s="23">
        <f>VLOOKUP(B150,'[1]3 months'!$C$27:$M$238,8,FALSE)</f>
        <v>0.95301071426613548</v>
      </c>
      <c r="F150" s="23">
        <f>VLOOKUP(B150,'[1]3 months'!$C$27:$M$238,9,FALSE)</f>
        <v>3.4609462601152795E-2</v>
      </c>
      <c r="G150" s="23">
        <f>VLOOKUP(B150,'[1]3 months'!$C$27:$M$238,10,FALSE)</f>
        <v>1.2379823132711769E-2</v>
      </c>
      <c r="H150" s="23">
        <f>VLOOKUP(B150,'[1]3 months'!$C$27:$M$238,11,FALSE)</f>
        <v>0.96495670763741048</v>
      </c>
      <c r="I150" s="22">
        <f>VLOOKUP(B150,'[1]CI calculations'!$A$31:$K$240,11,FALSE)</f>
        <v>1.7981455155184563E-2</v>
      </c>
      <c r="J150" s="20">
        <f>VLOOKUP(B150,'[1]6 months '!$C$27:$M$238,5,FALSE)</f>
        <v>708.71799981309232</v>
      </c>
      <c r="K150" s="19">
        <f>VLOOKUP(B150,'[1]6 months '!$C$27:$M$238,8,FALSE)</f>
        <v>0.95589729921091715</v>
      </c>
      <c r="L150" s="19">
        <f>VLOOKUP(B150,'[1]6 months '!$C$27:$M$238,9,FALSE)</f>
        <v>3.3778286006154387E-2</v>
      </c>
      <c r="M150" s="19">
        <f>VLOOKUP(B150,'[1]6 months '!$C$27:$M$238,10,FALSE)</f>
        <v>1.0324414782928424E-2</v>
      </c>
      <c r="N150" s="19">
        <f>VLOOKUP(B150,'[1]6 months '!$C$27:$M$238,11,FALSE)</f>
        <v>0.96586933485001991</v>
      </c>
      <c r="O150" s="21">
        <f>VLOOKUP(B150,'[1]CI calculations'!$A$248:$K$457,11,FALSE)</f>
        <v>1.3381253528417847E-2</v>
      </c>
      <c r="P150" s="20">
        <f>VLOOKUP(B150,'[1]1 year '!$C$27:$M$238,5,FALSE)</f>
        <v>997.5576454101996</v>
      </c>
      <c r="Q150" s="19">
        <f>VLOOKUP(B150,'[1]1 year '!$C$27:$M$238,8,FALSE)</f>
        <v>0.93981000192137631</v>
      </c>
      <c r="R150" s="19">
        <f>VLOOKUP(B150,'[1]1 year '!$C$27:$M$238,9,FALSE)</f>
        <v>4.1782465706747603E-2</v>
      </c>
      <c r="S150" s="19">
        <f>VLOOKUP(B150,'[1]1 year '!$C$27:$M$238,10,FALSE)</f>
        <v>1.8407532371876173E-2</v>
      </c>
      <c r="T150" s="19">
        <f>VLOOKUP(B150,'[1]1 year '!$C$27:$M$238,11,FALSE)</f>
        <v>0.95743399925662753</v>
      </c>
      <c r="U150" s="19">
        <f>VLOOKUP(B150,'[1]CI calculations'!$A$472:$K$681,11,FALSE)</f>
        <v>1.2590072361799914E-2</v>
      </c>
      <c r="V150" s="20">
        <f>VLOOKUP(B150,'[1]2 years'!$C$27:$M$238,5,FALSE)</f>
        <v>1219.9757033158523</v>
      </c>
      <c r="W150" s="19">
        <f>VLOOKUP(B150,'[1]2 years'!$C$27:$M$238,8,FALSE)</f>
        <v>0.9194840443359692</v>
      </c>
      <c r="X150" s="19">
        <f>VLOOKUP(B150,'[1]2 years'!$C$27:$M$238,9,FALSE)</f>
        <v>5.1593188066011882E-2</v>
      </c>
      <c r="Y150" s="19">
        <f>VLOOKUP(B150,'[1]2 years'!$C$27:$M$238,10,FALSE)</f>
        <v>2.8922767598018879E-2</v>
      </c>
      <c r="Z150" s="19">
        <f>VLOOKUP(B150,'[1]2 years'!$C$27:$M$238,11,FALSE)</f>
        <v>0.94687014961889804</v>
      </c>
      <c r="AA150" s="18">
        <f>VLOOKUP(B150,'[1]CI calculations'!$A$705:$K$914,11,FALSE)</f>
        <v>1.2716651410145462E-2</v>
      </c>
      <c r="BA150" s="1"/>
      <c r="BB150" s="1"/>
      <c r="BC150" s="1"/>
      <c r="BD150" s="1"/>
      <c r="BE150" s="1"/>
      <c r="BF150" s="1"/>
      <c r="BG150" s="1"/>
      <c r="BH150" s="1"/>
      <c r="BI150" s="1"/>
      <c r="BJ150" s="1"/>
      <c r="BK150" s="1"/>
      <c r="BL150" s="1"/>
      <c r="BM150" s="1"/>
      <c r="BN150" s="1"/>
      <c r="BO150" s="1"/>
      <c r="BP150" s="1"/>
    </row>
    <row r="151" spans="1:68" x14ac:dyDescent="0.2">
      <c r="A151" s="27" t="s">
        <v>215</v>
      </c>
      <c r="B151" s="26" t="s">
        <v>214</v>
      </c>
      <c r="C151" s="25" t="s">
        <v>213</v>
      </c>
      <c r="D151" s="24">
        <f>VLOOKUP(B151,'[1]3 months'!$C$27:$G$238,5,FALSE)</f>
        <v>381.88335136407119</v>
      </c>
      <c r="E151" s="23">
        <f>VLOOKUP(B151,'[1]3 months'!$C$27:$M$238,8,FALSE)</f>
        <v>0.83343188839141324</v>
      </c>
      <c r="F151" s="23">
        <f>VLOOKUP(B151,'[1]3 months'!$C$27:$M$238,9,FALSE)</f>
        <v>0.13857351969860945</v>
      </c>
      <c r="G151" s="23">
        <f>VLOOKUP(B151,'[1]3 months'!$C$27:$M$238,10,FALSE)</f>
        <v>2.7994591909977357E-2</v>
      </c>
      <c r="H151" s="23">
        <f>VLOOKUP(B151,'[1]3 months'!$C$27:$M$238,11,FALSE)</f>
        <v>0.85743544372772118</v>
      </c>
      <c r="I151" s="22">
        <f>VLOOKUP(B151,'[1]CI calculations'!$A$31:$K$240,11,FALSE)</f>
        <v>3.5440915214606655E-2</v>
      </c>
      <c r="J151" s="20">
        <f>VLOOKUP(B151,'[1]6 months '!$C$27:$M$238,5,FALSE)</f>
        <v>635.58850086967789</v>
      </c>
      <c r="K151" s="19">
        <f>VLOOKUP(B151,'[1]6 months '!$C$27:$M$238,8,FALSE)</f>
        <v>0.84286409477363833</v>
      </c>
      <c r="L151" s="19">
        <f>VLOOKUP(B151,'[1]6 months '!$C$27:$M$238,9,FALSE)</f>
        <v>0.10881726317620573</v>
      </c>
      <c r="M151" s="19">
        <f>VLOOKUP(B151,'[1]6 months '!$C$27:$M$238,10,FALSE)</f>
        <v>4.8318642050155944E-2</v>
      </c>
      <c r="N151" s="19">
        <f>VLOOKUP(B151,'[1]6 months '!$C$27:$M$238,11,FALSE)</f>
        <v>0.88565788089973219</v>
      </c>
      <c r="O151" s="21">
        <f>VLOOKUP(B151,'[1]CI calculations'!$A$248:$K$457,11,FALSE)</f>
        <v>2.5259038519437605E-2</v>
      </c>
      <c r="P151" s="20">
        <f>VLOOKUP(B151,'[1]1 year '!$C$27:$M$238,5,FALSE)</f>
        <v>934.92406044686788</v>
      </c>
      <c r="Q151" s="19">
        <f>VLOOKUP(B151,'[1]1 year '!$C$27:$M$238,8,FALSE)</f>
        <v>0.83618645914298306</v>
      </c>
      <c r="R151" s="19">
        <f>VLOOKUP(B151,'[1]1 year '!$C$27:$M$238,9,FALSE)</f>
        <v>0.10928450713492088</v>
      </c>
      <c r="S151" s="19">
        <f>VLOOKUP(B151,'[1]1 year '!$C$27:$M$238,10,FALSE)</f>
        <v>5.452903372209604E-2</v>
      </c>
      <c r="T151" s="19">
        <f>VLOOKUP(B151,'[1]1 year '!$C$27:$M$238,11,FALSE)</f>
        <v>0.88441262499561657</v>
      </c>
      <c r="U151" s="19">
        <f>VLOOKUP(B151,'[1]CI calculations'!$A$472:$K$681,11,FALSE)</f>
        <v>2.0988630119513234E-2</v>
      </c>
      <c r="V151" s="20">
        <f>VLOOKUP(B151,'[1]2 years'!$C$27:$M$238,5,FALSE)</f>
        <v>1242.5488816424438</v>
      </c>
      <c r="W151" s="19">
        <f>VLOOKUP(B151,'[1]2 years'!$C$27:$M$238,8,FALSE)</f>
        <v>0.81270291554366714</v>
      </c>
      <c r="X151" s="19">
        <f>VLOOKUP(B151,'[1]2 years'!$C$27:$M$238,9,FALSE)</f>
        <v>0.11468168144587337</v>
      </c>
      <c r="Y151" s="19">
        <f>VLOOKUP(B151,'[1]2 years'!$C$27:$M$238,10,FALSE)</f>
        <v>7.2615403010459462E-2</v>
      </c>
      <c r="Z151" s="19">
        <f>VLOOKUP(B151,'[1]2 years'!$C$27:$M$238,11,FALSE)</f>
        <v>0.87633859585532148</v>
      </c>
      <c r="AA151" s="18">
        <f>VLOOKUP(B151,'[1]CI calculations'!$A$705:$K$914,11,FALSE)</f>
        <v>1.892615513700599E-2</v>
      </c>
      <c r="BA151" s="1"/>
      <c r="BB151" s="1"/>
      <c r="BC151" s="1"/>
      <c r="BD151" s="1"/>
      <c r="BE151" s="1"/>
      <c r="BF151" s="1"/>
      <c r="BG151" s="1"/>
      <c r="BH151" s="1"/>
      <c r="BI151" s="1"/>
      <c r="BJ151" s="1"/>
      <c r="BK151" s="1"/>
      <c r="BL151" s="1"/>
      <c r="BM151" s="1"/>
      <c r="BN151" s="1"/>
      <c r="BO151" s="1"/>
      <c r="BP151" s="1"/>
    </row>
    <row r="152" spans="1:68" x14ac:dyDescent="0.2">
      <c r="A152" s="27" t="s">
        <v>212</v>
      </c>
      <c r="B152" s="26" t="s">
        <v>211</v>
      </c>
      <c r="C152" s="25" t="s">
        <v>210</v>
      </c>
      <c r="D152" s="24">
        <f>VLOOKUP(B152,'[1]3 months'!$C$27:$G$238,5,FALSE)</f>
        <v>376.23755973315707</v>
      </c>
      <c r="E152" s="23">
        <f>VLOOKUP(B152,'[1]3 months'!$C$27:$M$238,8,FALSE)</f>
        <v>0.88436291909051368</v>
      </c>
      <c r="F152" s="23">
        <f>VLOOKUP(B152,'[1]3 months'!$C$27:$M$238,9,FALSE)</f>
        <v>8.2202250864397891E-2</v>
      </c>
      <c r="G152" s="23">
        <f>VLOOKUP(B152,'[1]3 months'!$C$27:$M$238,10,FALSE)</f>
        <v>3.3434830045088362E-2</v>
      </c>
      <c r="H152" s="23">
        <f>VLOOKUP(B152,'[1]3 months'!$C$27:$M$238,11,FALSE)</f>
        <v>0.91495425924748308</v>
      </c>
      <c r="I152" s="22">
        <f>VLOOKUP(B152,'[1]CI calculations'!$A$31:$K$240,11,FALSE)</f>
        <v>2.8571825594459557E-2</v>
      </c>
      <c r="J152" s="20">
        <f>VLOOKUP(B152,'[1]6 months '!$C$27:$M$238,5,FALSE)</f>
        <v>621.71008744828646</v>
      </c>
      <c r="K152" s="19">
        <f>VLOOKUP(B152,'[1]6 months '!$C$27:$M$238,8,FALSE)</f>
        <v>0.89467576875135424</v>
      </c>
      <c r="L152" s="19">
        <f>VLOOKUP(B152,'[1]6 months '!$C$27:$M$238,9,FALSE)</f>
        <v>8.0256397241588034E-2</v>
      </c>
      <c r="M152" s="19">
        <f>VLOOKUP(B152,'[1]6 months '!$C$27:$M$238,10,FALSE)</f>
        <v>2.5067834007057598E-2</v>
      </c>
      <c r="N152" s="19">
        <f>VLOOKUP(B152,'[1]6 months '!$C$27:$M$238,11,FALSE)</f>
        <v>0.91768001914281994</v>
      </c>
      <c r="O152" s="21">
        <f>VLOOKUP(B152,'[1]CI calculations'!$A$248:$K$457,11,FALSE)</f>
        <v>2.179294050026152E-2</v>
      </c>
      <c r="P152" s="20">
        <f>VLOOKUP(B152,'[1]1 year '!$C$27:$M$238,5,FALSE)</f>
        <v>889.31105542623925</v>
      </c>
      <c r="Q152" s="19">
        <f>VLOOKUP(B152,'[1]1 year '!$C$27:$M$238,8,FALSE)</f>
        <v>0.8983961730418103</v>
      </c>
      <c r="R152" s="19">
        <f>VLOOKUP(B152,'[1]1 year '!$C$27:$M$238,9,FALSE)</f>
        <v>7.3341163442946639E-2</v>
      </c>
      <c r="S152" s="19">
        <f>VLOOKUP(B152,'[1]1 year '!$C$27:$M$238,10,FALSE)</f>
        <v>2.8262663515243112E-2</v>
      </c>
      <c r="T152" s="19">
        <f>VLOOKUP(B152,'[1]1 year '!$C$27:$M$238,11,FALSE)</f>
        <v>0.92452573273734961</v>
      </c>
      <c r="U152" s="19">
        <f>VLOOKUP(B152,'[1]CI calculations'!$A$472:$K$681,11,FALSE)</f>
        <v>1.7536995429280212E-2</v>
      </c>
      <c r="V152" s="20">
        <f>VLOOKUP(B152,'[1]2 years'!$C$27:$M$238,5,FALSE)</f>
        <v>1111.0439238491942</v>
      </c>
      <c r="W152" s="19">
        <f>VLOOKUP(B152,'[1]2 years'!$C$27:$M$238,8,FALSE)</f>
        <v>0.87397441188195268</v>
      </c>
      <c r="X152" s="19">
        <f>VLOOKUP(B152,'[1]2 years'!$C$27:$M$238,9,FALSE)</f>
        <v>9.2859052802245351E-2</v>
      </c>
      <c r="Y152" s="19">
        <f>VLOOKUP(B152,'[1]2 years'!$C$27:$M$238,10,FALSE)</f>
        <v>3.3166535315802E-2</v>
      </c>
      <c r="Z152" s="19">
        <f>VLOOKUP(B152,'[1]2 years'!$C$27:$M$238,11,FALSE)</f>
        <v>0.90395548334420095</v>
      </c>
      <c r="AA152" s="18">
        <f>VLOOKUP(B152,'[1]CI calculations'!$A$705:$K$914,11,FALSE)</f>
        <v>1.7543931803600584E-2</v>
      </c>
      <c r="BA152" s="1"/>
      <c r="BB152" s="1"/>
      <c r="BC152" s="1"/>
      <c r="BD152" s="1"/>
      <c r="BE152" s="1"/>
      <c r="BF152" s="1"/>
      <c r="BG152" s="1"/>
      <c r="BH152" s="1"/>
      <c r="BI152" s="1"/>
      <c r="BJ152" s="1"/>
      <c r="BK152" s="1"/>
      <c r="BL152" s="1"/>
      <c r="BM152" s="1"/>
      <c r="BN152" s="1"/>
      <c r="BO152" s="1"/>
      <c r="BP152" s="1"/>
    </row>
    <row r="153" spans="1:68" x14ac:dyDescent="0.2">
      <c r="A153" s="27" t="s">
        <v>209</v>
      </c>
      <c r="B153" s="26" t="s">
        <v>208</v>
      </c>
      <c r="C153" s="25" t="s">
        <v>207</v>
      </c>
      <c r="D153" s="24">
        <f>VLOOKUP(B153,'[1]3 months'!$C$27:$G$238,5,FALSE)</f>
        <v>219.04199749341223</v>
      </c>
      <c r="E153" s="23">
        <f>VLOOKUP(B153,'[1]3 months'!$C$27:$M$238,8,FALSE)</f>
        <v>0.92300965573163196</v>
      </c>
      <c r="F153" s="23">
        <f>VLOOKUP(B153,'[1]3 months'!$C$27:$M$238,9,FALSE)</f>
        <v>7.6990344268368024E-2</v>
      </c>
      <c r="G153" s="23">
        <f>VLOOKUP(B153,'[1]3 months'!$C$27:$M$238,10,FALSE)</f>
        <v>0</v>
      </c>
      <c r="H153" s="23">
        <f>VLOOKUP(B153,'[1]3 months'!$C$27:$M$238,11,FALSE)</f>
        <v>0.92300965573163196</v>
      </c>
      <c r="I153" s="22">
        <f>VLOOKUP(B153,'[1]CI calculations'!$A$31:$K$240,11,FALSE)</f>
        <v>3.5210940438595711E-2</v>
      </c>
      <c r="J153" s="20">
        <f>VLOOKUP(B153,'[1]6 months '!$C$27:$M$238,5,FALSE)</f>
        <v>366.18989558530819</v>
      </c>
      <c r="K153" s="19">
        <f>VLOOKUP(B153,'[1]6 months '!$C$27:$M$238,8,FALSE)</f>
        <v>0.91646013194773612</v>
      </c>
      <c r="L153" s="19">
        <f>VLOOKUP(B153,'[1]6 months '!$C$27:$M$238,9,FALSE)</f>
        <v>7.2098576992802407E-2</v>
      </c>
      <c r="M153" s="19">
        <f>VLOOKUP(B153,'[1]6 months '!$C$27:$M$238,10,FALSE)</f>
        <v>1.1441291059461393E-2</v>
      </c>
      <c r="N153" s="19">
        <f>VLOOKUP(B153,'[1]6 months '!$C$27:$M$238,11,FALSE)</f>
        <v>0.92706697504079227</v>
      </c>
      <c r="O153" s="21">
        <f>VLOOKUP(B153,'[1]CI calculations'!$A$248:$K$457,11,FALSE)</f>
        <v>2.6693841637120679E-2</v>
      </c>
      <c r="P153" s="20">
        <f>VLOOKUP(B153,'[1]1 year '!$C$27:$M$238,5,FALSE)</f>
        <v>519.07210211180461</v>
      </c>
      <c r="Q153" s="19">
        <f>VLOOKUP(B153,'[1]1 year '!$C$27:$M$238,8,FALSE)</f>
        <v>0.89913326593839227</v>
      </c>
      <c r="R153" s="19">
        <f>VLOOKUP(B153,'[1]1 year '!$C$27:$M$238,9,FALSE)</f>
        <v>6.6619161328999588E-2</v>
      </c>
      <c r="S153" s="19">
        <f>VLOOKUP(B153,'[1]1 year '!$C$27:$M$238,10,FALSE)</f>
        <v>3.4247572732608179E-2</v>
      </c>
      <c r="T153" s="19">
        <f>VLOOKUP(B153,'[1]1 year '!$C$27:$M$238,11,FALSE)</f>
        <v>0.93101838582223462</v>
      </c>
      <c r="U153" s="19">
        <f>VLOOKUP(B153,'[1]CI calculations'!$A$472:$K$681,11,FALSE)</f>
        <v>2.2101772731174273E-2</v>
      </c>
      <c r="V153" s="20">
        <f>VLOOKUP(B153,'[1]2 years'!$C$27:$M$238,5,FALSE)</f>
        <v>622.19319232587236</v>
      </c>
      <c r="W153" s="19">
        <f>VLOOKUP(B153,'[1]2 years'!$C$27:$M$238,8,FALSE)</f>
        <v>0.88296307943683316</v>
      </c>
      <c r="X153" s="19">
        <f>VLOOKUP(B153,'[1]2 years'!$C$27:$M$238,9,FALSE)</f>
        <v>7.4699061288827112E-2</v>
      </c>
      <c r="Y153" s="19">
        <f>VLOOKUP(B153,'[1]2 years'!$C$27:$M$238,10,FALSE)</f>
        <v>4.2337859274339848E-2</v>
      </c>
      <c r="Z153" s="19">
        <f>VLOOKUP(B153,'[1]2 years'!$C$27:$M$238,11,FALSE)</f>
        <v>0.92199852316159803</v>
      </c>
      <c r="AA153" s="18">
        <f>VLOOKUP(B153,'[1]CI calculations'!$A$705:$K$914,11,FALSE)</f>
        <v>2.1449818950398134E-2</v>
      </c>
      <c r="BA153" s="1"/>
      <c r="BB153" s="1"/>
      <c r="BC153" s="1"/>
      <c r="BD153" s="1"/>
      <c r="BE153" s="1"/>
      <c r="BF153" s="1"/>
      <c r="BG153" s="1"/>
      <c r="BH153" s="1"/>
      <c r="BI153" s="1"/>
      <c r="BJ153" s="1"/>
      <c r="BK153" s="1"/>
      <c r="BL153" s="1"/>
      <c r="BM153" s="1"/>
      <c r="BN153" s="1"/>
      <c r="BO153" s="1"/>
      <c r="BP153" s="1"/>
    </row>
    <row r="154" spans="1:68" x14ac:dyDescent="0.2">
      <c r="A154" s="27" t="s">
        <v>206</v>
      </c>
      <c r="B154" s="26" t="s">
        <v>205</v>
      </c>
      <c r="C154" s="25" t="s">
        <v>204</v>
      </c>
      <c r="D154" s="24">
        <f>VLOOKUP(B154,'[1]3 months'!$C$27:$G$238,5,FALSE)</f>
        <v>396.1189997454743</v>
      </c>
      <c r="E154" s="23">
        <f>VLOOKUP(B154,'[1]3 months'!$C$27:$M$238,8,FALSE)</f>
        <v>0.88160010042932535</v>
      </c>
      <c r="F154" s="23">
        <f>VLOOKUP(B154,'[1]3 months'!$C$27:$M$238,9,FALSE)</f>
        <v>8.5849316699695741E-2</v>
      </c>
      <c r="G154" s="23">
        <f>VLOOKUP(B154,'[1]3 months'!$C$27:$M$238,10,FALSE)</f>
        <v>3.2550582870978853E-2</v>
      </c>
      <c r="H154" s="23">
        <f>VLOOKUP(B154,'[1]3 months'!$C$27:$M$238,11,FALSE)</f>
        <v>0.91126221673226082</v>
      </c>
      <c r="I154" s="22">
        <f>VLOOKUP(B154,'[1]CI calculations'!$A$31:$K$240,11,FALSE)</f>
        <v>2.8369180703189389E-2</v>
      </c>
      <c r="J154" s="20">
        <f>VLOOKUP(B154,'[1]6 months '!$C$27:$M$238,5,FALSE)</f>
        <v>623.38749207232581</v>
      </c>
      <c r="K154" s="19">
        <f>VLOOKUP(B154,'[1]6 months '!$C$27:$M$238,8,FALSE)</f>
        <v>0.89271036264358883</v>
      </c>
      <c r="L154" s="19">
        <f>VLOOKUP(B154,'[1]6 months '!$C$27:$M$238,9,FALSE)</f>
        <v>7.0842154980857594E-2</v>
      </c>
      <c r="M154" s="19">
        <f>VLOOKUP(B154,'[1]6 months '!$C$27:$M$238,10,FALSE)</f>
        <v>3.6447482375553487E-2</v>
      </c>
      <c r="N154" s="19">
        <f>VLOOKUP(B154,'[1]6 months '!$C$27:$M$238,11,FALSE)</f>
        <v>0.9264781590156469</v>
      </c>
      <c r="O154" s="21">
        <f>VLOOKUP(B154,'[1]CI calculations'!$A$248:$K$457,11,FALSE)</f>
        <v>2.0787769167345548E-2</v>
      </c>
      <c r="P154" s="20">
        <f>VLOOKUP(B154,'[1]1 year '!$C$27:$M$238,5,FALSE)</f>
        <v>920.15516453046735</v>
      </c>
      <c r="Q154" s="19">
        <f>VLOOKUP(B154,'[1]1 year '!$C$27:$M$238,8,FALSE)</f>
        <v>0.88546634140819658</v>
      </c>
      <c r="R154" s="19">
        <f>VLOOKUP(B154,'[1]1 year '!$C$27:$M$238,9,FALSE)</f>
        <v>7.7396309700884139E-2</v>
      </c>
      <c r="S154" s="19">
        <f>VLOOKUP(B154,'[1]1 year '!$C$27:$M$238,10,FALSE)</f>
        <v>3.7137348890919283E-2</v>
      </c>
      <c r="T154" s="19">
        <f>VLOOKUP(B154,'[1]1 year '!$C$27:$M$238,11,FALSE)</f>
        <v>0.91961853581948094</v>
      </c>
      <c r="U154" s="19">
        <f>VLOOKUP(B154,'[1]CI calculations'!$A$472:$K$681,11,FALSE)</f>
        <v>1.7825912284128956E-2</v>
      </c>
      <c r="V154" s="20">
        <f>VLOOKUP(B154,'[1]2 years'!$C$27:$M$238,5,FALSE)</f>
        <v>1148.4569073287846</v>
      </c>
      <c r="W154" s="19">
        <f>VLOOKUP(B154,'[1]2 years'!$C$27:$M$238,8,FALSE)</f>
        <v>0.86715222684974436</v>
      </c>
      <c r="X154" s="19">
        <f>VLOOKUP(B154,'[1]2 years'!$C$27:$M$238,9,FALSE)</f>
        <v>8.2088406645798764E-2</v>
      </c>
      <c r="Y154" s="19">
        <f>VLOOKUP(B154,'[1]2 years'!$C$27:$M$238,10,FALSE)</f>
        <v>5.0759366504456983E-2</v>
      </c>
      <c r="Z154" s="19">
        <f>VLOOKUP(B154,'[1]2 years'!$C$27:$M$238,11,FALSE)</f>
        <v>0.91352202618685707</v>
      </c>
      <c r="AA154" s="18">
        <f>VLOOKUP(B154,'[1]CI calculations'!$A$705:$K$914,11,FALSE)</f>
        <v>1.661242888318153E-2</v>
      </c>
      <c r="BA154" s="1"/>
      <c r="BB154" s="1"/>
      <c r="BC154" s="1"/>
      <c r="BD154" s="1"/>
      <c r="BE154" s="1"/>
      <c r="BF154" s="1"/>
      <c r="BG154" s="1"/>
      <c r="BH154" s="1"/>
      <c r="BI154" s="1"/>
      <c r="BJ154" s="1"/>
      <c r="BK154" s="1"/>
      <c r="BL154" s="1"/>
      <c r="BM154" s="1"/>
      <c r="BN154" s="1"/>
      <c r="BO154" s="1"/>
      <c r="BP154" s="1"/>
    </row>
    <row r="155" spans="1:68" x14ac:dyDescent="0.2">
      <c r="A155" s="27" t="s">
        <v>203</v>
      </c>
      <c r="B155" s="26" t="s">
        <v>202</v>
      </c>
      <c r="C155" s="25" t="s">
        <v>201</v>
      </c>
      <c r="D155" s="24">
        <f>VLOOKUP(B155,'[1]3 months'!$C$27:$G$238,5,FALSE)</f>
        <v>253.9973702906662</v>
      </c>
      <c r="E155" s="23">
        <f>VLOOKUP(B155,'[1]3 months'!$C$27:$M$238,8,FALSE)</f>
        <v>0.91358609202026908</v>
      </c>
      <c r="F155" s="23">
        <f>VLOOKUP(B155,'[1]3 months'!$C$27:$M$238,9,FALSE)</f>
        <v>5.9320071306302805E-2</v>
      </c>
      <c r="G155" s="23">
        <f>VLOOKUP(B155,'[1]3 months'!$C$27:$M$238,10,FALSE)</f>
        <v>2.7093836673428066E-2</v>
      </c>
      <c r="H155" s="23">
        <f>VLOOKUP(B155,'[1]3 months'!$C$27:$M$238,11,FALSE)</f>
        <v>0.93902796226156593</v>
      </c>
      <c r="I155" s="22">
        <f>VLOOKUP(B155,'[1]CI calculations'!$A$31:$K$240,11,FALSE)</f>
        <v>2.9758267360183419E-2</v>
      </c>
      <c r="J155" s="20">
        <f>VLOOKUP(B155,'[1]6 months '!$C$27:$M$238,5,FALSE)</f>
        <v>399.01340119258543</v>
      </c>
      <c r="K155" s="19">
        <f>VLOOKUP(B155,'[1]6 months '!$C$27:$M$238,8,FALSE)</f>
        <v>0.90724430989673466</v>
      </c>
      <c r="L155" s="19">
        <f>VLOOKUP(B155,'[1]6 months '!$C$27:$M$238,9,FALSE)</f>
        <v>6.6095455773218695E-2</v>
      </c>
      <c r="M155" s="19">
        <f>VLOOKUP(B155,'[1]6 months '!$C$27:$M$238,10,FALSE)</f>
        <v>2.6660234330046655E-2</v>
      </c>
      <c r="N155" s="19">
        <f>VLOOKUP(B155,'[1]6 months '!$C$27:$M$238,11,FALSE)</f>
        <v>0.9320941585822039</v>
      </c>
      <c r="O155" s="21">
        <f>VLOOKUP(B155,'[1]CI calculations'!$A$248:$K$457,11,FALSE)</f>
        <v>2.4939406719621648E-2</v>
      </c>
      <c r="P155" s="20">
        <f>VLOOKUP(B155,'[1]1 year '!$C$27:$M$238,5,FALSE)</f>
        <v>593.31684287881842</v>
      </c>
      <c r="Q155" s="19">
        <f>VLOOKUP(B155,'[1]1 year '!$C$27:$M$238,8,FALSE)</f>
        <v>0.9066649969666849</v>
      </c>
      <c r="R155" s="19">
        <f>VLOOKUP(B155,'[1]1 year '!$C$27:$M$238,9,FALSE)</f>
        <v>6.4839633385613868E-2</v>
      </c>
      <c r="S155" s="19">
        <f>VLOOKUP(B155,'[1]1 year '!$C$27:$M$238,10,FALSE)</f>
        <v>2.8495369647701222E-2</v>
      </c>
      <c r="T155" s="19">
        <f>VLOOKUP(B155,'[1]1 year '!$C$27:$M$238,11,FALSE)</f>
        <v>0.93325854415938192</v>
      </c>
      <c r="U155" s="19">
        <f>VLOOKUP(B155,'[1]CI calculations'!$A$472:$K$681,11,FALSE)</f>
        <v>2.0299296885524856E-2</v>
      </c>
      <c r="V155" s="20">
        <f>VLOOKUP(B155,'[1]2 years'!$C$27:$M$238,5,FALSE)</f>
        <v>726.1121593348704</v>
      </c>
      <c r="W155" s="19">
        <f>VLOOKUP(B155,'[1]2 years'!$C$27:$M$238,8,FALSE)</f>
        <v>0.89682069744159731</v>
      </c>
      <c r="X155" s="19">
        <f>VLOOKUP(B155,'[1]2 years'!$C$27:$M$238,9,FALSE)</f>
        <v>6.7767207536891777E-2</v>
      </c>
      <c r="Y155" s="19">
        <f>VLOOKUP(B155,'[1]2 years'!$C$27:$M$238,10,FALSE)</f>
        <v>3.5412095021510867E-2</v>
      </c>
      <c r="Z155" s="19">
        <f>VLOOKUP(B155,'[1]2 years'!$C$27:$M$238,11,FALSE)</f>
        <v>0.92974491263354264</v>
      </c>
      <c r="AA155" s="18">
        <f>VLOOKUP(B155,'[1]CI calculations'!$A$705:$K$914,11,FALSE)</f>
        <v>1.8855705170509069E-2</v>
      </c>
      <c r="BA155" s="1"/>
      <c r="BB155" s="1"/>
      <c r="BC155" s="1"/>
      <c r="BD155" s="1"/>
      <c r="BE155" s="1"/>
      <c r="BF155" s="1"/>
      <c r="BG155" s="1"/>
      <c r="BH155" s="1"/>
      <c r="BI155" s="1"/>
      <c r="BJ155" s="1"/>
      <c r="BK155" s="1"/>
      <c r="BL155" s="1"/>
      <c r="BM155" s="1"/>
      <c r="BN155" s="1"/>
      <c r="BO155" s="1"/>
      <c r="BP155" s="1"/>
    </row>
    <row r="156" spans="1:68" x14ac:dyDescent="0.2">
      <c r="A156" s="27" t="s">
        <v>200</v>
      </c>
      <c r="B156" s="26" t="s">
        <v>199</v>
      </c>
      <c r="C156" s="25" t="s">
        <v>198</v>
      </c>
      <c r="D156" s="24">
        <f>VLOOKUP(B156,'[1]3 months'!$C$27:$G$238,5,FALSE)</f>
        <v>263.1212908104917</v>
      </c>
      <c r="E156" s="23">
        <f>VLOOKUP(B156,'[1]3 months'!$C$27:$M$238,8,FALSE)</f>
        <v>0.95088300316446195</v>
      </c>
      <c r="F156" s="23">
        <f>VLOOKUP(B156,'[1]3 months'!$C$27:$M$238,9,FALSE)</f>
        <v>4.9116996835537996E-2</v>
      </c>
      <c r="G156" s="23">
        <f>VLOOKUP(B156,'[1]3 months'!$C$27:$M$238,10,FALSE)</f>
        <v>0</v>
      </c>
      <c r="H156" s="23">
        <f>VLOOKUP(B156,'[1]3 months'!$C$27:$M$238,11,FALSE)</f>
        <v>0.95088300316446195</v>
      </c>
      <c r="I156" s="22">
        <f>VLOOKUP(B156,'[1]CI calculations'!$A$31:$K$240,11,FALSE)</f>
        <v>2.603474740597464E-2</v>
      </c>
      <c r="J156" s="20">
        <f>VLOOKUP(B156,'[1]6 months '!$C$27:$M$238,5,FALSE)</f>
        <v>449.34336279708867</v>
      </c>
      <c r="K156" s="19">
        <f>VLOOKUP(B156,'[1]6 months '!$C$27:$M$238,8,FALSE)</f>
        <v>0.9327883261127109</v>
      </c>
      <c r="L156" s="19">
        <f>VLOOKUP(B156,'[1]6 months '!$C$27:$M$238,9,FALSE)</f>
        <v>6.0953848635965258E-2</v>
      </c>
      <c r="M156" s="19">
        <f>VLOOKUP(B156,'[1]6 months '!$C$27:$M$238,10,FALSE)</f>
        <v>6.2578252513237542E-3</v>
      </c>
      <c r="N156" s="19">
        <f>VLOOKUP(B156,'[1]6 months '!$C$27:$M$238,11,FALSE)</f>
        <v>0.93866231082385032</v>
      </c>
      <c r="O156" s="21">
        <f>VLOOKUP(B156,'[1]CI calculations'!$A$248:$K$457,11,FALSE)</f>
        <v>2.2172485715321454E-2</v>
      </c>
      <c r="P156" s="20">
        <f>VLOOKUP(B156,'[1]1 year '!$C$27:$M$238,5,FALSE)</f>
        <v>621.30218682926818</v>
      </c>
      <c r="Q156" s="19">
        <f>VLOOKUP(B156,'[1]1 year '!$C$27:$M$238,8,FALSE)</f>
        <v>0.9275633020702585</v>
      </c>
      <c r="R156" s="19">
        <f>VLOOKUP(B156,'[1]1 year '!$C$27:$M$238,9,FALSE)</f>
        <v>5.5735549900873232E-2</v>
      </c>
      <c r="S156" s="19">
        <f>VLOOKUP(B156,'[1]1 year '!$C$27:$M$238,10,FALSE)</f>
        <v>1.6701148028868303E-2</v>
      </c>
      <c r="T156" s="19">
        <f>VLOOKUP(B156,'[1]1 year '!$C$27:$M$238,11,FALSE)</f>
        <v>0.94331779215530953</v>
      </c>
      <c r="U156" s="19">
        <f>VLOOKUP(B156,'[1]CI calculations'!$A$472:$K$681,11,FALSE)</f>
        <v>1.8262920282215461E-2</v>
      </c>
      <c r="V156" s="20">
        <f>VLOOKUP(B156,'[1]2 years'!$C$27:$M$238,5,FALSE)</f>
        <v>742.38870795884225</v>
      </c>
      <c r="W156" s="19">
        <f>VLOOKUP(B156,'[1]2 years'!$C$27:$M$238,8,FALSE)</f>
        <v>0.92192413383808969</v>
      </c>
      <c r="X156" s="19">
        <f>VLOOKUP(B156,'[1]2 years'!$C$27:$M$238,9,FALSE)</f>
        <v>5.8612205219684944E-2</v>
      </c>
      <c r="Y156" s="19">
        <f>VLOOKUP(B156,'[1]2 years'!$C$27:$M$238,10,FALSE)</f>
        <v>1.946366094222525E-2</v>
      </c>
      <c r="Z156" s="19">
        <f>VLOOKUP(B156,'[1]2 years'!$C$27:$M$238,11,FALSE)</f>
        <v>0.94022434163326662</v>
      </c>
      <c r="AA156" s="18">
        <f>VLOOKUP(B156,'[1]CI calculations'!$A$705:$K$914,11,FALSE)</f>
        <v>1.7151045510317074E-2</v>
      </c>
      <c r="BA156" s="1"/>
      <c r="BB156" s="1"/>
      <c r="BC156" s="1"/>
      <c r="BD156" s="1"/>
      <c r="BE156" s="1"/>
      <c r="BF156" s="1"/>
      <c r="BG156" s="1"/>
      <c r="BH156" s="1"/>
      <c r="BI156" s="1"/>
      <c r="BJ156" s="1"/>
      <c r="BK156" s="1"/>
      <c r="BL156" s="1"/>
      <c r="BM156" s="1"/>
      <c r="BN156" s="1"/>
      <c r="BO156" s="1"/>
      <c r="BP156" s="1"/>
    </row>
    <row r="157" spans="1:68" x14ac:dyDescent="0.2">
      <c r="A157" s="27" t="s">
        <v>197</v>
      </c>
      <c r="B157" s="26" t="s">
        <v>196</v>
      </c>
      <c r="C157" s="25" t="s">
        <v>195</v>
      </c>
      <c r="D157" s="24">
        <f>VLOOKUP(B157,'[1]3 months'!$C$27:$G$238,5,FALSE)</f>
        <v>329.13706585890657</v>
      </c>
      <c r="E157" s="23">
        <f>VLOOKUP(B157,'[1]3 months'!$C$27:$M$238,8,FALSE)</f>
        <v>0.86326511429356256</v>
      </c>
      <c r="F157" s="23">
        <f>VLOOKUP(B157,'[1]3 months'!$C$27:$M$238,9,FALSE)</f>
        <v>0.10923254731163476</v>
      </c>
      <c r="G157" s="23">
        <f>VLOOKUP(B157,'[1]3 months'!$C$27:$M$238,10,FALSE)</f>
        <v>2.7502338394802685E-2</v>
      </c>
      <c r="H157" s="23">
        <f>VLOOKUP(B157,'[1]3 months'!$C$27:$M$238,11,FALSE)</f>
        <v>0.88767834451001526</v>
      </c>
      <c r="I157" s="22">
        <f>VLOOKUP(B157,'[1]CI calculations'!$A$31:$K$240,11,FALSE)</f>
        <v>3.4478960570089361E-2</v>
      </c>
      <c r="J157" s="20">
        <f>VLOOKUP(B157,'[1]6 months '!$C$27:$M$238,5,FALSE)</f>
        <v>549.75676791399098</v>
      </c>
      <c r="K157" s="19">
        <f>VLOOKUP(B157,'[1]6 months '!$C$27:$M$238,8,FALSE)</f>
        <v>0.85591382657043646</v>
      </c>
      <c r="L157" s="19">
        <f>VLOOKUP(B157,'[1]6 months '!$C$27:$M$238,9,FALSE)</f>
        <v>0.11534928831269138</v>
      </c>
      <c r="M157" s="19">
        <f>VLOOKUP(B157,'[1]6 months '!$C$27:$M$238,10,FALSE)</f>
        <v>2.873688511687212E-2</v>
      </c>
      <c r="N157" s="19">
        <f>VLOOKUP(B157,'[1]6 months '!$C$27:$M$238,11,FALSE)</f>
        <v>0.8812378576462554</v>
      </c>
      <c r="O157" s="21">
        <f>VLOOKUP(B157,'[1]CI calculations'!$A$248:$K$457,11,FALSE)</f>
        <v>2.7332966942573873E-2</v>
      </c>
      <c r="P157" s="20">
        <f>VLOOKUP(B157,'[1]1 year '!$C$27:$M$238,5,FALSE)</f>
        <v>766.99311053668862</v>
      </c>
      <c r="Q157" s="19">
        <f>VLOOKUP(B157,'[1]1 year '!$C$27:$M$238,8,FALSE)</f>
        <v>0.84000352908118581</v>
      </c>
      <c r="R157" s="19">
        <f>VLOOKUP(B157,'[1]1 year '!$C$27:$M$238,9,FALSE)</f>
        <v>0.12405033468488845</v>
      </c>
      <c r="S157" s="19">
        <f>VLOOKUP(B157,'[1]1 year '!$C$27:$M$238,10,FALSE)</f>
        <v>3.5946136233925813E-2</v>
      </c>
      <c r="T157" s="19">
        <f>VLOOKUP(B157,'[1]1 year '!$C$27:$M$238,11,FALSE)</f>
        <v>0.87132426999432788</v>
      </c>
      <c r="U157" s="19">
        <f>VLOOKUP(B157,'[1]CI calculations'!$A$472:$K$681,11,FALSE)</f>
        <v>2.4035227062362299E-2</v>
      </c>
      <c r="V157" s="20">
        <f>VLOOKUP(B157,'[1]2 years'!$C$27:$M$238,5,FALSE)</f>
        <v>966.74199119574234</v>
      </c>
      <c r="W157" s="19">
        <f>VLOOKUP(B157,'[1]2 years'!$C$27:$M$238,8,FALSE)</f>
        <v>0.83432138009819212</v>
      </c>
      <c r="X157" s="19">
        <f>VLOOKUP(B157,'[1]2 years'!$C$27:$M$238,9,FALSE)</f>
        <v>0.12324830877430409</v>
      </c>
      <c r="Y157" s="19">
        <f>VLOOKUP(B157,'[1]2 years'!$C$27:$M$238,10,FALSE)</f>
        <v>4.2430311127503686E-2</v>
      </c>
      <c r="Z157" s="19">
        <f>VLOOKUP(B157,'[1]2 years'!$C$27:$M$238,11,FALSE)</f>
        <v>0.87129050741004077</v>
      </c>
      <c r="AA157" s="18">
        <f>VLOOKUP(B157,'[1]CI calculations'!$A$705:$K$914,11,FALSE)</f>
        <v>2.1481128369367903E-2</v>
      </c>
      <c r="BA157" s="1"/>
      <c r="BB157" s="1"/>
      <c r="BC157" s="1"/>
      <c r="BD157" s="1"/>
      <c r="BE157" s="1"/>
      <c r="BF157" s="1"/>
      <c r="BG157" s="1"/>
      <c r="BH157" s="1"/>
      <c r="BI157" s="1"/>
      <c r="BJ157" s="1"/>
      <c r="BK157" s="1"/>
      <c r="BL157" s="1"/>
      <c r="BM157" s="1"/>
      <c r="BN157" s="1"/>
      <c r="BO157" s="1"/>
      <c r="BP157" s="1"/>
    </row>
    <row r="158" spans="1:68" x14ac:dyDescent="0.2">
      <c r="A158" s="27" t="s">
        <v>194</v>
      </c>
      <c r="B158" s="26" t="s">
        <v>193</v>
      </c>
      <c r="C158" s="25" t="s">
        <v>192</v>
      </c>
      <c r="D158" s="24">
        <f>VLOOKUP(B158,'[1]3 months'!$C$27:$G$238,5,FALSE)</f>
        <v>352.36126205334688</v>
      </c>
      <c r="E158" s="23">
        <f>VLOOKUP(B158,'[1]3 months'!$C$27:$M$238,8,FALSE)</f>
        <v>0.87916930835331508</v>
      </c>
      <c r="F158" s="23">
        <f>VLOOKUP(B158,'[1]3 months'!$C$27:$M$238,9,FALSE)</f>
        <v>0.10505246537778969</v>
      </c>
      <c r="G158" s="23">
        <f>VLOOKUP(B158,'[1]3 months'!$C$27:$M$238,10,FALSE)</f>
        <v>1.5778226268895128E-2</v>
      </c>
      <c r="H158" s="23">
        <f>VLOOKUP(B158,'[1]3 months'!$C$27:$M$238,11,FALSE)</f>
        <v>0.8932634207232133</v>
      </c>
      <c r="I158" s="22">
        <f>VLOOKUP(B158,'[1]CI calculations'!$A$31:$K$240,11,FALSE)</f>
        <v>3.2387229789197162E-2</v>
      </c>
      <c r="J158" s="20">
        <f>VLOOKUP(B158,'[1]6 months '!$C$27:$M$238,5,FALSE)</f>
        <v>628.66296583462645</v>
      </c>
      <c r="K158" s="19">
        <f>VLOOKUP(B158,'[1]6 months '!$C$27:$M$238,8,FALSE)</f>
        <v>0.9000882978965612</v>
      </c>
      <c r="L158" s="19">
        <f>VLOOKUP(B158,'[1]6 months '!$C$27:$M$238,9,FALSE)</f>
        <v>8.5444753271065391E-2</v>
      </c>
      <c r="M158" s="19">
        <f>VLOOKUP(B158,'[1]6 months '!$C$27:$M$238,10,FALSE)</f>
        <v>1.4466948832373316E-2</v>
      </c>
      <c r="N158" s="19">
        <f>VLOOKUP(B158,'[1]6 months '!$C$27:$M$238,11,FALSE)</f>
        <v>0.91330097639056007</v>
      </c>
      <c r="O158" s="21">
        <f>VLOOKUP(B158,'[1]CI calculations'!$A$248:$K$457,11,FALSE)</f>
        <v>2.2067629390598028E-2</v>
      </c>
      <c r="P158" s="20">
        <f>VLOOKUP(B158,'[1]1 year '!$C$27:$M$238,5,FALSE)</f>
        <v>859.03919537622983</v>
      </c>
      <c r="Q158" s="19">
        <f>VLOOKUP(B158,'[1]1 year '!$C$27:$M$238,8,FALSE)</f>
        <v>0.88153323488011337</v>
      </c>
      <c r="R158" s="19">
        <f>VLOOKUP(B158,'[1]1 year '!$C$27:$M$238,9,FALSE)</f>
        <v>8.9099941984647185E-2</v>
      </c>
      <c r="S158" s="19">
        <f>VLOOKUP(B158,'[1]1 year '!$C$27:$M$238,10,FALSE)</f>
        <v>2.9366823135239473E-2</v>
      </c>
      <c r="T158" s="19">
        <f>VLOOKUP(B158,'[1]1 year '!$C$27:$M$238,11,FALSE)</f>
        <v>0.90820431022927872</v>
      </c>
      <c r="U158" s="19">
        <f>VLOOKUP(B158,'[1]CI calculations'!$A$472:$K$681,11,FALSE)</f>
        <v>1.9516241937469148E-2</v>
      </c>
      <c r="V158" s="20">
        <f>VLOOKUP(B158,'[1]2 years'!$C$27:$M$238,5,FALSE)</f>
        <v>1099.0588373397693</v>
      </c>
      <c r="W158" s="19">
        <f>VLOOKUP(B158,'[1]2 years'!$C$27:$M$238,8,FALSE)</f>
        <v>0.86435524840112787</v>
      </c>
      <c r="X158" s="19">
        <f>VLOOKUP(B158,'[1]2 years'!$C$27:$M$238,9,FALSE)</f>
        <v>9.8075740642047327E-2</v>
      </c>
      <c r="Y158" s="19">
        <f>VLOOKUP(B158,'[1]2 years'!$C$27:$M$238,10,FALSE)</f>
        <v>3.7569010956824939E-2</v>
      </c>
      <c r="Z158" s="19">
        <f>VLOOKUP(B158,'[1]2 years'!$C$27:$M$238,11,FALSE)</f>
        <v>0.89809582010700661</v>
      </c>
      <c r="AA158" s="18">
        <f>VLOOKUP(B158,'[1]CI calculations'!$A$705:$K$914,11,FALSE)</f>
        <v>1.8153125453664536E-2</v>
      </c>
      <c r="BA158" s="1"/>
      <c r="BB158" s="1"/>
      <c r="BC158" s="1"/>
      <c r="BD158" s="1"/>
      <c r="BE158" s="1"/>
      <c r="BF158" s="1"/>
      <c r="BG158" s="1"/>
      <c r="BH158" s="1"/>
      <c r="BI158" s="1"/>
      <c r="BJ158" s="1"/>
      <c r="BK158" s="1"/>
      <c r="BL158" s="1"/>
      <c r="BM158" s="1"/>
      <c r="BN158" s="1"/>
      <c r="BO158" s="1"/>
      <c r="BP158" s="1"/>
    </row>
    <row r="159" spans="1:68" x14ac:dyDescent="0.2">
      <c r="A159" s="27" t="s">
        <v>191</v>
      </c>
      <c r="B159" s="26" t="s">
        <v>190</v>
      </c>
      <c r="C159" s="25" t="s">
        <v>189</v>
      </c>
      <c r="D159" s="24">
        <f>VLOOKUP(B159,'[1]3 months'!$C$27:$G$238,5,FALSE)</f>
        <v>409.56659769140538</v>
      </c>
      <c r="E159" s="23">
        <f>VLOOKUP(B159,'[1]3 months'!$C$27:$M$238,8,FALSE)</f>
        <v>0.94288347787705529</v>
      </c>
      <c r="F159" s="23">
        <f>VLOOKUP(B159,'[1]3 months'!$C$27:$M$238,9,FALSE)</f>
        <v>5.459988340948372E-2</v>
      </c>
      <c r="G159" s="23">
        <f>VLOOKUP(B159,'[1]3 months'!$C$27:$M$238,10,FALSE)</f>
        <v>2.5166387134610349E-3</v>
      </c>
      <c r="H159" s="23">
        <f>VLOOKUP(B159,'[1]3 months'!$C$27:$M$238,11,FALSE)</f>
        <v>0.94526236173096501</v>
      </c>
      <c r="I159" s="22">
        <f>VLOOKUP(B159,'[1]CI calculations'!$A$31:$K$240,11,FALSE)</f>
        <v>2.1975766178073081E-2</v>
      </c>
      <c r="J159" s="20">
        <f>VLOOKUP(B159,'[1]6 months '!$C$27:$M$238,5,FALSE)</f>
        <v>695.60590236996507</v>
      </c>
      <c r="K159" s="19">
        <f>VLOOKUP(B159,'[1]6 months '!$C$27:$M$238,8,FALSE)</f>
        <v>0.92845911919981161</v>
      </c>
      <c r="L159" s="19">
        <f>VLOOKUP(B159,'[1]6 months '!$C$27:$M$238,9,FALSE)</f>
        <v>5.9321879301540877E-2</v>
      </c>
      <c r="M159" s="19">
        <f>VLOOKUP(B159,'[1]6 months '!$C$27:$M$238,10,FALSE)</f>
        <v>1.2219001498647502E-2</v>
      </c>
      <c r="N159" s="19">
        <f>VLOOKUP(B159,'[1]6 months '!$C$27:$M$238,11,FALSE)</f>
        <v>0.9399443000102824</v>
      </c>
      <c r="O159" s="21">
        <f>VLOOKUP(B159,'[1]CI calculations'!$A$248:$K$457,11,FALSE)</f>
        <v>1.7691273708854125E-2</v>
      </c>
      <c r="P159" s="20">
        <f>VLOOKUP(B159,'[1]1 year '!$C$27:$M$238,5,FALSE)</f>
        <v>1040.0377193326995</v>
      </c>
      <c r="Q159" s="19">
        <f>VLOOKUP(B159,'[1]1 year '!$C$27:$M$238,8,FALSE)</f>
        <v>0.92904203786259165</v>
      </c>
      <c r="R159" s="19">
        <f>VLOOKUP(B159,'[1]1 year '!$C$27:$M$238,9,FALSE)</f>
        <v>6.0914638618302597E-2</v>
      </c>
      <c r="S159" s="19">
        <f>VLOOKUP(B159,'[1]1 year '!$C$27:$M$238,10,FALSE)</f>
        <v>1.0043323519105741E-2</v>
      </c>
      <c r="T159" s="19">
        <f>VLOOKUP(B159,'[1]1 year '!$C$27:$M$238,11,FALSE)</f>
        <v>0.93846736926423646</v>
      </c>
      <c r="U159" s="19">
        <f>VLOOKUP(B159,'[1]CI calculations'!$A$472:$K$681,11,FALSE)</f>
        <v>1.4613746945396563E-2</v>
      </c>
      <c r="V159" s="20">
        <f>VLOOKUP(B159,'[1]2 years'!$C$27:$M$238,5,FALSE)</f>
        <v>1286.38275947944</v>
      </c>
      <c r="W159" s="19">
        <f>VLOOKUP(B159,'[1]2 years'!$C$27:$M$238,8,FALSE)</f>
        <v>0.90617744245168008</v>
      </c>
      <c r="X159" s="19">
        <f>VLOOKUP(B159,'[1]2 years'!$C$27:$M$238,9,FALSE)</f>
        <v>7.5078172085901562E-2</v>
      </c>
      <c r="Y159" s="19">
        <f>VLOOKUP(B159,'[1]2 years'!$C$27:$M$238,10,FALSE)</f>
        <v>1.8744385462418224E-2</v>
      </c>
      <c r="Z159" s="19">
        <f>VLOOKUP(B159,'[1]2 years'!$C$27:$M$238,11,FALSE)</f>
        <v>0.9234876509508867</v>
      </c>
      <c r="AA159" s="18">
        <f>VLOOKUP(B159,'[1]CI calculations'!$A$705:$K$914,11,FALSE)</f>
        <v>1.459878100563667E-2</v>
      </c>
      <c r="BA159" s="1"/>
      <c r="BB159" s="1"/>
      <c r="BC159" s="1"/>
      <c r="BD159" s="1"/>
      <c r="BE159" s="1"/>
      <c r="BF159" s="1"/>
      <c r="BG159" s="1"/>
      <c r="BH159" s="1"/>
      <c r="BI159" s="1"/>
      <c r="BJ159" s="1"/>
      <c r="BK159" s="1"/>
      <c r="BL159" s="1"/>
      <c r="BM159" s="1"/>
      <c r="BN159" s="1"/>
      <c r="BO159" s="1"/>
      <c r="BP159" s="1"/>
    </row>
    <row r="160" spans="1:68" x14ac:dyDescent="0.2">
      <c r="A160" s="27" t="s">
        <v>188</v>
      </c>
      <c r="B160" s="26" t="s">
        <v>187</v>
      </c>
      <c r="C160" s="25" t="s">
        <v>186</v>
      </c>
      <c r="D160" s="24">
        <f>VLOOKUP(B160,'[1]3 months'!$C$27:$G$238,5,FALSE)</f>
        <v>316.59311494492908</v>
      </c>
      <c r="E160" s="23">
        <f>VLOOKUP(B160,'[1]3 months'!$C$27:$M$238,8,FALSE)</f>
        <v>0.91865760197294133</v>
      </c>
      <c r="F160" s="23">
        <f>VLOOKUP(B160,'[1]3 months'!$C$27:$M$238,9,FALSE)</f>
        <v>6.3036308800715299E-2</v>
      </c>
      <c r="G160" s="23">
        <f>VLOOKUP(B160,'[1]3 months'!$C$27:$M$238,10,FALSE)</f>
        <v>1.8306089226343462E-2</v>
      </c>
      <c r="H160" s="23">
        <f>VLOOKUP(B160,'[1]3 months'!$C$27:$M$238,11,FALSE)</f>
        <v>0.93578822471147105</v>
      </c>
      <c r="I160" s="22">
        <f>VLOOKUP(B160,'[1]CI calculations'!$A$31:$K$240,11,FALSE)</f>
        <v>2.7165694622090623E-2</v>
      </c>
      <c r="J160" s="20">
        <f>VLOOKUP(B160,'[1]6 months '!$C$27:$M$238,5,FALSE)</f>
        <v>475.69935046623254</v>
      </c>
      <c r="K160" s="19">
        <f>VLOOKUP(B160,'[1]6 months '!$C$27:$M$238,8,FALSE)</f>
        <v>0.9026485009122116</v>
      </c>
      <c r="L160" s="19">
        <f>VLOOKUP(B160,'[1]6 months '!$C$27:$M$238,9,FALSE)</f>
        <v>6.3405392535879776E-2</v>
      </c>
      <c r="M160" s="19">
        <f>VLOOKUP(B160,'[1]6 months '!$C$27:$M$238,10,FALSE)</f>
        <v>3.3946106551908668E-2</v>
      </c>
      <c r="N160" s="19">
        <f>VLOOKUP(B160,'[1]6 months '!$C$27:$M$238,11,FALSE)</f>
        <v>0.93436660939321947</v>
      </c>
      <c r="O160" s="21">
        <f>VLOOKUP(B160,'[1]CI calculations'!$A$248:$K$457,11,FALSE)</f>
        <v>2.2559120957140109E-2</v>
      </c>
      <c r="P160" s="20">
        <f>VLOOKUP(B160,'[1]1 year '!$C$27:$M$238,5,FALSE)</f>
        <v>650.01969271189603</v>
      </c>
      <c r="Q160" s="19">
        <f>VLOOKUP(B160,'[1]1 year '!$C$27:$M$238,8,FALSE)</f>
        <v>0.90519887873328175</v>
      </c>
      <c r="R160" s="19">
        <f>VLOOKUP(B160,'[1]1 year '!$C$27:$M$238,9,FALSE)</f>
        <v>6.0561287319163139E-2</v>
      </c>
      <c r="S160" s="19">
        <f>VLOOKUP(B160,'[1]1 year '!$C$27:$M$238,10,FALSE)</f>
        <v>3.4239833947555171E-2</v>
      </c>
      <c r="T160" s="19">
        <f>VLOOKUP(B160,'[1]1 year '!$C$27:$M$238,11,FALSE)</f>
        <v>0.93729158703375803</v>
      </c>
      <c r="U160" s="19">
        <f>VLOOKUP(B160,'[1]CI calculations'!$A$472:$K$681,11,FALSE)</f>
        <v>1.8890480111216967E-2</v>
      </c>
      <c r="V160" s="20">
        <f>VLOOKUP(B160,'[1]2 years'!$C$27:$M$238,5,FALSE)</f>
        <v>787.5381799802434</v>
      </c>
      <c r="W160" s="19">
        <f>VLOOKUP(B160,'[1]2 years'!$C$27:$M$238,8,FALSE)</f>
        <v>0.88456163474563965</v>
      </c>
      <c r="X160" s="19">
        <f>VLOOKUP(B160,'[1]2 years'!$C$27:$M$238,9,FALSE)</f>
        <v>6.6367413452708551E-2</v>
      </c>
      <c r="Y160" s="19">
        <f>VLOOKUP(B160,'[1]2 years'!$C$27:$M$238,10,FALSE)</f>
        <v>4.907095180165174E-2</v>
      </c>
      <c r="Z160" s="19">
        <f>VLOOKUP(B160,'[1]2 years'!$C$27:$M$238,11,FALSE)</f>
        <v>0.93020781773524552</v>
      </c>
      <c r="AA160" s="18">
        <f>VLOOKUP(B160,'[1]CI calculations'!$A$705:$K$914,11,FALSE)</f>
        <v>1.8176045682033289E-2</v>
      </c>
      <c r="BA160" s="1"/>
      <c r="BB160" s="1"/>
      <c r="BC160" s="1"/>
      <c r="BD160" s="1"/>
      <c r="BE160" s="1"/>
      <c r="BF160" s="1"/>
      <c r="BG160" s="1"/>
      <c r="BH160" s="1"/>
      <c r="BI160" s="1"/>
      <c r="BJ160" s="1"/>
      <c r="BK160" s="1"/>
      <c r="BL160" s="1"/>
      <c r="BM160" s="1"/>
      <c r="BN160" s="1"/>
      <c r="BO160" s="1"/>
      <c r="BP160" s="1"/>
    </row>
    <row r="161" spans="1:68" x14ac:dyDescent="0.2">
      <c r="A161" s="27" t="s">
        <v>185</v>
      </c>
      <c r="B161" s="26" t="s">
        <v>184</v>
      </c>
      <c r="C161" s="25" t="s">
        <v>183</v>
      </c>
      <c r="D161" s="24">
        <f>VLOOKUP(B161,'[1]3 months'!$C$27:$G$238,5,FALSE)</f>
        <v>257.99366878249555</v>
      </c>
      <c r="E161" s="23">
        <f>VLOOKUP(B161,'[1]3 months'!$C$27:$M$238,8,FALSE)</f>
        <v>0.9618453922534832</v>
      </c>
      <c r="F161" s="23">
        <f>VLOOKUP(B161,'[1]3 months'!$C$27:$M$238,9,FALSE)</f>
        <v>3.0860183325232143E-2</v>
      </c>
      <c r="G161" s="23">
        <f>VLOOKUP(B161,'[1]3 months'!$C$27:$M$238,10,FALSE)</f>
        <v>7.2944244212846685E-3</v>
      </c>
      <c r="H161" s="23">
        <f>VLOOKUP(B161,'[1]3 months'!$C$27:$M$238,11,FALSE)</f>
        <v>0.96891305530621041</v>
      </c>
      <c r="I161" s="22">
        <f>VLOOKUP(B161,'[1]CI calculations'!$A$31:$K$240,11,FALSE)</f>
        <v>2.1184412886351374E-2</v>
      </c>
      <c r="J161" s="20">
        <f>VLOOKUP(B161,'[1]6 months '!$C$27:$M$238,5,FALSE)</f>
        <v>420.15731692365591</v>
      </c>
      <c r="K161" s="19">
        <f>VLOOKUP(B161,'[1]6 months '!$C$27:$M$238,8,FALSE)</f>
        <v>0.95222497525656757</v>
      </c>
      <c r="L161" s="19">
        <f>VLOOKUP(B161,'[1]6 months '!$C$27:$M$238,9,FALSE)</f>
        <v>3.4751582553972447E-2</v>
      </c>
      <c r="M161" s="19">
        <f>VLOOKUP(B161,'[1]6 months '!$C$27:$M$238,10,FALSE)</f>
        <v>1.3023442189459946E-2</v>
      </c>
      <c r="N161" s="19">
        <f>VLOOKUP(B161,'[1]6 months '!$C$27:$M$238,11,FALSE)</f>
        <v>0.96478986022620072</v>
      </c>
      <c r="O161" s="21">
        <f>VLOOKUP(B161,'[1]CI calculations'!$A$248:$K$457,11,FALSE)</f>
        <v>1.7667509491363326E-2</v>
      </c>
      <c r="P161" s="20">
        <f>VLOOKUP(B161,'[1]1 year '!$C$27:$M$238,5,FALSE)</f>
        <v>573.65300734914206</v>
      </c>
      <c r="Q161" s="19">
        <f>VLOOKUP(B161,'[1]1 year '!$C$27:$M$238,8,FALSE)</f>
        <v>0.9496273311413691</v>
      </c>
      <c r="R161" s="19">
        <f>VLOOKUP(B161,'[1]1 year '!$C$27:$M$238,9,FALSE)</f>
        <v>3.9694563131230765E-2</v>
      </c>
      <c r="S161" s="19">
        <f>VLOOKUP(B161,'[1]1 year '!$C$27:$M$238,10,FALSE)</f>
        <v>1.0678105727400087E-2</v>
      </c>
      <c r="T161" s="19">
        <f>VLOOKUP(B161,'[1]1 year '!$C$27:$M$238,11,FALSE)</f>
        <v>0.95987699922438663</v>
      </c>
      <c r="U161" s="19">
        <f>VLOOKUP(B161,'[1]CI calculations'!$A$472:$K$681,11,FALSE)</f>
        <v>1.6074861232171681E-2</v>
      </c>
      <c r="V161" s="20">
        <f>VLOOKUP(B161,'[1]2 years'!$C$27:$M$238,5,FALSE)</f>
        <v>721.3015457966834</v>
      </c>
      <c r="W161" s="19">
        <f>VLOOKUP(B161,'[1]2 years'!$C$27:$M$238,8,FALSE)</f>
        <v>0.91231578165519811</v>
      </c>
      <c r="X161" s="19">
        <f>VLOOKUP(B161,'[1]2 years'!$C$27:$M$238,9,FALSE)</f>
        <v>5.1937256024713808E-2</v>
      </c>
      <c r="Y161" s="19">
        <f>VLOOKUP(B161,'[1]2 years'!$C$27:$M$238,10,FALSE)</f>
        <v>3.5746962320088005E-2</v>
      </c>
      <c r="Z161" s="19">
        <f>VLOOKUP(B161,'[1]2 years'!$C$27:$M$238,11,FALSE)</f>
        <v>0.94613731666360112</v>
      </c>
      <c r="AA161" s="18">
        <f>VLOOKUP(B161,'[1]CI calculations'!$A$705:$K$914,11,FALSE)</f>
        <v>1.6702855810138379E-2</v>
      </c>
      <c r="BA161" s="1"/>
      <c r="BB161" s="1"/>
      <c r="BC161" s="1"/>
      <c r="BD161" s="1"/>
      <c r="BE161" s="1"/>
      <c r="BF161" s="1"/>
      <c r="BG161" s="1"/>
      <c r="BH161" s="1"/>
      <c r="BI161" s="1"/>
      <c r="BJ161" s="1"/>
      <c r="BK161" s="1"/>
      <c r="BL161" s="1"/>
      <c r="BM161" s="1"/>
      <c r="BN161" s="1"/>
      <c r="BO161" s="1"/>
      <c r="BP161" s="1"/>
    </row>
    <row r="162" spans="1:68" x14ac:dyDescent="0.2">
      <c r="A162" s="27" t="s">
        <v>182</v>
      </c>
      <c r="B162" s="26" t="s">
        <v>181</v>
      </c>
      <c r="C162" s="25" t="s">
        <v>180</v>
      </c>
      <c r="D162" s="24">
        <f>VLOOKUP(B162,'[1]3 months'!$C$27:$G$238,5,FALSE)</f>
        <v>186.00985607024984</v>
      </c>
      <c r="E162" s="23">
        <f>VLOOKUP(B162,'[1]3 months'!$C$27:$M$238,8,FALSE)</f>
        <v>0.96483244573364024</v>
      </c>
      <c r="F162" s="23">
        <f>VLOOKUP(B162,'[1]3 months'!$C$27:$M$238,9,FALSE)</f>
        <v>3.5167554266359653E-2</v>
      </c>
      <c r="G162" s="23">
        <f>VLOOKUP(B162,'[1]3 months'!$C$27:$M$238,10,FALSE)</f>
        <v>0</v>
      </c>
      <c r="H162" s="23">
        <f>VLOOKUP(B162,'[1]3 months'!$C$27:$M$238,11,FALSE)</f>
        <v>0.96483244573364024</v>
      </c>
      <c r="I162" s="22">
        <f>VLOOKUP(B162,'[1]CI calculations'!$A$31:$K$240,11,FALSE)</f>
        <v>2.6416434144366088E-2</v>
      </c>
      <c r="J162" s="20">
        <f>VLOOKUP(B162,'[1]6 months '!$C$27:$M$238,5,FALSE)</f>
        <v>335.71738868257961</v>
      </c>
      <c r="K162" s="19">
        <f>VLOOKUP(B162,'[1]6 months '!$C$27:$M$238,8,FALSE)</f>
        <v>0.95336907750021427</v>
      </c>
      <c r="L162" s="19">
        <f>VLOOKUP(B162,'[1]6 months '!$C$27:$M$238,9,FALSE)</f>
        <v>4.4084550116828179E-2</v>
      </c>
      <c r="M162" s="19">
        <f>VLOOKUP(B162,'[1]6 months '!$C$27:$M$238,10,FALSE)</f>
        <v>2.5463723829576082E-3</v>
      </c>
      <c r="N162" s="19">
        <f>VLOOKUP(B162,'[1]6 months '!$C$27:$M$238,11,FALSE)</f>
        <v>0.95580290762774811</v>
      </c>
      <c r="O162" s="21">
        <f>VLOOKUP(B162,'[1]CI calculations'!$A$248:$K$457,11,FALSE)</f>
        <v>2.194179430855385E-2</v>
      </c>
      <c r="P162" s="20">
        <f>VLOOKUP(B162,'[1]1 year '!$C$27:$M$238,5,FALSE)</f>
        <v>462.08677817677346</v>
      </c>
      <c r="Q162" s="19">
        <f>VLOOKUP(B162,'[1]1 year '!$C$27:$M$238,8,FALSE)</f>
        <v>0.92490834558446566</v>
      </c>
      <c r="R162" s="19">
        <f>VLOOKUP(B162,'[1]1 year '!$C$27:$M$238,9,FALSE)</f>
        <v>6.1687945292488458E-2</v>
      </c>
      <c r="S162" s="19">
        <f>VLOOKUP(B162,'[1]1 year '!$C$27:$M$238,10,FALSE)</f>
        <v>1.3403709123045983E-2</v>
      </c>
      <c r="T162" s="19">
        <f>VLOOKUP(B162,'[1]1 year '!$C$27:$M$238,11,FALSE)</f>
        <v>0.9374739740429634</v>
      </c>
      <c r="U162" s="19">
        <f>VLOOKUP(B162,'[1]CI calculations'!$A$472:$K$681,11,FALSE)</f>
        <v>2.2143763516719567E-2</v>
      </c>
      <c r="V162" s="20">
        <f>VLOOKUP(B162,'[1]2 years'!$C$27:$M$238,5,FALSE)</f>
        <v>528.55407822620589</v>
      </c>
      <c r="W162" s="19">
        <f>VLOOKUP(B162,'[1]2 years'!$C$27:$M$238,8,FALSE)</f>
        <v>0.90659803371335124</v>
      </c>
      <c r="X162" s="19">
        <f>VLOOKUP(B162,'[1]2 years'!$C$27:$M$238,9,FALSE)</f>
        <v>7.0969763106944667E-2</v>
      </c>
      <c r="Y162" s="19">
        <f>VLOOKUP(B162,'[1]2 years'!$C$27:$M$238,10,FALSE)</f>
        <v>2.2432203179704149E-2</v>
      </c>
      <c r="Z162" s="19">
        <f>VLOOKUP(B162,'[1]2 years'!$C$27:$M$238,11,FALSE)</f>
        <v>0.92740169700987918</v>
      </c>
      <c r="AA162" s="18">
        <f>VLOOKUP(B162,'[1]CI calculations'!$A$705:$K$914,11,FALSE)</f>
        <v>2.229021150421551E-2</v>
      </c>
      <c r="BA162" s="1"/>
      <c r="BB162" s="1"/>
      <c r="BC162" s="1"/>
      <c r="BD162" s="1"/>
      <c r="BE162" s="1"/>
      <c r="BF162" s="1"/>
      <c r="BG162" s="1"/>
      <c r="BH162" s="1"/>
      <c r="BI162" s="1"/>
      <c r="BJ162" s="1"/>
      <c r="BK162" s="1"/>
      <c r="BL162" s="1"/>
      <c r="BM162" s="1"/>
      <c r="BN162" s="1"/>
      <c r="BO162" s="1"/>
      <c r="BP162" s="1"/>
    </row>
    <row r="163" spans="1:68" x14ac:dyDescent="0.2">
      <c r="A163" s="27" t="s">
        <v>179</v>
      </c>
      <c r="B163" s="26" t="s">
        <v>178</v>
      </c>
      <c r="C163" s="25" t="s">
        <v>177</v>
      </c>
      <c r="D163" s="24">
        <f>VLOOKUP(B163,'[1]3 months'!$C$27:$G$238,5,FALSE)</f>
        <v>457.97853914557271</v>
      </c>
      <c r="E163" s="23">
        <f>VLOOKUP(B163,'[1]3 months'!$C$27:$M$238,8,FALSE)</f>
        <v>0.93516820367938702</v>
      </c>
      <c r="F163" s="23">
        <f>VLOOKUP(B163,'[1]3 months'!$C$27:$M$238,9,FALSE)</f>
        <v>5.8886134118407568E-2</v>
      </c>
      <c r="G163" s="23">
        <f>VLOOKUP(B163,'[1]3 months'!$C$27:$M$238,10,FALSE)</f>
        <v>5.9456622022054269E-3</v>
      </c>
      <c r="H163" s="23">
        <f>VLOOKUP(B163,'[1]3 months'!$C$27:$M$238,11,FALSE)</f>
        <v>0.94076165469096729</v>
      </c>
      <c r="I163" s="22">
        <f>VLOOKUP(B163,'[1]CI calculations'!$A$31:$K$240,11,FALSE)</f>
        <v>2.1604180156645801E-2</v>
      </c>
      <c r="J163" s="20">
        <f>VLOOKUP(B163,'[1]6 months '!$C$27:$M$238,5,FALSE)</f>
        <v>775.85430595375317</v>
      </c>
      <c r="K163" s="19">
        <f>VLOOKUP(B163,'[1]6 months '!$C$27:$M$238,8,FALSE)</f>
        <v>0.93279881206970516</v>
      </c>
      <c r="L163" s="19">
        <f>VLOOKUP(B163,'[1]6 months '!$C$27:$M$238,9,FALSE)</f>
        <v>6.0512970484737555E-2</v>
      </c>
      <c r="M163" s="19">
        <f>VLOOKUP(B163,'[1]6 months '!$C$27:$M$238,10,FALSE)</f>
        <v>6.6882174455572844E-3</v>
      </c>
      <c r="N163" s="19">
        <f>VLOOKUP(B163,'[1]6 months '!$C$27:$M$238,11,FALSE)</f>
        <v>0.9390795805027905</v>
      </c>
      <c r="O163" s="21">
        <f>VLOOKUP(B163,'[1]CI calculations'!$A$248:$K$457,11,FALSE)</f>
        <v>1.6816207305665607E-2</v>
      </c>
      <c r="P163" s="20">
        <f>VLOOKUP(B163,'[1]1 year '!$C$27:$M$238,5,FALSE)</f>
        <v>1031.5885800471297</v>
      </c>
      <c r="Q163" s="19">
        <f>VLOOKUP(B163,'[1]1 year '!$C$27:$M$238,8,FALSE)</f>
        <v>0.92483969124492726</v>
      </c>
      <c r="R163" s="19">
        <f>VLOOKUP(B163,'[1]1 year '!$C$27:$M$238,9,FALSE)</f>
        <v>6.1562990538209413E-2</v>
      </c>
      <c r="S163" s="19">
        <f>VLOOKUP(B163,'[1]1 year '!$C$27:$M$238,10,FALSE)</f>
        <v>1.3597318216863429E-2</v>
      </c>
      <c r="T163" s="19">
        <f>VLOOKUP(B163,'[1]1 year '!$C$27:$M$238,11,FALSE)</f>
        <v>0.93758837878773715</v>
      </c>
      <c r="U163" s="19">
        <f>VLOOKUP(B163,'[1]CI calculations'!$A$472:$K$681,11,FALSE)</f>
        <v>1.4799000711126151E-2</v>
      </c>
      <c r="V163" s="20">
        <f>VLOOKUP(B163,'[1]2 years'!$C$27:$M$238,5,FALSE)</f>
        <v>1223.3314158352773</v>
      </c>
      <c r="W163" s="19">
        <f>VLOOKUP(B163,'[1]2 years'!$C$27:$M$238,8,FALSE)</f>
        <v>0.91345726411424155</v>
      </c>
      <c r="X163" s="19">
        <f>VLOOKUP(B163,'[1]2 years'!$C$27:$M$238,9,FALSE)</f>
        <v>6.7472071804626055E-2</v>
      </c>
      <c r="Y163" s="19">
        <f>VLOOKUP(B163,'[1]2 years'!$C$27:$M$238,10,FALSE)</f>
        <v>1.9070664081132529E-2</v>
      </c>
      <c r="Z163" s="19">
        <f>VLOOKUP(B163,'[1]2 years'!$C$27:$M$238,11,FALSE)</f>
        <v>0.93121617497408948</v>
      </c>
      <c r="AA163" s="18">
        <f>VLOOKUP(B163,'[1]CI calculations'!$A$705:$K$914,11,FALSE)</f>
        <v>1.425707152152331E-2</v>
      </c>
      <c r="BA163" s="1"/>
      <c r="BB163" s="1"/>
      <c r="BC163" s="1"/>
      <c r="BD163" s="1"/>
      <c r="BE163" s="1"/>
      <c r="BF163" s="1"/>
      <c r="BG163" s="1"/>
      <c r="BH163" s="1"/>
      <c r="BI163" s="1"/>
      <c r="BJ163" s="1"/>
      <c r="BK163" s="1"/>
      <c r="BL163" s="1"/>
      <c r="BM163" s="1"/>
      <c r="BN163" s="1"/>
      <c r="BO163" s="1"/>
      <c r="BP163" s="1"/>
    </row>
    <row r="164" spans="1:68" x14ac:dyDescent="0.2">
      <c r="A164" s="27" t="s">
        <v>176</v>
      </c>
      <c r="B164" s="26" t="s">
        <v>175</v>
      </c>
      <c r="C164" s="25" t="s">
        <v>174</v>
      </c>
      <c r="D164" s="24">
        <f>VLOOKUP(B164,'[1]3 months'!$C$27:$G$238,5,FALSE)</f>
        <v>291.41904595802384</v>
      </c>
      <c r="E164" s="23">
        <f>VLOOKUP(B164,'[1]3 months'!$C$27:$M$238,8,FALSE)</f>
        <v>0.9615566211267873</v>
      </c>
      <c r="F164" s="23">
        <f>VLOOKUP(B164,'[1]3 months'!$C$27:$M$238,9,FALSE)</f>
        <v>3.8443378873212634E-2</v>
      </c>
      <c r="G164" s="23">
        <f>VLOOKUP(B164,'[1]3 months'!$C$27:$M$238,10,FALSE)</f>
        <v>0</v>
      </c>
      <c r="H164" s="23">
        <f>VLOOKUP(B164,'[1]3 months'!$C$27:$M$238,11,FALSE)</f>
        <v>0.9615566211267873</v>
      </c>
      <c r="I164" s="22">
        <f>VLOOKUP(B164,'[1]CI calculations'!$A$31:$K$240,11,FALSE)</f>
        <v>2.2003344373532002E-2</v>
      </c>
      <c r="J164" s="20">
        <f>VLOOKUP(B164,'[1]6 months '!$C$27:$M$238,5,FALSE)</f>
        <v>513.63119394668115</v>
      </c>
      <c r="K164" s="19">
        <f>VLOOKUP(B164,'[1]6 months '!$C$27:$M$238,8,FALSE)</f>
        <v>0.961571222593255</v>
      </c>
      <c r="L164" s="19">
        <f>VLOOKUP(B164,'[1]6 months '!$C$27:$M$238,9,FALSE)</f>
        <v>3.718188186296232E-2</v>
      </c>
      <c r="M164" s="19">
        <f>VLOOKUP(B164,'[1]6 months '!$C$27:$M$238,10,FALSE)</f>
        <v>1.2468955437826327E-3</v>
      </c>
      <c r="N164" s="19">
        <f>VLOOKUP(B164,'[1]6 months '!$C$27:$M$238,11,FALSE)</f>
        <v>0.96277169833358722</v>
      </c>
      <c r="O164" s="21">
        <f>VLOOKUP(B164,'[1]CI calculations'!$A$248:$K$457,11,FALSE)</f>
        <v>1.6318106542652516E-2</v>
      </c>
      <c r="P164" s="20">
        <f>VLOOKUP(B164,'[1]1 year '!$C$27:$M$238,5,FALSE)</f>
        <v>673.20539758404607</v>
      </c>
      <c r="Q164" s="19">
        <f>VLOOKUP(B164,'[1]1 year '!$C$27:$M$238,8,FALSE)</f>
        <v>0.96466793782152227</v>
      </c>
      <c r="R164" s="19">
        <f>VLOOKUP(B164,'[1]1 year '!$C$27:$M$238,9,FALSE)</f>
        <v>3.2117788361802131E-2</v>
      </c>
      <c r="S164" s="19">
        <f>VLOOKUP(B164,'[1]1 year '!$C$27:$M$238,10,FALSE)</f>
        <v>3.2142738166755559E-3</v>
      </c>
      <c r="T164" s="19">
        <f>VLOOKUP(B164,'[1]1 year '!$C$27:$M$238,11,FALSE)</f>
        <v>0.9677786433752612</v>
      </c>
      <c r="U164" s="19">
        <f>VLOOKUP(B164,'[1]CI calculations'!$A$472:$K$681,11,FALSE)</f>
        <v>1.3305000577804054E-2</v>
      </c>
      <c r="V164" s="20">
        <f>VLOOKUP(B164,'[1]2 years'!$C$27:$M$238,5,FALSE)</f>
        <v>778.03479902715253</v>
      </c>
      <c r="W164" s="19">
        <f>VLOOKUP(B164,'[1]2 years'!$C$27:$M$238,8,FALSE)</f>
        <v>0.94352746194672754</v>
      </c>
      <c r="X164" s="19">
        <f>VLOOKUP(B164,'[1]2 years'!$C$27:$M$238,9,FALSE)</f>
        <v>4.5198165928997516E-2</v>
      </c>
      <c r="Y164" s="19">
        <f>VLOOKUP(B164,'[1]2 years'!$C$27:$M$238,10,FALSE)</f>
        <v>1.127437212427502E-2</v>
      </c>
      <c r="Z164" s="19">
        <f>VLOOKUP(B164,'[1]2 years'!$C$27:$M$238,11,FALSE)</f>
        <v>0.95428644241162663</v>
      </c>
      <c r="AA164" s="18">
        <f>VLOOKUP(B164,'[1]CI calculations'!$A$705:$K$914,11,FALSE)</f>
        <v>1.4697038896685282E-2</v>
      </c>
      <c r="BA164" s="1"/>
      <c r="BB164" s="1"/>
      <c r="BC164" s="1"/>
      <c r="BD164" s="1"/>
      <c r="BE164" s="1"/>
      <c r="BF164" s="1"/>
      <c r="BG164" s="1"/>
      <c r="BH164" s="1"/>
      <c r="BI164" s="1"/>
      <c r="BJ164" s="1"/>
      <c r="BK164" s="1"/>
      <c r="BL164" s="1"/>
      <c r="BM164" s="1"/>
      <c r="BN164" s="1"/>
      <c r="BO164" s="1"/>
      <c r="BP164" s="1"/>
    </row>
    <row r="165" spans="1:68" x14ac:dyDescent="0.2">
      <c r="A165" s="27" t="s">
        <v>173</v>
      </c>
      <c r="B165" s="26" t="s">
        <v>172</v>
      </c>
      <c r="C165" s="25" t="s">
        <v>171</v>
      </c>
      <c r="D165" s="24">
        <f>VLOOKUP(B165,'[1]3 months'!$C$27:$G$238,5,FALSE)</f>
        <v>325.32835725419051</v>
      </c>
      <c r="E165" s="23">
        <f>VLOOKUP(B165,'[1]3 months'!$C$27:$M$238,8,FALSE)</f>
        <v>0.92593324593731685</v>
      </c>
      <c r="F165" s="23">
        <f>VLOOKUP(B165,'[1]3 months'!$C$27:$M$238,9,FALSE)</f>
        <v>5.6316528610248481E-2</v>
      </c>
      <c r="G165" s="23">
        <f>VLOOKUP(B165,'[1]3 months'!$C$27:$M$238,10,FALSE)</f>
        <v>1.7750225452434678E-2</v>
      </c>
      <c r="H165" s="23">
        <f>VLOOKUP(B165,'[1]3 months'!$C$27:$M$238,11,FALSE)</f>
        <v>0.94266577598738732</v>
      </c>
      <c r="I165" s="22">
        <f>VLOOKUP(B165,'[1]CI calculations'!$A$31:$K$240,11,FALSE)</f>
        <v>2.5409786270823669E-2</v>
      </c>
      <c r="J165" s="20">
        <f>VLOOKUP(B165,'[1]6 months '!$C$27:$M$238,5,FALSE)</f>
        <v>567.85843627165298</v>
      </c>
      <c r="K165" s="19">
        <f>VLOOKUP(B165,'[1]6 months '!$C$27:$M$238,8,FALSE)</f>
        <v>0.918964702465353</v>
      </c>
      <c r="L165" s="19">
        <f>VLOOKUP(B165,'[1]6 months '!$C$27:$M$238,9,FALSE)</f>
        <v>7.0037292573331827E-2</v>
      </c>
      <c r="M165" s="19">
        <f>VLOOKUP(B165,'[1]6 months '!$C$27:$M$238,10,FALSE)</f>
        <v>1.0998004961315123E-2</v>
      </c>
      <c r="N165" s="19">
        <f>VLOOKUP(B165,'[1]6 months '!$C$27:$M$238,11,FALSE)</f>
        <v>0.92918387129179414</v>
      </c>
      <c r="O165" s="21">
        <f>VLOOKUP(B165,'[1]CI calculations'!$A$248:$K$457,11,FALSE)</f>
        <v>2.1133666925211354E-2</v>
      </c>
      <c r="P165" s="20">
        <f>VLOOKUP(B165,'[1]1 year '!$C$27:$M$238,5,FALSE)</f>
        <v>722.04407858135335</v>
      </c>
      <c r="Q165" s="19">
        <f>VLOOKUP(B165,'[1]1 year '!$C$27:$M$238,8,FALSE)</f>
        <v>0.92337870273968647</v>
      </c>
      <c r="R165" s="19">
        <f>VLOOKUP(B165,'[1]1 year '!$C$27:$M$238,9,FALSE)</f>
        <v>6.6852832580222343E-2</v>
      </c>
      <c r="S165" s="19">
        <f>VLOOKUP(B165,'[1]1 year '!$C$27:$M$238,10,FALSE)</f>
        <v>9.7684646800911008E-3</v>
      </c>
      <c r="T165" s="19">
        <f>VLOOKUP(B165,'[1]1 year '!$C$27:$M$238,11,FALSE)</f>
        <v>0.93248767566403079</v>
      </c>
      <c r="U165" s="19">
        <f>VLOOKUP(B165,'[1]CI calculations'!$A$472:$K$681,11,FALSE)</f>
        <v>1.8316941804100473E-2</v>
      </c>
      <c r="V165" s="20">
        <f>VLOOKUP(B165,'[1]2 years'!$C$27:$M$238,5,FALSE)</f>
        <v>825.08664866497372</v>
      </c>
      <c r="W165" s="19">
        <f>VLOOKUP(B165,'[1]2 years'!$C$27:$M$238,8,FALSE)</f>
        <v>0.90406231791939462</v>
      </c>
      <c r="X165" s="19">
        <f>VLOOKUP(B165,'[1]2 years'!$C$27:$M$238,9,FALSE)</f>
        <v>8.1593920921914143E-2</v>
      </c>
      <c r="Y165" s="19">
        <f>VLOOKUP(B165,'[1]2 years'!$C$27:$M$238,10,FALSE)</f>
        <v>1.4343761158691294E-2</v>
      </c>
      <c r="Z165" s="19">
        <f>VLOOKUP(B165,'[1]2 years'!$C$27:$M$238,11,FALSE)</f>
        <v>0.9172186836479298</v>
      </c>
      <c r="AA165" s="18">
        <f>VLOOKUP(B165,'[1]CI calculations'!$A$705:$K$914,11,FALSE)</f>
        <v>1.8860479455304221E-2</v>
      </c>
      <c r="BA165" s="1"/>
      <c r="BB165" s="1"/>
      <c r="BC165" s="1"/>
      <c r="BD165" s="1"/>
      <c r="BE165" s="1"/>
      <c r="BF165" s="1"/>
      <c r="BG165" s="1"/>
      <c r="BH165" s="1"/>
      <c r="BI165" s="1"/>
      <c r="BJ165" s="1"/>
      <c r="BK165" s="1"/>
      <c r="BL165" s="1"/>
      <c r="BM165" s="1"/>
      <c r="BN165" s="1"/>
      <c r="BO165" s="1"/>
      <c r="BP165" s="1"/>
    </row>
    <row r="166" spans="1:68" x14ac:dyDescent="0.2">
      <c r="A166" s="27" t="s">
        <v>170</v>
      </c>
      <c r="B166" s="26" t="s">
        <v>169</v>
      </c>
      <c r="C166" s="25" t="s">
        <v>168</v>
      </c>
      <c r="D166" s="24">
        <f>VLOOKUP(B166,'[1]3 months'!$C$27:$G$238,5,FALSE)</f>
        <v>804.47083138100061</v>
      </c>
      <c r="E166" s="23">
        <f>VLOOKUP(B166,'[1]3 months'!$C$27:$M$238,8,FALSE)</f>
        <v>0.92489467621228183</v>
      </c>
      <c r="F166" s="23">
        <f>VLOOKUP(B166,'[1]3 months'!$C$27:$M$238,9,FALSE)</f>
        <v>7.1573156568518051E-2</v>
      </c>
      <c r="G166" s="23">
        <f>VLOOKUP(B166,'[1]3 months'!$C$27:$M$238,10,FALSE)</f>
        <v>3.5321672192001417E-3</v>
      </c>
      <c r="H166" s="23">
        <f>VLOOKUP(B166,'[1]3 months'!$C$27:$M$238,11,FALSE)</f>
        <v>0.92817313894741393</v>
      </c>
      <c r="I166" s="22">
        <f>VLOOKUP(B166,'[1]CI calculations'!$A$31:$K$240,11,FALSE)</f>
        <v>1.7798951204121595E-2</v>
      </c>
      <c r="J166" s="20">
        <f>VLOOKUP(B166,'[1]6 months '!$C$27:$M$238,5,FALSE)</f>
        <v>1360.880175926502</v>
      </c>
      <c r="K166" s="19">
        <f>VLOOKUP(B166,'[1]6 months '!$C$27:$M$238,8,FALSE)</f>
        <v>0.93690366772316425</v>
      </c>
      <c r="L166" s="19">
        <f>VLOOKUP(B166,'[1]6 months '!$C$27:$M$238,9,FALSE)</f>
        <v>5.896557681801478E-2</v>
      </c>
      <c r="M166" s="19">
        <f>VLOOKUP(B166,'[1]6 months '!$C$27:$M$238,10,FALSE)</f>
        <v>4.1307554588210617E-3</v>
      </c>
      <c r="N166" s="19">
        <f>VLOOKUP(B166,'[1]6 months '!$C$27:$M$238,11,FALSE)</f>
        <v>0.94078984049238146</v>
      </c>
      <c r="O166" s="21">
        <f>VLOOKUP(B166,'[1]CI calculations'!$A$248:$K$457,11,FALSE)</f>
        <v>1.2509674807910568E-2</v>
      </c>
      <c r="P166" s="20">
        <f>VLOOKUP(B166,'[1]1 year '!$C$27:$M$238,5,FALSE)</f>
        <v>1770.1170643548453</v>
      </c>
      <c r="Q166" s="19">
        <f>VLOOKUP(B166,'[1]1 year '!$C$27:$M$238,8,FALSE)</f>
        <v>0.93297950345075009</v>
      </c>
      <c r="R166" s="19">
        <f>VLOOKUP(B166,'[1]1 year '!$C$27:$M$238,9,FALSE)</f>
        <v>5.3570072860787174E-2</v>
      </c>
      <c r="S166" s="19">
        <f>VLOOKUP(B166,'[1]1 year '!$C$27:$M$238,10,FALSE)</f>
        <v>1.3450423688462779E-2</v>
      </c>
      <c r="T166" s="19">
        <f>VLOOKUP(B166,'[1]1 year '!$C$27:$M$238,11,FALSE)</f>
        <v>0.94569956325857207</v>
      </c>
      <c r="U166" s="19">
        <f>VLOOKUP(B166,'[1]CI calculations'!$A$472:$K$681,11,FALSE)</f>
        <v>1.0580691190409884E-2</v>
      </c>
      <c r="V166" s="20">
        <f>VLOOKUP(B166,'[1]2 years'!$C$27:$M$238,5,FALSE)</f>
        <v>1992.8833289647339</v>
      </c>
      <c r="W166" s="19">
        <f>VLOOKUP(B166,'[1]2 years'!$C$27:$M$238,8,FALSE)</f>
        <v>0.91811384314895061</v>
      </c>
      <c r="X166" s="19">
        <f>VLOOKUP(B166,'[1]2 years'!$C$27:$M$238,9,FALSE)</f>
        <v>6.5904155350375554E-2</v>
      </c>
      <c r="Y166" s="19">
        <f>VLOOKUP(B166,'[1]2 years'!$C$27:$M$238,10,FALSE)</f>
        <v>1.5982001500673866E-2</v>
      </c>
      <c r="Z166" s="19">
        <f>VLOOKUP(B166,'[1]2 years'!$C$27:$M$238,11,FALSE)</f>
        <v>0.9330254574094351</v>
      </c>
      <c r="AA166" s="18">
        <f>VLOOKUP(B166,'[1]CI calculations'!$A$705:$K$914,11,FALSE)</f>
        <v>1.1014049485220308E-2</v>
      </c>
      <c r="BA166" s="1"/>
      <c r="BB166" s="1"/>
      <c r="BC166" s="1"/>
      <c r="BD166" s="1"/>
      <c r="BE166" s="1"/>
      <c r="BF166" s="1"/>
      <c r="BG166" s="1"/>
      <c r="BH166" s="1"/>
      <c r="BI166" s="1"/>
      <c r="BJ166" s="1"/>
      <c r="BK166" s="1"/>
      <c r="BL166" s="1"/>
      <c r="BM166" s="1"/>
      <c r="BN166" s="1"/>
      <c r="BO166" s="1"/>
      <c r="BP166" s="1"/>
    </row>
    <row r="167" spans="1:68" x14ac:dyDescent="0.2">
      <c r="A167" s="27" t="s">
        <v>167</v>
      </c>
      <c r="B167" s="26" t="s">
        <v>166</v>
      </c>
      <c r="C167" s="25" t="s">
        <v>165</v>
      </c>
      <c r="D167" s="24">
        <f>VLOOKUP(B167,'[1]3 months'!$C$27:$G$238,5,FALSE)</f>
        <v>194.95066559760417</v>
      </c>
      <c r="E167" s="23">
        <f>VLOOKUP(B167,'[1]3 months'!$C$27:$M$238,8,FALSE)</f>
        <v>0.94889600249790051</v>
      </c>
      <c r="F167" s="23">
        <f>VLOOKUP(B167,'[1]3 months'!$C$27:$M$238,9,FALSE)</f>
        <v>4.1931343215696665E-2</v>
      </c>
      <c r="G167" s="23">
        <f>VLOOKUP(B167,'[1]3 months'!$C$27:$M$238,10,FALSE)</f>
        <v>9.1726542864028829E-3</v>
      </c>
      <c r="H167" s="23">
        <f>VLOOKUP(B167,'[1]3 months'!$C$27:$M$238,11,FALSE)</f>
        <v>0.95768047440646942</v>
      </c>
      <c r="I167" s="22">
        <f>VLOOKUP(B167,'[1]CI calculations'!$A$31:$K$240,11,FALSE)</f>
        <v>2.832838758336553E-2</v>
      </c>
      <c r="J167" s="20">
        <f>VLOOKUP(B167,'[1]6 months '!$C$27:$M$238,5,FALSE)</f>
        <v>339.84932939223143</v>
      </c>
      <c r="K167" s="19">
        <f>VLOOKUP(B167,'[1]6 months '!$C$27:$M$238,8,FALSE)</f>
        <v>0.94062548606319096</v>
      </c>
      <c r="L167" s="19">
        <f>VLOOKUP(B167,'[1]6 months '!$C$27:$M$238,9,FALSE)</f>
        <v>5.4112726127402554E-2</v>
      </c>
      <c r="M167" s="19">
        <f>VLOOKUP(B167,'[1]6 months '!$C$27:$M$238,10,FALSE)</f>
        <v>5.261787809406328E-3</v>
      </c>
      <c r="N167" s="19">
        <f>VLOOKUP(B167,'[1]6 months '!$C$27:$M$238,11,FALSE)</f>
        <v>0.9456010380779114</v>
      </c>
      <c r="O167" s="21">
        <f>VLOOKUP(B167,'[1]CI calculations'!$A$248:$K$457,11,FALSE)</f>
        <v>2.4096694344150713E-2</v>
      </c>
      <c r="P167" s="20">
        <f>VLOOKUP(B167,'[1]1 year '!$C$27:$M$238,5,FALSE)</f>
        <v>439.44403283485769</v>
      </c>
      <c r="Q167" s="19">
        <f>VLOOKUP(B167,'[1]1 year '!$C$27:$M$238,8,FALSE)</f>
        <v>0.93335678514900478</v>
      </c>
      <c r="R167" s="19">
        <f>VLOOKUP(B167,'[1]1 year '!$C$27:$M$238,9,FALSE)</f>
        <v>5.3249391293417214E-2</v>
      </c>
      <c r="S167" s="19">
        <f>VLOOKUP(B167,'[1]1 year '!$C$27:$M$238,10,FALSE)</f>
        <v>1.3393823557577967E-2</v>
      </c>
      <c r="T167" s="19">
        <f>VLOOKUP(B167,'[1]1 year '!$C$27:$M$238,11,FALSE)</f>
        <v>0.94602771342317371</v>
      </c>
      <c r="U167" s="19">
        <f>VLOOKUP(B167,'[1]CI calculations'!$A$472:$K$681,11,FALSE)</f>
        <v>2.1193048448932956E-2</v>
      </c>
      <c r="V167" s="20">
        <f>VLOOKUP(B167,'[1]2 years'!$C$27:$M$238,5,FALSE)</f>
        <v>524.75456251841229</v>
      </c>
      <c r="W167" s="19">
        <f>VLOOKUP(B167,'[1]2 years'!$C$27:$M$238,8,FALSE)</f>
        <v>0.91370904954426224</v>
      </c>
      <c r="X167" s="19">
        <f>VLOOKUP(B167,'[1]2 years'!$C$27:$M$238,9,FALSE)</f>
        <v>6.2403312375653483E-2</v>
      </c>
      <c r="Y167" s="19">
        <f>VLOOKUP(B167,'[1]2 years'!$C$27:$M$238,10,FALSE)</f>
        <v>2.3887638080084476E-2</v>
      </c>
      <c r="Z167" s="19">
        <f>VLOOKUP(B167,'[1]2 years'!$C$27:$M$238,11,FALSE)</f>
        <v>0.93606953993194775</v>
      </c>
      <c r="AA167" s="18">
        <f>VLOOKUP(B167,'[1]CI calculations'!$A$705:$K$914,11,FALSE)</f>
        <v>2.110591310586496E-2</v>
      </c>
      <c r="BA167" s="1"/>
      <c r="BB167" s="1"/>
      <c r="BC167" s="1"/>
      <c r="BD167" s="1"/>
      <c r="BE167" s="1"/>
      <c r="BF167" s="1"/>
      <c r="BG167" s="1"/>
      <c r="BH167" s="1"/>
      <c r="BI167" s="1"/>
      <c r="BJ167" s="1"/>
      <c r="BK167" s="1"/>
      <c r="BL167" s="1"/>
      <c r="BM167" s="1"/>
      <c r="BN167" s="1"/>
      <c r="BO167" s="1"/>
      <c r="BP167" s="1"/>
    </row>
    <row r="168" spans="1:68" x14ac:dyDescent="0.2">
      <c r="A168" s="27" t="s">
        <v>164</v>
      </c>
      <c r="B168" s="26" t="s">
        <v>163</v>
      </c>
      <c r="C168" s="25" t="s">
        <v>162</v>
      </c>
      <c r="D168" s="24">
        <f>VLOOKUP(B168,'[1]3 months'!$C$27:$G$238,5,FALSE)</f>
        <v>374.27712192268052</v>
      </c>
      <c r="E168" s="23">
        <f>VLOOKUP(B168,'[1]3 months'!$C$27:$M$238,8,FALSE)</f>
        <v>0.93183238643336641</v>
      </c>
      <c r="F168" s="23">
        <f>VLOOKUP(B168,'[1]3 months'!$C$27:$M$238,9,FALSE)</f>
        <v>5.6271920031809433E-2</v>
      </c>
      <c r="G168" s="23">
        <f>VLOOKUP(B168,'[1]3 months'!$C$27:$M$238,10,FALSE)</f>
        <v>1.1895693534824068E-2</v>
      </c>
      <c r="H168" s="23">
        <f>VLOOKUP(B168,'[1]3 months'!$C$27:$M$238,11,FALSE)</f>
        <v>0.94305062768816839</v>
      </c>
      <c r="I168" s="22">
        <f>VLOOKUP(B168,'[1]CI calculations'!$A$31:$K$240,11,FALSE)</f>
        <v>2.3540073695217944E-2</v>
      </c>
      <c r="J168" s="20">
        <f>VLOOKUP(B168,'[1]6 months '!$C$27:$M$238,5,FALSE)</f>
        <v>647.66806986235645</v>
      </c>
      <c r="K168" s="19">
        <f>VLOOKUP(B168,'[1]6 months '!$C$27:$M$238,8,FALSE)</f>
        <v>0.9423034687770836</v>
      </c>
      <c r="L168" s="19">
        <f>VLOOKUP(B168,'[1]6 months '!$C$27:$M$238,9,FALSE)</f>
        <v>4.9193648604710344E-2</v>
      </c>
      <c r="M168" s="19">
        <f>VLOOKUP(B168,'[1]6 months '!$C$27:$M$238,10,FALSE)</f>
        <v>8.5028826182061666E-3</v>
      </c>
      <c r="N168" s="19">
        <f>VLOOKUP(B168,'[1]6 months '!$C$27:$M$238,11,FALSE)</f>
        <v>0.95038447642226742</v>
      </c>
      <c r="O168" s="21">
        <f>VLOOKUP(B168,'[1]CI calculations'!$A$248:$K$457,11,FALSE)</f>
        <v>1.6729054416755769E-2</v>
      </c>
      <c r="P168" s="20">
        <f>VLOOKUP(B168,'[1]1 year '!$C$27:$M$238,5,FALSE)</f>
        <v>845.41822082698661</v>
      </c>
      <c r="Q168" s="19">
        <f>VLOOKUP(B168,'[1]1 year '!$C$27:$M$238,8,FALSE)</f>
        <v>0.93310699690944077</v>
      </c>
      <c r="R168" s="19">
        <f>VLOOKUP(B168,'[1]1 year '!$C$27:$M$238,9,FALSE)</f>
        <v>5.1185992708642429E-2</v>
      </c>
      <c r="S168" s="19">
        <f>VLOOKUP(B168,'[1]1 year '!$C$27:$M$238,10,FALSE)</f>
        <v>1.5707010381916856E-2</v>
      </c>
      <c r="T168" s="19">
        <f>VLOOKUP(B168,'[1]1 year '!$C$27:$M$238,11,FALSE)</f>
        <v>0.94799719875227062</v>
      </c>
      <c r="U168" s="19">
        <f>VLOOKUP(B168,'[1]CI calculations'!$A$472:$K$681,11,FALSE)</f>
        <v>1.5024181156609475E-2</v>
      </c>
      <c r="V168" s="20">
        <f>VLOOKUP(B168,'[1]2 years'!$C$27:$M$238,5,FALSE)</f>
        <v>1011.698365345271</v>
      </c>
      <c r="W168" s="19">
        <f>VLOOKUP(B168,'[1]2 years'!$C$27:$M$238,8,FALSE)</f>
        <v>0.91423383173366302</v>
      </c>
      <c r="X168" s="19">
        <f>VLOOKUP(B168,'[1]2 years'!$C$27:$M$238,9,FALSE)</f>
        <v>6.3569948782898469E-2</v>
      </c>
      <c r="Y168" s="19">
        <f>VLOOKUP(B168,'[1]2 years'!$C$27:$M$238,10,FALSE)</f>
        <v>2.2196219483438591E-2</v>
      </c>
      <c r="Z168" s="19">
        <f>VLOOKUP(B168,'[1]2 years'!$C$27:$M$238,11,FALSE)</f>
        <v>0.93498700859050143</v>
      </c>
      <c r="AA168" s="18">
        <f>VLOOKUP(B168,'[1]CI calculations'!$A$705:$K$914,11,FALSE)</f>
        <v>1.5300128171278172E-2</v>
      </c>
      <c r="BA168" s="1"/>
      <c r="BB168" s="1"/>
      <c r="BC168" s="1"/>
      <c r="BD168" s="1"/>
      <c r="BE168" s="1"/>
      <c r="BF168" s="1"/>
      <c r="BG168" s="1"/>
      <c r="BH168" s="1"/>
      <c r="BI168" s="1"/>
      <c r="BJ168" s="1"/>
      <c r="BK168" s="1"/>
      <c r="BL168" s="1"/>
      <c r="BM168" s="1"/>
      <c r="BN168" s="1"/>
      <c r="BO168" s="1"/>
      <c r="BP168" s="1"/>
    </row>
    <row r="169" spans="1:68" x14ac:dyDescent="0.2">
      <c r="A169" s="27" t="s">
        <v>161</v>
      </c>
      <c r="B169" s="26" t="s">
        <v>160</v>
      </c>
      <c r="C169" s="25" t="s">
        <v>159</v>
      </c>
      <c r="D169" s="24">
        <f>VLOOKUP(B169,'[1]3 months'!$C$27:$G$238,5,FALSE)</f>
        <v>278.87796410457406</v>
      </c>
      <c r="E169" s="23">
        <f>VLOOKUP(B169,'[1]3 months'!$C$27:$M$238,8,FALSE)</f>
        <v>0.9508695719286735</v>
      </c>
      <c r="F169" s="23">
        <f>VLOOKUP(B169,'[1]3 months'!$C$27:$M$238,9,FALSE)</f>
        <v>4.9130428071326358E-2</v>
      </c>
      <c r="G169" s="23">
        <f>VLOOKUP(B169,'[1]3 months'!$C$27:$M$238,10,FALSE)</f>
        <v>0</v>
      </c>
      <c r="H169" s="23">
        <f>VLOOKUP(B169,'[1]3 months'!$C$27:$M$238,11,FALSE)</f>
        <v>0.9508695719286735</v>
      </c>
      <c r="I169" s="22">
        <f>VLOOKUP(B169,'[1]CI calculations'!$A$31:$K$240,11,FALSE)</f>
        <v>2.5290446138771253E-2</v>
      </c>
      <c r="J169" s="20">
        <f>VLOOKUP(B169,'[1]6 months '!$C$27:$M$238,5,FALSE)</f>
        <v>435.62948126849642</v>
      </c>
      <c r="K169" s="19">
        <f>VLOOKUP(B169,'[1]6 months '!$C$27:$M$238,8,FALSE)</f>
        <v>0.96293143621640831</v>
      </c>
      <c r="L169" s="19">
        <f>VLOOKUP(B169,'[1]6 months '!$C$27:$M$238,9,FALSE)</f>
        <v>3.7068563783591697E-2</v>
      </c>
      <c r="M169" s="19">
        <f>VLOOKUP(B169,'[1]6 months '!$C$27:$M$238,10,FALSE)</f>
        <v>0</v>
      </c>
      <c r="N169" s="19">
        <f>VLOOKUP(B169,'[1]6 months '!$C$27:$M$238,11,FALSE)</f>
        <v>0.96293143621640831</v>
      </c>
      <c r="O169" s="21">
        <f>VLOOKUP(B169,'[1]CI calculations'!$A$248:$K$457,11,FALSE)</f>
        <v>1.7676083745223961E-2</v>
      </c>
      <c r="P169" s="20">
        <f>VLOOKUP(B169,'[1]1 year '!$C$27:$M$238,5,FALSE)</f>
        <v>551.51905296302971</v>
      </c>
      <c r="Q169" s="19">
        <f>VLOOKUP(B169,'[1]1 year '!$C$27:$M$238,8,FALSE)</f>
        <v>0.96324757563686358</v>
      </c>
      <c r="R169" s="19">
        <f>VLOOKUP(B169,'[1]1 year '!$C$27:$M$238,9,FALSE)</f>
        <v>3.533421879204271E-2</v>
      </c>
      <c r="S169" s="19">
        <f>VLOOKUP(B169,'[1]1 year '!$C$27:$M$238,10,FALSE)</f>
        <v>1.4182055710937544E-3</v>
      </c>
      <c r="T169" s="19">
        <f>VLOOKUP(B169,'[1]1 year '!$C$27:$M$238,11,FALSE)</f>
        <v>0.96461559885312098</v>
      </c>
      <c r="U169" s="19">
        <f>VLOOKUP(B169,'[1]CI calculations'!$A$472:$K$681,11,FALSE)</f>
        <v>1.536925106106325E-2</v>
      </c>
      <c r="V169" s="20">
        <f>VLOOKUP(B169,'[1]2 years'!$C$27:$M$238,5,FALSE)</f>
        <v>661.21264446224211</v>
      </c>
      <c r="W169" s="19">
        <f>VLOOKUP(B169,'[1]2 years'!$C$27:$M$238,8,FALSE)</f>
        <v>0.94067451072313457</v>
      </c>
      <c r="X169" s="19">
        <f>VLOOKUP(B169,'[1]2 years'!$C$27:$M$238,9,FALSE)</f>
        <v>4.5134600355441354E-2</v>
      </c>
      <c r="Y169" s="19">
        <f>VLOOKUP(B169,'[1]2 years'!$C$27:$M$238,10,FALSE)</f>
        <v>1.4190888921424144E-2</v>
      </c>
      <c r="Z169" s="19">
        <f>VLOOKUP(B169,'[1]2 years'!$C$27:$M$238,11,FALSE)</f>
        <v>0.95421567943710783</v>
      </c>
      <c r="AA169" s="18">
        <f>VLOOKUP(B169,'[1]CI calculations'!$A$705:$K$914,11,FALSE)</f>
        <v>1.5981651755676961E-2</v>
      </c>
      <c r="BA169" s="1"/>
      <c r="BB169" s="1"/>
      <c r="BC169" s="1"/>
      <c r="BD169" s="1"/>
      <c r="BE169" s="1"/>
      <c r="BF169" s="1"/>
      <c r="BG169" s="1"/>
      <c r="BH169" s="1"/>
      <c r="BI169" s="1"/>
      <c r="BJ169" s="1"/>
      <c r="BK169" s="1"/>
      <c r="BL169" s="1"/>
      <c r="BM169" s="1"/>
      <c r="BN169" s="1"/>
      <c r="BO169" s="1"/>
      <c r="BP169" s="1"/>
    </row>
    <row r="170" spans="1:68" x14ac:dyDescent="0.2">
      <c r="A170" s="27" t="s">
        <v>158</v>
      </c>
      <c r="B170" s="26" t="s">
        <v>157</v>
      </c>
      <c r="C170" s="25" t="s">
        <v>156</v>
      </c>
      <c r="D170" s="24">
        <f>VLOOKUP(B170,'[1]3 months'!$C$27:$G$238,5,FALSE)</f>
        <v>280.15727943208009</v>
      </c>
      <c r="E170" s="23">
        <f>VLOOKUP(B170,'[1]3 months'!$C$27:$M$238,8,FALSE)</f>
        <v>0.97129357389157545</v>
      </c>
      <c r="F170" s="23">
        <f>VLOOKUP(B170,'[1]3 months'!$C$27:$M$238,9,FALSE)</f>
        <v>2.3017049873620136E-2</v>
      </c>
      <c r="G170" s="23">
        <f>VLOOKUP(B170,'[1]3 months'!$C$27:$M$238,10,FALSE)</f>
        <v>5.68937623480448E-3</v>
      </c>
      <c r="H170" s="23">
        <f>VLOOKUP(B170,'[1]3 months'!$C$27:$M$238,11,FALSE)</f>
        <v>0.97685124816784075</v>
      </c>
      <c r="I170" s="22">
        <f>VLOOKUP(B170,'[1]CI calculations'!$A$31:$K$240,11,FALSE)</f>
        <v>1.7606082176310257E-2</v>
      </c>
      <c r="J170" s="20">
        <f>VLOOKUP(B170,'[1]6 months '!$C$27:$M$238,5,FALSE)</f>
        <v>539.13977174410343</v>
      </c>
      <c r="K170" s="19">
        <f>VLOOKUP(B170,'[1]6 months '!$C$27:$M$238,8,FALSE)</f>
        <v>0.96009624332095</v>
      </c>
      <c r="L170" s="19">
        <f>VLOOKUP(B170,'[1]6 months '!$C$27:$M$238,9,FALSE)</f>
        <v>3.2890935907021787E-2</v>
      </c>
      <c r="M170" s="19">
        <f>VLOOKUP(B170,'[1]6 months '!$C$27:$M$238,10,FALSE)</f>
        <v>7.0128207720282785E-3</v>
      </c>
      <c r="N170" s="19">
        <f>VLOOKUP(B170,'[1]6 months '!$C$27:$M$238,11,FALSE)</f>
        <v>0.96687677686574591</v>
      </c>
      <c r="O170" s="21">
        <f>VLOOKUP(B170,'[1]CI calculations'!$A$248:$K$457,11,FALSE)</f>
        <v>1.5100813154750406E-2</v>
      </c>
      <c r="P170" s="20">
        <f>VLOOKUP(B170,'[1]1 year '!$C$27:$M$238,5,FALSE)</f>
        <v>672.66561906354525</v>
      </c>
      <c r="Q170" s="19">
        <f>VLOOKUP(B170,'[1]1 year '!$C$27:$M$238,8,FALSE)</f>
        <v>0.95062815570809822</v>
      </c>
      <c r="R170" s="19">
        <f>VLOOKUP(B170,'[1]1 year '!$C$27:$M$238,9,FALSE)</f>
        <v>4.2081326708026959E-2</v>
      </c>
      <c r="S170" s="19">
        <f>VLOOKUP(B170,'[1]1 year '!$C$27:$M$238,10,FALSE)</f>
        <v>7.2905175838747956E-3</v>
      </c>
      <c r="T170" s="19">
        <f>VLOOKUP(B170,'[1]1 year '!$C$27:$M$238,11,FALSE)</f>
        <v>0.95760962552145013</v>
      </c>
      <c r="U170" s="19">
        <f>VLOOKUP(B170,'[1]CI calculations'!$A$472:$K$681,11,FALSE)</f>
        <v>1.5219746322280764E-2</v>
      </c>
      <c r="V170" s="20">
        <f>VLOOKUP(B170,'[1]2 years'!$C$27:$M$238,5,FALSE)</f>
        <v>791.25005227465601</v>
      </c>
      <c r="W170" s="19">
        <f>VLOOKUP(B170,'[1]2 years'!$C$27:$M$238,8,FALSE)</f>
        <v>0.92312350731933568</v>
      </c>
      <c r="X170" s="19">
        <f>VLOOKUP(B170,'[1]2 years'!$C$27:$M$238,9,FALSE)</f>
        <v>5.8972805050681844E-2</v>
      </c>
      <c r="Y170" s="19">
        <f>VLOOKUP(B170,'[1]2 years'!$C$27:$M$238,10,FALSE)</f>
        <v>1.7903687629982325E-2</v>
      </c>
      <c r="Z170" s="19">
        <f>VLOOKUP(B170,'[1]2 years'!$C$27:$M$238,11,FALSE)</f>
        <v>0.93995211639847487</v>
      </c>
      <c r="AA170" s="18">
        <f>VLOOKUP(B170,'[1]CI calculations'!$A$705:$K$914,11,FALSE)</f>
        <v>1.6635438641646898E-2</v>
      </c>
      <c r="BA170" s="1"/>
      <c r="BB170" s="1"/>
      <c r="BC170" s="1"/>
      <c r="BD170" s="1"/>
      <c r="BE170" s="1"/>
      <c r="BF170" s="1"/>
      <c r="BG170" s="1"/>
      <c r="BH170" s="1"/>
      <c r="BI170" s="1"/>
      <c r="BJ170" s="1"/>
      <c r="BK170" s="1"/>
      <c r="BL170" s="1"/>
      <c r="BM170" s="1"/>
      <c r="BN170" s="1"/>
      <c r="BO170" s="1"/>
      <c r="BP170" s="1"/>
    </row>
    <row r="171" spans="1:68" x14ac:dyDescent="0.2">
      <c r="A171" s="27" t="s">
        <v>155</v>
      </c>
      <c r="B171" s="26" t="s">
        <v>154</v>
      </c>
      <c r="C171" s="25" t="s">
        <v>153</v>
      </c>
      <c r="D171" s="24">
        <f>VLOOKUP(B171,'[1]3 months'!$C$27:$G$238,5,FALSE)</f>
        <v>367.74269182537603</v>
      </c>
      <c r="E171" s="23">
        <f>VLOOKUP(B171,'[1]3 months'!$C$27:$M$238,8,FALSE)</f>
        <v>0.95788532885406719</v>
      </c>
      <c r="F171" s="23">
        <f>VLOOKUP(B171,'[1]3 months'!$C$27:$M$238,9,FALSE)</f>
        <v>3.4929278259332917E-2</v>
      </c>
      <c r="G171" s="23">
        <f>VLOOKUP(B171,'[1]3 months'!$C$27:$M$238,10,FALSE)</f>
        <v>7.1853928865999147E-3</v>
      </c>
      <c r="H171" s="23">
        <f>VLOOKUP(B171,'[1]3 months'!$C$27:$M$238,11,FALSE)</f>
        <v>0.9648179247071218</v>
      </c>
      <c r="I171" s="22">
        <f>VLOOKUP(B171,'[1]CI calculations'!$A$31:$K$240,11,FALSE)</f>
        <v>1.8834341517683886E-2</v>
      </c>
      <c r="J171" s="20">
        <f>VLOOKUP(B171,'[1]6 months '!$C$27:$M$238,5,FALSE)</f>
        <v>596.45967137034916</v>
      </c>
      <c r="K171" s="19">
        <f>VLOOKUP(B171,'[1]6 months '!$C$27:$M$238,8,FALSE)</f>
        <v>0.9661936015648146</v>
      </c>
      <c r="L171" s="19">
        <f>VLOOKUP(B171,'[1]6 months '!$C$27:$M$238,9,FALSE)</f>
        <v>2.9376298884833018E-2</v>
      </c>
      <c r="M171" s="19">
        <f>VLOOKUP(B171,'[1]6 months '!$C$27:$M$238,10,FALSE)</f>
        <v>4.4300995503524622E-3</v>
      </c>
      <c r="N171" s="19">
        <f>VLOOKUP(B171,'[1]6 months '!$C$27:$M$238,11,FALSE)</f>
        <v>0.97049298208838441</v>
      </c>
      <c r="O171" s="21">
        <f>VLOOKUP(B171,'[1]CI calculations'!$A$248:$K$457,11,FALSE)</f>
        <v>1.3557137375138115E-2</v>
      </c>
      <c r="P171" s="20">
        <f>VLOOKUP(B171,'[1]1 year '!$C$27:$M$238,5,FALSE)</f>
        <v>767.63395633948483</v>
      </c>
      <c r="Q171" s="19">
        <f>VLOOKUP(B171,'[1]1 year '!$C$27:$M$238,8,FALSE)</f>
        <v>0.96382371329720085</v>
      </c>
      <c r="R171" s="19">
        <f>VLOOKUP(B171,'[1]1 year '!$C$27:$M$238,9,FALSE)</f>
        <v>2.6811050466289534E-2</v>
      </c>
      <c r="S171" s="19">
        <f>VLOOKUP(B171,'[1]1 year '!$C$27:$M$238,10,FALSE)</f>
        <v>9.3652362365096945E-3</v>
      </c>
      <c r="T171" s="19">
        <f>VLOOKUP(B171,'[1]1 year '!$C$27:$M$238,11,FALSE)</f>
        <v>0.97293548394724971</v>
      </c>
      <c r="U171" s="19">
        <f>VLOOKUP(B171,'[1]CI calculations'!$A$472:$K$681,11,FALSE)</f>
        <v>1.1486116666567526E-2</v>
      </c>
      <c r="V171" s="20">
        <f>VLOOKUP(B171,'[1]2 years'!$C$27:$M$238,5,FALSE)</f>
        <v>880.03933145179508</v>
      </c>
      <c r="W171" s="19">
        <f>VLOOKUP(B171,'[1]2 years'!$C$27:$M$238,8,FALSE)</f>
        <v>0.9584245902676013</v>
      </c>
      <c r="X171" s="19">
        <f>VLOOKUP(B171,'[1]2 years'!$C$27:$M$238,9,FALSE)</f>
        <v>3.0889970821229715E-2</v>
      </c>
      <c r="Y171" s="19">
        <f>VLOOKUP(B171,'[1]2 years'!$C$27:$M$238,10,FALSE)</f>
        <v>1.068543891116892E-2</v>
      </c>
      <c r="Z171" s="19">
        <f>VLOOKUP(B171,'[1]2 years'!$C$27:$M$238,11,FALSE)</f>
        <v>0.96877639121450665</v>
      </c>
      <c r="AA171" s="18">
        <f>VLOOKUP(B171,'[1]CI calculations'!$A$705:$K$914,11,FALSE)</f>
        <v>1.1504460879444135E-2</v>
      </c>
      <c r="BA171" s="1"/>
      <c r="BB171" s="1"/>
      <c r="BC171" s="1"/>
      <c r="BD171" s="1"/>
      <c r="BE171" s="1"/>
      <c r="BF171" s="1"/>
      <c r="BG171" s="1"/>
      <c r="BH171" s="1"/>
      <c r="BI171" s="1"/>
      <c r="BJ171" s="1"/>
      <c r="BK171" s="1"/>
      <c r="BL171" s="1"/>
      <c r="BM171" s="1"/>
      <c r="BN171" s="1"/>
      <c r="BO171" s="1"/>
      <c r="BP171" s="1"/>
    </row>
    <row r="172" spans="1:68" x14ac:dyDescent="0.2">
      <c r="A172" s="27" t="s">
        <v>152</v>
      </c>
      <c r="B172" s="26" t="s">
        <v>151</v>
      </c>
      <c r="C172" s="25" t="s">
        <v>150</v>
      </c>
      <c r="D172" s="24">
        <f>VLOOKUP(B172,'[1]3 months'!$C$27:$G$238,5,FALSE)</f>
        <v>420.89992103769731</v>
      </c>
      <c r="E172" s="23">
        <f>VLOOKUP(B172,'[1]3 months'!$C$27:$M$238,8,FALSE)</f>
        <v>0.94934206996767523</v>
      </c>
      <c r="F172" s="23">
        <f>VLOOKUP(B172,'[1]3 months'!$C$27:$M$238,9,FALSE)</f>
        <v>4.1011721923403806E-2</v>
      </c>
      <c r="G172" s="23">
        <f>VLOOKUP(B172,'[1]3 months'!$C$27:$M$238,10,FALSE)</f>
        <v>9.6462081089210804E-3</v>
      </c>
      <c r="H172" s="23">
        <f>VLOOKUP(B172,'[1]3 months'!$C$27:$M$238,11,FALSE)</f>
        <v>0.95858881718916633</v>
      </c>
      <c r="I172" s="22">
        <f>VLOOKUP(B172,'[1]CI calculations'!$A$31:$K$240,11,FALSE)</f>
        <v>1.9057094833624919E-2</v>
      </c>
      <c r="J172" s="20">
        <f>VLOOKUP(B172,'[1]6 months '!$C$27:$M$238,5,FALSE)</f>
        <v>730.08369826446437</v>
      </c>
      <c r="K172" s="19">
        <f>VLOOKUP(B172,'[1]6 months '!$C$27:$M$238,8,FALSE)</f>
        <v>0.94132922597710289</v>
      </c>
      <c r="L172" s="19">
        <f>VLOOKUP(B172,'[1]6 months '!$C$27:$M$238,9,FALSE)</f>
        <v>4.7526794440965366E-2</v>
      </c>
      <c r="M172" s="19">
        <f>VLOOKUP(B172,'[1]6 months '!$C$27:$M$238,10,FALSE)</f>
        <v>1.114397958193169E-2</v>
      </c>
      <c r="N172" s="19">
        <f>VLOOKUP(B172,'[1]6 months '!$C$27:$M$238,11,FALSE)</f>
        <v>0.95193759914525067</v>
      </c>
      <c r="O172" s="21">
        <f>VLOOKUP(B172,'[1]CI calculations'!$A$248:$K$457,11,FALSE)</f>
        <v>1.5538207662974783E-2</v>
      </c>
      <c r="P172" s="20">
        <f>VLOOKUP(B172,'[1]1 year '!$C$27:$M$238,5,FALSE)</f>
        <v>975.74266122978054</v>
      </c>
      <c r="Q172" s="19">
        <f>VLOOKUP(B172,'[1]1 year '!$C$27:$M$238,8,FALSE)</f>
        <v>0.93942943923858968</v>
      </c>
      <c r="R172" s="19">
        <f>VLOOKUP(B172,'[1]1 year '!$C$27:$M$238,9,FALSE)</f>
        <v>4.8437104801606588E-2</v>
      </c>
      <c r="S172" s="19">
        <f>VLOOKUP(B172,'[1]1 year '!$C$27:$M$238,10,FALSE)</f>
        <v>1.2133455959803776E-2</v>
      </c>
      <c r="T172" s="19">
        <f>VLOOKUP(B172,'[1]1 year '!$C$27:$M$238,11,FALSE)</f>
        <v>0.95096796718764509</v>
      </c>
      <c r="U172" s="19">
        <f>VLOOKUP(B172,'[1]CI calculations'!$A$472:$K$681,11,FALSE)</f>
        <v>1.3573089545583963E-2</v>
      </c>
      <c r="V172" s="20">
        <f>VLOOKUP(B172,'[1]2 years'!$C$27:$M$238,5,FALSE)</f>
        <v>1195.9741036612097</v>
      </c>
      <c r="W172" s="19">
        <f>VLOOKUP(B172,'[1]2 years'!$C$27:$M$238,8,FALSE)</f>
        <v>0.92469133739270504</v>
      </c>
      <c r="X172" s="19">
        <f>VLOOKUP(B172,'[1]2 years'!$C$27:$M$238,9,FALSE)</f>
        <v>4.8265030667790025E-2</v>
      </c>
      <c r="Y172" s="19">
        <f>VLOOKUP(B172,'[1]2 years'!$C$27:$M$238,10,FALSE)</f>
        <v>2.7043631939504924E-2</v>
      </c>
      <c r="Z172" s="19">
        <f>VLOOKUP(B172,'[1]2 years'!$C$27:$M$238,11,FALSE)</f>
        <v>0.95039342744217581</v>
      </c>
      <c r="AA172" s="18">
        <f>VLOOKUP(B172,'[1]CI calculations'!$A$705:$K$914,11,FALSE)</f>
        <v>1.2421649453019448E-2</v>
      </c>
      <c r="BA172" s="1"/>
      <c r="BB172" s="1"/>
      <c r="BC172" s="1"/>
      <c r="BD172" s="1"/>
      <c r="BE172" s="1"/>
      <c r="BF172" s="1"/>
      <c r="BG172" s="1"/>
      <c r="BH172" s="1"/>
      <c r="BI172" s="1"/>
      <c r="BJ172" s="1"/>
      <c r="BK172" s="1"/>
      <c r="BL172" s="1"/>
      <c r="BM172" s="1"/>
      <c r="BN172" s="1"/>
      <c r="BO172" s="1"/>
      <c r="BP172" s="1"/>
    </row>
    <row r="173" spans="1:68" x14ac:dyDescent="0.2">
      <c r="A173" s="27" t="s">
        <v>149</v>
      </c>
      <c r="B173" s="26" t="s">
        <v>148</v>
      </c>
      <c r="C173" s="25" t="s">
        <v>147</v>
      </c>
      <c r="D173" s="24">
        <f>VLOOKUP(B173,'[1]3 months'!$C$27:$G$238,5,FALSE)</f>
        <v>404.31517263242085</v>
      </c>
      <c r="E173" s="23">
        <f>VLOOKUP(B173,'[1]3 months'!$C$27:$M$238,8,FALSE)</f>
        <v>0.9519769429814845</v>
      </c>
      <c r="F173" s="23">
        <f>VLOOKUP(B173,'[1]3 months'!$C$27:$M$238,9,FALSE)</f>
        <v>4.8023057018515565E-2</v>
      </c>
      <c r="G173" s="23">
        <f>VLOOKUP(B173,'[1]3 months'!$C$27:$M$238,10,FALSE)</f>
        <v>0</v>
      </c>
      <c r="H173" s="23">
        <f>VLOOKUP(B173,'[1]3 months'!$C$27:$M$238,11,FALSE)</f>
        <v>0.9519769429814845</v>
      </c>
      <c r="I173" s="22">
        <f>VLOOKUP(B173,'[1]CI calculations'!$A$31:$K$240,11,FALSE)</f>
        <v>2.0765710415961251E-2</v>
      </c>
      <c r="J173" s="20">
        <f>VLOOKUP(B173,'[1]6 months '!$C$27:$M$238,5,FALSE)</f>
        <v>670.92372532912748</v>
      </c>
      <c r="K173" s="19">
        <f>VLOOKUP(B173,'[1]6 months '!$C$27:$M$238,8,FALSE)</f>
        <v>0.96338443078479985</v>
      </c>
      <c r="L173" s="19">
        <f>VLOOKUP(B173,'[1]6 months '!$C$27:$M$238,9,FALSE)</f>
        <v>3.2961087208607347E-2</v>
      </c>
      <c r="M173" s="19">
        <f>VLOOKUP(B173,'[1]6 months '!$C$27:$M$238,10,FALSE)</f>
        <v>3.6544820065928414E-3</v>
      </c>
      <c r="N173" s="19">
        <f>VLOOKUP(B173,'[1]6 months '!$C$27:$M$238,11,FALSE)</f>
        <v>0.96691801527346721</v>
      </c>
      <c r="O173" s="21">
        <f>VLOOKUP(B173,'[1]CI calculations'!$A$248:$K$457,11,FALSE)</f>
        <v>1.3502395520971433E-2</v>
      </c>
      <c r="P173" s="20">
        <f>VLOOKUP(B173,'[1]1 year '!$C$27:$M$238,5,FALSE)</f>
        <v>825.73712478530047</v>
      </c>
      <c r="Q173" s="19">
        <f>VLOOKUP(B173,'[1]1 year '!$C$27:$M$238,8,FALSE)</f>
        <v>0.95285490964156716</v>
      </c>
      <c r="R173" s="19">
        <f>VLOOKUP(B173,'[1]1 year '!$C$27:$M$238,9,FALSE)</f>
        <v>3.7697914378493728E-2</v>
      </c>
      <c r="S173" s="19">
        <f>VLOOKUP(B173,'[1]1 year '!$C$27:$M$238,10,FALSE)</f>
        <v>9.4471759799391094E-3</v>
      </c>
      <c r="T173" s="19">
        <f>VLOOKUP(B173,'[1]1 year '!$C$27:$M$238,11,FALSE)</f>
        <v>0.96194255019585884</v>
      </c>
      <c r="U173" s="19">
        <f>VLOOKUP(B173,'[1]CI calculations'!$A$472:$K$681,11,FALSE)</f>
        <v>1.3057163230994652E-2</v>
      </c>
      <c r="V173" s="20">
        <f>VLOOKUP(B173,'[1]2 years'!$C$27:$M$238,5,FALSE)</f>
        <v>948.74034673984806</v>
      </c>
      <c r="W173" s="19">
        <f>VLOOKUP(B173,'[1]2 years'!$C$27:$M$238,8,FALSE)</f>
        <v>0.92498586219780543</v>
      </c>
      <c r="X173" s="19">
        <f>VLOOKUP(B173,'[1]2 years'!$C$27:$M$238,9,FALSE)</f>
        <v>6.1674747317553381E-2</v>
      </c>
      <c r="Y173" s="19">
        <f>VLOOKUP(B173,'[1]2 years'!$C$27:$M$238,10,FALSE)</f>
        <v>1.3339390484641169E-2</v>
      </c>
      <c r="Z173" s="19">
        <f>VLOOKUP(B173,'[1]2 years'!$C$27:$M$238,11,FALSE)</f>
        <v>0.93749142641070105</v>
      </c>
      <c r="AA173" s="18">
        <f>VLOOKUP(B173,'[1]CI calculations'!$A$705:$K$914,11,FALSE)</f>
        <v>1.5441321612241713E-2</v>
      </c>
      <c r="BA173" s="1"/>
      <c r="BB173" s="1"/>
      <c r="BC173" s="1"/>
      <c r="BD173" s="1"/>
      <c r="BE173" s="1"/>
      <c r="BF173" s="1"/>
      <c r="BG173" s="1"/>
      <c r="BH173" s="1"/>
      <c r="BI173" s="1"/>
      <c r="BJ173" s="1"/>
      <c r="BK173" s="1"/>
      <c r="BL173" s="1"/>
      <c r="BM173" s="1"/>
      <c r="BN173" s="1"/>
      <c r="BO173" s="1"/>
      <c r="BP173" s="1"/>
    </row>
    <row r="174" spans="1:68" x14ac:dyDescent="0.2">
      <c r="A174" s="27" t="s">
        <v>146</v>
      </c>
      <c r="B174" s="26" t="s">
        <v>145</v>
      </c>
      <c r="C174" s="25" t="s">
        <v>144</v>
      </c>
      <c r="D174" s="24">
        <f>VLOOKUP(B174,'[1]3 months'!$C$27:$G$238,5,FALSE)</f>
        <v>404.87592771906475</v>
      </c>
      <c r="E174" s="23">
        <f>VLOOKUP(B174,'[1]3 months'!$C$27:$M$238,8,FALSE)</f>
        <v>0.97404998815919241</v>
      </c>
      <c r="F174" s="23">
        <f>VLOOKUP(B174,'[1]3 months'!$C$27:$M$238,9,FALSE)</f>
        <v>2.5950011840807648E-2</v>
      </c>
      <c r="G174" s="23">
        <f>VLOOKUP(B174,'[1]3 months'!$C$27:$M$238,10,FALSE)</f>
        <v>0</v>
      </c>
      <c r="H174" s="23">
        <f>VLOOKUP(B174,'[1]3 months'!$C$27:$M$238,11,FALSE)</f>
        <v>0.97404998815919241</v>
      </c>
      <c r="I174" s="22">
        <f>VLOOKUP(B174,'[1]CI calculations'!$A$31:$K$240,11,FALSE)</f>
        <v>1.5430193054318253E-2</v>
      </c>
      <c r="J174" s="20">
        <f>VLOOKUP(B174,'[1]6 months '!$C$27:$M$238,5,FALSE)</f>
        <v>745.60284462695881</v>
      </c>
      <c r="K174" s="19">
        <f>VLOOKUP(B174,'[1]6 months '!$C$27:$M$238,8,FALSE)</f>
        <v>0.9519836916108414</v>
      </c>
      <c r="L174" s="19">
        <f>VLOOKUP(B174,'[1]6 months '!$C$27:$M$238,9,FALSE)</f>
        <v>3.5047414779725727E-2</v>
      </c>
      <c r="M174" s="19">
        <f>VLOOKUP(B174,'[1]6 months '!$C$27:$M$238,10,FALSE)</f>
        <v>1.2968893609432956E-2</v>
      </c>
      <c r="N174" s="19">
        <f>VLOOKUP(B174,'[1]6 months '!$C$27:$M$238,11,FALSE)</f>
        <v>0.96449208687263255</v>
      </c>
      <c r="O174" s="21">
        <f>VLOOKUP(B174,'[1]CI calculations'!$A$248:$K$457,11,FALSE)</f>
        <v>1.3315246973901632E-2</v>
      </c>
      <c r="P174" s="20">
        <f>VLOOKUP(B174,'[1]1 year '!$C$27:$M$238,5,FALSE)</f>
        <v>957.45066511614186</v>
      </c>
      <c r="Q174" s="19">
        <f>VLOOKUP(B174,'[1]1 year '!$C$27:$M$238,8,FALSE)</f>
        <v>0.92985772824453838</v>
      </c>
      <c r="R174" s="19">
        <f>VLOOKUP(B174,'[1]1 year '!$C$27:$M$238,9,FALSE)</f>
        <v>5.5912085132642418E-2</v>
      </c>
      <c r="S174" s="19">
        <f>VLOOKUP(B174,'[1]1 year '!$C$27:$M$238,10,FALSE)</f>
        <v>1.4230186622819161E-2</v>
      </c>
      <c r="T174" s="19">
        <f>VLOOKUP(B174,'[1]1 year '!$C$27:$M$238,11,FALSE)</f>
        <v>0.94328078992286102</v>
      </c>
      <c r="U174" s="19">
        <f>VLOOKUP(B174,'[1]CI calculations'!$A$472:$K$681,11,FALSE)</f>
        <v>1.4693766428174035E-2</v>
      </c>
      <c r="V174" s="20">
        <f>VLOOKUP(B174,'[1]2 years'!$C$27:$M$238,5,FALSE)</f>
        <v>1125.4275204340929</v>
      </c>
      <c r="W174" s="19">
        <f>VLOOKUP(B174,'[1]2 years'!$C$27:$M$238,8,FALSE)</f>
        <v>0.91762663185756332</v>
      </c>
      <c r="X174" s="19">
        <f>VLOOKUP(B174,'[1]2 years'!$C$27:$M$238,9,FALSE)</f>
        <v>6.2173157524333139E-2</v>
      </c>
      <c r="Y174" s="19">
        <f>VLOOKUP(B174,'[1]2 years'!$C$27:$M$238,10,FALSE)</f>
        <v>2.0200210618103513E-2</v>
      </c>
      <c r="Z174" s="19">
        <f>VLOOKUP(B174,'[1]2 years'!$C$27:$M$238,11,FALSE)</f>
        <v>0.93654503889661489</v>
      </c>
      <c r="AA174" s="18">
        <f>VLOOKUP(B174,'[1]CI calculations'!$A$705:$K$914,11,FALSE)</f>
        <v>1.4326576991525026E-2</v>
      </c>
      <c r="BA174" s="1"/>
      <c r="BB174" s="1"/>
      <c r="BC174" s="1"/>
      <c r="BD174" s="1"/>
      <c r="BE174" s="1"/>
      <c r="BF174" s="1"/>
      <c r="BG174" s="1"/>
      <c r="BH174" s="1"/>
      <c r="BI174" s="1"/>
      <c r="BJ174" s="1"/>
      <c r="BK174" s="1"/>
      <c r="BL174" s="1"/>
      <c r="BM174" s="1"/>
      <c r="BN174" s="1"/>
      <c r="BO174" s="1"/>
      <c r="BP174" s="1"/>
    </row>
    <row r="175" spans="1:68" x14ac:dyDescent="0.2">
      <c r="A175" s="27" t="s">
        <v>143</v>
      </c>
      <c r="B175" s="26" t="s">
        <v>142</v>
      </c>
      <c r="C175" s="25" t="s">
        <v>141</v>
      </c>
      <c r="D175" s="24">
        <f>VLOOKUP(B175,'[1]3 months'!$C$27:$G$238,5,FALSE)</f>
        <v>333.7562134574909</v>
      </c>
      <c r="E175" s="23">
        <f>VLOOKUP(B175,'[1]3 months'!$C$27:$M$238,8,FALSE)</f>
        <v>0.92651583086127087</v>
      </c>
      <c r="F175" s="23">
        <f>VLOOKUP(B175,'[1]3 months'!$C$27:$M$238,9,FALSE)</f>
        <v>6.6601168478847533E-2</v>
      </c>
      <c r="G175" s="23">
        <f>VLOOKUP(B175,'[1]3 months'!$C$27:$M$238,10,FALSE)</f>
        <v>6.8830006598817293E-3</v>
      </c>
      <c r="H175" s="23">
        <f>VLOOKUP(B175,'[1]3 months'!$C$27:$M$238,11,FALSE)</f>
        <v>0.93293723848942167</v>
      </c>
      <c r="I175" s="22">
        <f>VLOOKUP(B175,'[1]CI calculations'!$A$31:$K$240,11,FALSE)</f>
        <v>2.6840724604352224E-2</v>
      </c>
      <c r="J175" s="20">
        <f>VLOOKUP(B175,'[1]6 months '!$C$27:$M$238,5,FALSE)</f>
        <v>563.88524784450283</v>
      </c>
      <c r="K175" s="19">
        <f>VLOOKUP(B175,'[1]6 months '!$C$27:$M$238,8,FALSE)</f>
        <v>0.93785405470210459</v>
      </c>
      <c r="L175" s="19">
        <f>VLOOKUP(B175,'[1]6 months '!$C$27:$M$238,9,FALSE)</f>
        <v>5.8071988324825241E-2</v>
      </c>
      <c r="M175" s="19">
        <f>VLOOKUP(B175,'[1]6 months '!$C$27:$M$238,10,FALSE)</f>
        <v>4.0739569730702122E-3</v>
      </c>
      <c r="N175" s="19">
        <f>VLOOKUP(B175,'[1]6 months '!$C$27:$M$238,11,FALSE)</f>
        <v>0.94169046112266908</v>
      </c>
      <c r="O175" s="21">
        <f>VLOOKUP(B175,'[1]CI calculations'!$A$248:$K$457,11,FALSE)</f>
        <v>1.9305436316618966E-2</v>
      </c>
      <c r="P175" s="20">
        <f>VLOOKUP(B175,'[1]1 year '!$C$27:$M$238,5,FALSE)</f>
        <v>730.13365668643223</v>
      </c>
      <c r="Q175" s="19">
        <f>VLOOKUP(B175,'[1]1 year '!$C$27:$M$238,8,FALSE)</f>
        <v>0.93236673830096639</v>
      </c>
      <c r="R175" s="19">
        <f>VLOOKUP(B175,'[1]1 year '!$C$27:$M$238,9,FALSE)</f>
        <v>5.7555378333835887E-2</v>
      </c>
      <c r="S175" s="19">
        <f>VLOOKUP(B175,'[1]1 year '!$C$27:$M$238,10,FALSE)</f>
        <v>1.0077883365197795E-2</v>
      </c>
      <c r="T175" s="19">
        <f>VLOOKUP(B175,'[1]1 year '!$C$27:$M$238,11,FALSE)</f>
        <v>0.94185868022679109</v>
      </c>
      <c r="U175" s="19">
        <f>VLOOKUP(B175,'[1]CI calculations'!$A$472:$K$681,11,FALSE)</f>
        <v>1.6991184854272656E-2</v>
      </c>
      <c r="V175" s="20">
        <f>VLOOKUP(B175,'[1]2 years'!$C$27:$M$238,5,FALSE)</f>
        <v>860.52540431500256</v>
      </c>
      <c r="W175" s="19">
        <f>VLOOKUP(B175,'[1]2 years'!$C$27:$M$238,8,FALSE)</f>
        <v>0.91080295531287925</v>
      </c>
      <c r="X175" s="19">
        <f>VLOOKUP(B175,'[1]2 years'!$C$27:$M$238,9,FALSE)</f>
        <v>7.569487480594618E-2</v>
      </c>
      <c r="Y175" s="19">
        <f>VLOOKUP(B175,'[1]2 years'!$C$27:$M$238,10,FALSE)</f>
        <v>1.3502169881174616E-2</v>
      </c>
      <c r="Z175" s="19">
        <f>VLOOKUP(B175,'[1]2 years'!$C$27:$M$238,11,FALSE)</f>
        <v>0.92326909143142399</v>
      </c>
      <c r="AA175" s="18">
        <f>VLOOKUP(B175,'[1]CI calculations'!$A$705:$K$914,11,FALSE)</f>
        <v>1.7830828215394248E-2</v>
      </c>
      <c r="BA175" s="1"/>
      <c r="BB175" s="1"/>
      <c r="BC175" s="1"/>
      <c r="BD175" s="1"/>
      <c r="BE175" s="1"/>
      <c r="BF175" s="1"/>
      <c r="BG175" s="1"/>
      <c r="BH175" s="1"/>
      <c r="BI175" s="1"/>
      <c r="BJ175" s="1"/>
      <c r="BK175" s="1"/>
      <c r="BL175" s="1"/>
      <c r="BM175" s="1"/>
      <c r="BN175" s="1"/>
      <c r="BO175" s="1"/>
      <c r="BP175" s="1"/>
    </row>
    <row r="176" spans="1:68" x14ac:dyDescent="0.2">
      <c r="A176" s="27" t="s">
        <v>140</v>
      </c>
      <c r="B176" s="26" t="s">
        <v>139</v>
      </c>
      <c r="C176" s="25" t="s">
        <v>138</v>
      </c>
      <c r="D176" s="24">
        <f>VLOOKUP(B176,'[1]3 months'!$C$27:$G$238,5,FALSE)</f>
        <v>137.63908042028504</v>
      </c>
      <c r="E176" s="23">
        <f>VLOOKUP(B176,'[1]3 months'!$C$27:$M$238,8,FALSE)</f>
        <v>0.94826596716344835</v>
      </c>
      <c r="F176" s="23">
        <f>VLOOKUP(B176,'[1]3 months'!$C$27:$M$238,9,FALSE)</f>
        <v>4.5057820199432268E-2</v>
      </c>
      <c r="G176" s="23">
        <f>VLOOKUP(B176,'[1]3 months'!$C$27:$M$238,10,FALSE)</f>
        <v>6.6762126371193156E-3</v>
      </c>
      <c r="H176" s="23">
        <f>VLOOKUP(B176,'[1]3 months'!$C$27:$M$238,11,FALSE)</f>
        <v>0.95463934240510451</v>
      </c>
      <c r="I176" s="22">
        <f>VLOOKUP(B176,'[1]CI calculations'!$A$31:$K$240,11,FALSE)</f>
        <v>3.4843005630295326E-2</v>
      </c>
      <c r="J176" s="20">
        <f>VLOOKUP(B176,'[1]6 months '!$C$27:$M$238,5,FALSE)</f>
        <v>242.98218884287888</v>
      </c>
      <c r="K176" s="19">
        <f>VLOOKUP(B176,'[1]6 months '!$C$27:$M$238,8,FALSE)</f>
        <v>0.95826334757097853</v>
      </c>
      <c r="L176" s="19">
        <f>VLOOKUP(B176,'[1]6 months '!$C$27:$M$238,9,FALSE)</f>
        <v>3.795486178650824E-2</v>
      </c>
      <c r="M176" s="19">
        <f>VLOOKUP(B176,'[1]6 months '!$C$27:$M$238,10,FALSE)</f>
        <v>3.781790642513258E-3</v>
      </c>
      <c r="N176" s="19">
        <f>VLOOKUP(B176,'[1]6 months '!$C$27:$M$238,11,FALSE)</f>
        <v>0.9619010559835206</v>
      </c>
      <c r="O176" s="21">
        <f>VLOOKUP(B176,'[1]CI calculations'!$A$248:$K$457,11,FALSE)</f>
        <v>2.4050376710384392E-2</v>
      </c>
      <c r="P176" s="20">
        <f>VLOOKUP(B176,'[1]1 year '!$C$27:$M$238,5,FALSE)</f>
        <v>322.1964241241115</v>
      </c>
      <c r="Q176" s="19">
        <f>VLOOKUP(B176,'[1]1 year '!$C$27:$M$238,8,FALSE)</f>
        <v>0.96018927145652466</v>
      </c>
      <c r="R176" s="19">
        <f>VLOOKUP(B176,'[1]1 year '!$C$27:$M$238,9,FALSE)</f>
        <v>3.6958717474260661E-2</v>
      </c>
      <c r="S176" s="19">
        <f>VLOOKUP(B176,'[1]1 year '!$C$27:$M$238,10,FALSE)</f>
        <v>2.8520110692147886E-3</v>
      </c>
      <c r="T176" s="19">
        <f>VLOOKUP(B176,'[1]1 year '!$C$27:$M$238,11,FALSE)</f>
        <v>0.96293557437357868</v>
      </c>
      <c r="U176" s="19">
        <f>VLOOKUP(B176,'[1]CI calculations'!$A$472:$K$681,11,FALSE)</f>
        <v>2.0590916701403617E-2</v>
      </c>
      <c r="V176" s="20">
        <f>VLOOKUP(B176,'[1]2 years'!$C$27:$M$238,5,FALSE)</f>
        <v>353.90457662212026</v>
      </c>
      <c r="W176" s="19">
        <f>VLOOKUP(B176,'[1]2 years'!$C$27:$M$238,8,FALSE)</f>
        <v>0.93988752520539476</v>
      </c>
      <c r="X176" s="19">
        <f>VLOOKUP(B176,'[1]2 years'!$C$27:$M$238,9,FALSE)</f>
        <v>5.6689695016173748E-2</v>
      </c>
      <c r="Y176" s="19">
        <f>VLOOKUP(B176,'[1]2 years'!$C$27:$M$238,10,FALSE)</f>
        <v>3.4227797784315652E-3</v>
      </c>
      <c r="Z176" s="19">
        <f>VLOOKUP(B176,'[1]2 years'!$C$27:$M$238,11,FALSE)</f>
        <v>0.94311560221738766</v>
      </c>
      <c r="AA176" s="18">
        <f>VLOOKUP(B176,'[1]CI calculations'!$A$705:$K$914,11,FALSE)</f>
        <v>2.4091249057274847E-2</v>
      </c>
      <c r="BA176" s="1"/>
      <c r="BB176" s="1"/>
      <c r="BC176" s="1"/>
      <c r="BD176" s="1"/>
      <c r="BE176" s="1"/>
      <c r="BF176" s="1"/>
      <c r="BG176" s="1"/>
      <c r="BH176" s="1"/>
      <c r="BI176" s="1"/>
      <c r="BJ176" s="1"/>
      <c r="BK176" s="1"/>
      <c r="BL176" s="1"/>
      <c r="BM176" s="1"/>
      <c r="BN176" s="1"/>
      <c r="BO176" s="1"/>
      <c r="BP176" s="1"/>
    </row>
    <row r="177" spans="1:68" x14ac:dyDescent="0.2">
      <c r="A177" s="27" t="s">
        <v>137</v>
      </c>
      <c r="B177" s="26" t="s">
        <v>136</v>
      </c>
      <c r="C177" s="25" t="s">
        <v>135</v>
      </c>
      <c r="D177" s="24">
        <f>VLOOKUP(B177,'[1]3 months'!$C$27:$G$238,5,FALSE)</f>
        <v>170.43541486837407</v>
      </c>
      <c r="E177" s="23">
        <f>VLOOKUP(B177,'[1]3 months'!$C$27:$M$238,8,FALSE)</f>
        <v>0.90462794866031715</v>
      </c>
      <c r="F177" s="23">
        <f>VLOOKUP(B177,'[1]3 months'!$C$27:$M$238,9,FALSE)</f>
        <v>8.9834925467863716E-2</v>
      </c>
      <c r="G177" s="23">
        <f>VLOOKUP(B177,'[1]3 months'!$C$27:$M$238,10,FALSE)</f>
        <v>5.537125871819217E-3</v>
      </c>
      <c r="H177" s="23">
        <f>VLOOKUP(B177,'[1]3 months'!$C$27:$M$238,11,FALSE)</f>
        <v>0.90966487758869874</v>
      </c>
      <c r="I177" s="22">
        <f>VLOOKUP(B177,'[1]CI calculations'!$A$31:$K$240,11,FALSE)</f>
        <v>4.3076537168970128E-2</v>
      </c>
      <c r="J177" s="20">
        <f>VLOOKUP(B177,'[1]6 months '!$C$27:$M$238,5,FALSE)</f>
        <v>289.61210477628293</v>
      </c>
      <c r="K177" s="19">
        <f>VLOOKUP(B177,'[1]6 months '!$C$27:$M$238,8,FALSE)</f>
        <v>0.91063973044032154</v>
      </c>
      <c r="L177" s="19">
        <f>VLOOKUP(B177,'[1]6 months '!$C$27:$M$238,9,FALSE)</f>
        <v>8.6101696007060788E-2</v>
      </c>
      <c r="M177" s="19">
        <f>VLOOKUP(B177,'[1]6 months '!$C$27:$M$238,10,FALSE)</f>
        <v>3.2585735526176095E-3</v>
      </c>
      <c r="N177" s="19">
        <f>VLOOKUP(B177,'[1]6 months '!$C$27:$M$238,11,FALSE)</f>
        <v>0.91361681804081596</v>
      </c>
      <c r="O177" s="21">
        <f>VLOOKUP(B177,'[1]CI calculations'!$A$248:$K$457,11,FALSE)</f>
        <v>3.230737181475573E-2</v>
      </c>
      <c r="P177" s="20">
        <f>VLOOKUP(B177,'[1]1 year '!$C$27:$M$238,5,FALSE)</f>
        <v>393.07493267697805</v>
      </c>
      <c r="Q177" s="19">
        <f>VLOOKUP(B177,'[1]1 year '!$C$27:$M$238,8,FALSE)</f>
        <v>0.8964987371109524</v>
      </c>
      <c r="R177" s="19">
        <f>VLOOKUP(B177,'[1]1 year '!$C$27:$M$238,9,FALSE)</f>
        <v>9.8346376377051958E-2</v>
      </c>
      <c r="S177" s="19">
        <f>VLOOKUP(B177,'[1]1 year '!$C$27:$M$238,10,FALSE)</f>
        <v>5.1548865119956568E-3</v>
      </c>
      <c r="T177" s="19">
        <f>VLOOKUP(B177,'[1]1 year '!$C$27:$M$238,11,FALSE)</f>
        <v>0.90114403232856832</v>
      </c>
      <c r="U177" s="19">
        <f>VLOOKUP(B177,'[1]CI calculations'!$A$472:$K$681,11,FALSE)</f>
        <v>2.9477613674372932E-2</v>
      </c>
      <c r="V177" s="20">
        <f>VLOOKUP(B177,'[1]2 years'!$C$27:$M$238,5,FALSE)</f>
        <v>437.85335624427353</v>
      </c>
      <c r="W177" s="19">
        <f>VLOOKUP(B177,'[1]2 years'!$C$27:$M$238,8,FALSE)</f>
        <v>0.87809610802720139</v>
      </c>
      <c r="X177" s="19">
        <f>VLOOKUP(B177,'[1]2 years'!$C$27:$M$238,9,FALSE)</f>
        <v>0.11594837070429886</v>
      </c>
      <c r="Y177" s="19">
        <f>VLOOKUP(B177,'[1]2 years'!$C$27:$M$238,10,FALSE)</f>
        <v>5.9555212684997182E-3</v>
      </c>
      <c r="Z177" s="19">
        <f>VLOOKUP(B177,'[1]2 years'!$C$27:$M$238,11,FALSE)</f>
        <v>0.88335695918530677</v>
      </c>
      <c r="AA177" s="18">
        <f>VLOOKUP(B177,'[1]CI calculations'!$A$705:$K$914,11,FALSE)</f>
        <v>3.004582245865935E-2</v>
      </c>
      <c r="BA177" s="1"/>
      <c r="BB177" s="1"/>
      <c r="BC177" s="1"/>
      <c r="BD177" s="1"/>
      <c r="BE177" s="1"/>
      <c r="BF177" s="1"/>
      <c r="BG177" s="1"/>
      <c r="BH177" s="1"/>
      <c r="BI177" s="1"/>
      <c r="BJ177" s="1"/>
      <c r="BK177" s="1"/>
      <c r="BL177" s="1"/>
      <c r="BM177" s="1"/>
      <c r="BN177" s="1"/>
      <c r="BO177" s="1"/>
      <c r="BP177" s="1"/>
    </row>
    <row r="178" spans="1:68" x14ac:dyDescent="0.2">
      <c r="A178" s="27" t="s">
        <v>134</v>
      </c>
      <c r="B178" s="26" t="s">
        <v>133</v>
      </c>
      <c r="C178" s="25" t="s">
        <v>132</v>
      </c>
      <c r="D178" s="24">
        <f>VLOOKUP(B178,'[1]3 months'!$C$27:$G$238,5,FALSE)</f>
        <v>220.88160927280524</v>
      </c>
      <c r="E178" s="23">
        <f>VLOOKUP(B178,'[1]3 months'!$C$27:$M$238,8,FALSE)</f>
        <v>0.96420054422194634</v>
      </c>
      <c r="F178" s="23">
        <f>VLOOKUP(B178,'[1]3 months'!$C$27:$M$238,9,FALSE)</f>
        <v>2.2777113904063947E-2</v>
      </c>
      <c r="G178" s="23">
        <f>VLOOKUP(B178,'[1]3 months'!$C$27:$M$238,10,FALSE)</f>
        <v>1.3022341873989677E-2</v>
      </c>
      <c r="H178" s="23">
        <f>VLOOKUP(B178,'[1]3 months'!$C$27:$M$238,11,FALSE)</f>
        <v>0.97692236119375664</v>
      </c>
      <c r="I178" s="22">
        <f>VLOOKUP(B178,'[1]CI calculations'!$A$31:$K$240,11,FALSE)</f>
        <v>1.9886088732952924E-2</v>
      </c>
      <c r="J178" s="20">
        <f>VLOOKUP(B178,'[1]6 months '!$C$27:$M$238,5,FALSE)</f>
        <v>397.50200811609153</v>
      </c>
      <c r="K178" s="19">
        <f>VLOOKUP(B178,'[1]6 months '!$C$27:$M$238,8,FALSE)</f>
        <v>0.97018261699669861</v>
      </c>
      <c r="L178" s="19">
        <f>VLOOKUP(B178,'[1]6 months '!$C$27:$M$238,9,FALSE)</f>
        <v>1.5077119603052328E-2</v>
      </c>
      <c r="M178" s="19">
        <f>VLOOKUP(B178,'[1]6 months '!$C$27:$M$238,10,FALSE)</f>
        <v>1.4740263400249145E-2</v>
      </c>
      <c r="N178" s="19">
        <f>VLOOKUP(B178,'[1]6 months '!$C$27:$M$238,11,FALSE)</f>
        <v>0.98469731478616473</v>
      </c>
      <c r="O178" s="21">
        <f>VLOOKUP(B178,'[1]CI calculations'!$A$248:$K$457,11,FALSE)</f>
        <v>1.2117234503885847E-2</v>
      </c>
      <c r="P178" s="20">
        <f>VLOOKUP(B178,'[1]1 year '!$C$27:$M$238,5,FALSE)</f>
        <v>524.37473900363432</v>
      </c>
      <c r="Q178" s="19">
        <f>VLOOKUP(B178,'[1]1 year '!$C$27:$M$238,8,FALSE)</f>
        <v>0.94213161626929531</v>
      </c>
      <c r="R178" s="19">
        <f>VLOOKUP(B178,'[1]1 year '!$C$27:$M$238,9,FALSE)</f>
        <v>4.075287682366608E-2</v>
      </c>
      <c r="S178" s="19">
        <f>VLOOKUP(B178,'[1]1 year '!$C$27:$M$238,10,FALSE)</f>
        <v>1.7115506907038402E-2</v>
      </c>
      <c r="T178" s="19">
        <f>VLOOKUP(B178,'[1]1 year '!$C$27:$M$238,11,FALSE)</f>
        <v>0.95853747097441311</v>
      </c>
      <c r="U178" s="19">
        <f>VLOOKUP(B178,'[1]CI calculations'!$A$472:$K$681,11,FALSE)</f>
        <v>1.7149199362379533E-2</v>
      </c>
      <c r="V178" s="20">
        <f>VLOOKUP(B178,'[1]2 years'!$C$27:$M$238,5,FALSE)</f>
        <v>587.85571666112753</v>
      </c>
      <c r="W178" s="19">
        <f>VLOOKUP(B178,'[1]2 years'!$C$27:$M$238,8,FALSE)</f>
        <v>0.91856436554705423</v>
      </c>
      <c r="X178" s="19">
        <f>VLOOKUP(B178,'[1]2 years'!$C$27:$M$238,9,FALSE)</f>
        <v>6.3416174094566735E-2</v>
      </c>
      <c r="Y178" s="19">
        <f>VLOOKUP(B178,'[1]2 years'!$C$27:$M$238,10,FALSE)</f>
        <v>1.8019460358378925E-2</v>
      </c>
      <c r="Z178" s="19">
        <f>VLOOKUP(B178,'[1]2 years'!$C$27:$M$238,11,FALSE)</f>
        <v>0.93542013152550774</v>
      </c>
      <c r="AA178" s="18">
        <f>VLOOKUP(B178,'[1]CI calculations'!$A$705:$K$914,11,FALSE)</f>
        <v>1.9975830579192978E-2</v>
      </c>
      <c r="BA178" s="1"/>
      <c r="BB178" s="1"/>
      <c r="BC178" s="1"/>
      <c r="BD178" s="1"/>
      <c r="BE178" s="1"/>
      <c r="BF178" s="1"/>
      <c r="BG178" s="1"/>
      <c r="BH178" s="1"/>
      <c r="BI178" s="1"/>
      <c r="BJ178" s="1"/>
      <c r="BK178" s="1"/>
      <c r="BL178" s="1"/>
      <c r="BM178" s="1"/>
      <c r="BN178" s="1"/>
      <c r="BO178" s="1"/>
      <c r="BP178" s="1"/>
    </row>
    <row r="179" spans="1:68" x14ac:dyDescent="0.2">
      <c r="A179" s="27" t="s">
        <v>131</v>
      </c>
      <c r="B179" s="26" t="s">
        <v>130</v>
      </c>
      <c r="C179" s="25" t="s">
        <v>129</v>
      </c>
      <c r="D179" s="24">
        <f>VLOOKUP(B179,'[1]3 months'!$C$27:$G$238,5,FALSE)</f>
        <v>214.05109388024604</v>
      </c>
      <c r="E179" s="23">
        <f>VLOOKUP(B179,'[1]3 months'!$C$27:$M$238,8,FALSE)</f>
        <v>0.99269312140961119</v>
      </c>
      <c r="F179" s="23">
        <f>VLOOKUP(B179,'[1]3 months'!$C$27:$M$238,9,FALSE)</f>
        <v>7.3068785903888439E-3</v>
      </c>
      <c r="G179" s="23">
        <f>VLOOKUP(B179,'[1]3 months'!$C$27:$M$238,10,FALSE)</f>
        <v>0</v>
      </c>
      <c r="H179" s="23">
        <f>VLOOKUP(B179,'[1]3 months'!$C$27:$M$238,11,FALSE)</f>
        <v>0.99269312140961119</v>
      </c>
      <c r="I179" s="22">
        <f>VLOOKUP(B179,'[1]CI calculations'!$A$31:$K$240,11,FALSE)</f>
        <v>1.1380742950904686E-2</v>
      </c>
      <c r="J179" s="20">
        <f>VLOOKUP(B179,'[1]6 months '!$C$27:$M$238,5,FALSE)</f>
        <v>371.00237540699715</v>
      </c>
      <c r="K179" s="19">
        <f>VLOOKUP(B179,'[1]6 months '!$C$27:$M$238,8,FALSE)</f>
        <v>0.98153253289046349</v>
      </c>
      <c r="L179" s="19">
        <f>VLOOKUP(B179,'[1]6 months '!$C$27:$M$238,9,FALSE)</f>
        <v>1.3533282387955002E-2</v>
      </c>
      <c r="M179" s="19">
        <f>VLOOKUP(B179,'[1]6 months '!$C$27:$M$238,10,FALSE)</f>
        <v>4.9341847215816316E-3</v>
      </c>
      <c r="N179" s="19">
        <f>VLOOKUP(B179,'[1]6 months '!$C$27:$M$238,11,FALSE)</f>
        <v>0.9863996107793449</v>
      </c>
      <c r="O179" s="21">
        <f>VLOOKUP(B179,'[1]CI calculations'!$A$248:$K$457,11,FALSE)</f>
        <v>1.1773952374783164E-2</v>
      </c>
      <c r="P179" s="20">
        <f>VLOOKUP(B179,'[1]1 year '!$C$27:$M$238,5,FALSE)</f>
        <v>455.51496318271052</v>
      </c>
      <c r="Q179" s="19">
        <f>VLOOKUP(B179,'[1]1 year '!$C$27:$M$238,8,FALSE)</f>
        <v>0.96864954533178838</v>
      </c>
      <c r="R179" s="19">
        <f>VLOOKUP(B179,'[1]1 year '!$C$27:$M$238,9,FALSE)</f>
        <v>2.7331718950699298E-2</v>
      </c>
      <c r="S179" s="19">
        <f>VLOOKUP(B179,'[1]1 year '!$C$27:$M$238,10,FALSE)</f>
        <v>4.0187357175123862E-3</v>
      </c>
      <c r="T179" s="19">
        <f>VLOOKUP(B179,'[1]1 year '!$C$27:$M$238,11,FALSE)</f>
        <v>0.97255799889931738</v>
      </c>
      <c r="U179" s="19">
        <f>VLOOKUP(B179,'[1]CI calculations'!$A$472:$K$681,11,FALSE)</f>
        <v>1.4976498545946203E-2</v>
      </c>
      <c r="V179" s="20">
        <f>VLOOKUP(B179,'[1]2 years'!$C$27:$M$238,5,FALSE)</f>
        <v>520.74383228413342</v>
      </c>
      <c r="W179" s="19">
        <f>VLOOKUP(B179,'[1]2 years'!$C$27:$M$238,8,FALSE)</f>
        <v>0.94338981650038567</v>
      </c>
      <c r="X179" s="19">
        <f>VLOOKUP(B179,'[1]2 years'!$C$27:$M$238,9,FALSE)</f>
        <v>3.7135211645097289E-2</v>
      </c>
      <c r="Y179" s="19">
        <f>VLOOKUP(B179,'[1]2 years'!$C$27:$M$238,10,FALSE)</f>
        <v>1.9474971854517003E-2</v>
      </c>
      <c r="Z179" s="19">
        <f>VLOOKUP(B179,'[1]2 years'!$C$27:$M$238,11,FALSE)</f>
        <v>0.96212721697136783</v>
      </c>
      <c r="AA179" s="18">
        <f>VLOOKUP(B179,'[1]CI calculations'!$A$705:$K$914,11,FALSE)</f>
        <v>1.6494493663412806E-2</v>
      </c>
      <c r="BA179" s="1"/>
      <c r="BB179" s="1"/>
      <c r="BC179" s="1"/>
      <c r="BD179" s="1"/>
      <c r="BE179" s="1"/>
      <c r="BF179" s="1"/>
      <c r="BG179" s="1"/>
      <c r="BH179" s="1"/>
      <c r="BI179" s="1"/>
      <c r="BJ179" s="1"/>
      <c r="BK179" s="1"/>
      <c r="BL179" s="1"/>
      <c r="BM179" s="1"/>
      <c r="BN179" s="1"/>
      <c r="BO179" s="1"/>
      <c r="BP179" s="1"/>
    </row>
    <row r="180" spans="1:68" x14ac:dyDescent="0.2">
      <c r="A180" s="27" t="s">
        <v>128</v>
      </c>
      <c r="B180" s="26" t="s">
        <v>127</v>
      </c>
      <c r="C180" s="25" t="s">
        <v>126</v>
      </c>
      <c r="D180" s="24">
        <f>VLOOKUP(B180,'[1]3 months'!$C$27:$G$238,5,FALSE)</f>
        <v>433.43013816689574</v>
      </c>
      <c r="E180" s="23">
        <f>VLOOKUP(B180,'[1]3 months'!$C$27:$M$238,8,FALSE)</f>
        <v>0.95646513577863745</v>
      </c>
      <c r="F180" s="23">
        <f>VLOOKUP(B180,'[1]3 months'!$C$27:$M$238,9,FALSE)</f>
        <v>3.9796110016288286E-2</v>
      </c>
      <c r="G180" s="23">
        <f>VLOOKUP(B180,'[1]3 months'!$C$27:$M$238,10,FALSE)</f>
        <v>3.7387542050742262E-3</v>
      </c>
      <c r="H180" s="23">
        <f>VLOOKUP(B180,'[1]3 months'!$C$27:$M$238,11,FALSE)</f>
        <v>0.9600545437411504</v>
      </c>
      <c r="I180" s="22">
        <f>VLOOKUP(B180,'[1]CI calculations'!$A$31:$K$240,11,FALSE)</f>
        <v>1.8403641121710453E-2</v>
      </c>
      <c r="J180" s="20">
        <f>VLOOKUP(B180,'[1]6 months '!$C$27:$M$238,5,FALSE)</f>
        <v>718.02442899271273</v>
      </c>
      <c r="K180" s="19">
        <f>VLOOKUP(B180,'[1]6 months '!$C$27:$M$238,8,FALSE)</f>
        <v>0.95170514522705751</v>
      </c>
      <c r="L180" s="19">
        <f>VLOOKUP(B180,'[1]6 months '!$C$27:$M$238,9,FALSE)</f>
        <v>4.1141249879606837E-2</v>
      </c>
      <c r="M180" s="19">
        <f>VLOOKUP(B180,'[1]6 months '!$C$27:$M$238,10,FALSE)</f>
        <v>7.1536048933356668E-3</v>
      </c>
      <c r="N180" s="19">
        <f>VLOOKUP(B180,'[1]6 months '!$C$27:$M$238,11,FALSE)</f>
        <v>0.95856232133955932</v>
      </c>
      <c r="O180" s="21">
        <f>VLOOKUP(B180,'[1]CI calculations'!$A$248:$K$457,11,FALSE)</f>
        <v>1.4570423836527856E-2</v>
      </c>
      <c r="P180" s="20">
        <f>VLOOKUP(B180,'[1]1 year '!$C$27:$M$238,5,FALSE)</f>
        <v>972.40360884402105</v>
      </c>
      <c r="Q180" s="19">
        <f>VLOOKUP(B180,'[1]1 year '!$C$27:$M$238,8,FALSE)</f>
        <v>0.94785405329932493</v>
      </c>
      <c r="R180" s="19">
        <f>VLOOKUP(B180,'[1]1 year '!$C$27:$M$238,9,FALSE)</f>
        <v>4.351686812806832E-2</v>
      </c>
      <c r="S180" s="19">
        <f>VLOOKUP(B180,'[1]1 year '!$C$27:$M$238,10,FALSE)</f>
        <v>8.6290785726067937E-3</v>
      </c>
      <c r="T180" s="19">
        <f>VLOOKUP(B180,'[1]1 year '!$C$27:$M$238,11,FALSE)</f>
        <v>0.956104352883972</v>
      </c>
      <c r="U180" s="19">
        <f>VLOOKUP(B180,'[1]CI calculations'!$A$472:$K$681,11,FALSE)</f>
        <v>1.2877153067629718E-2</v>
      </c>
      <c r="V180" s="20">
        <f>VLOOKUP(B180,'[1]2 years'!$C$27:$M$238,5,FALSE)</f>
        <v>1160.4758828980689</v>
      </c>
      <c r="W180" s="19">
        <f>VLOOKUP(B180,'[1]2 years'!$C$27:$M$238,8,FALSE)</f>
        <v>0.94109900873812591</v>
      </c>
      <c r="X180" s="19">
        <f>VLOOKUP(B180,'[1]2 years'!$C$27:$M$238,9,FALSE)</f>
        <v>4.6251023136981304E-2</v>
      </c>
      <c r="Y180" s="19">
        <f>VLOOKUP(B180,'[1]2 years'!$C$27:$M$238,10,FALSE)</f>
        <v>1.2649968124892972E-2</v>
      </c>
      <c r="Z180" s="19">
        <f>VLOOKUP(B180,'[1]2 years'!$C$27:$M$238,11,FALSE)</f>
        <v>0.95315640690349246</v>
      </c>
      <c r="AA180" s="18">
        <f>VLOOKUP(B180,'[1]CI calculations'!$A$705:$K$914,11,FALSE)</f>
        <v>1.2182145582472406E-2</v>
      </c>
      <c r="BA180" s="1"/>
      <c r="BB180" s="1"/>
      <c r="BC180" s="1"/>
      <c r="BD180" s="1"/>
      <c r="BE180" s="1"/>
      <c r="BF180" s="1"/>
      <c r="BG180" s="1"/>
      <c r="BH180" s="1"/>
      <c r="BI180" s="1"/>
      <c r="BJ180" s="1"/>
      <c r="BK180" s="1"/>
      <c r="BL180" s="1"/>
      <c r="BM180" s="1"/>
      <c r="BN180" s="1"/>
      <c r="BO180" s="1"/>
      <c r="BP180" s="1"/>
    </row>
    <row r="181" spans="1:68" x14ac:dyDescent="0.2">
      <c r="A181" s="27" t="s">
        <v>125</v>
      </c>
      <c r="B181" s="26" t="s">
        <v>124</v>
      </c>
      <c r="C181" s="25" t="s">
        <v>123</v>
      </c>
      <c r="D181" s="24">
        <f>VLOOKUP(B181,'[1]3 months'!$C$27:$G$238,5,FALSE)</f>
        <v>334.60346272260153</v>
      </c>
      <c r="E181" s="23">
        <f>VLOOKUP(B181,'[1]3 months'!$C$27:$M$238,8,FALSE)</f>
        <v>0.96478332108228393</v>
      </c>
      <c r="F181" s="23">
        <f>VLOOKUP(B181,'[1]3 months'!$C$27:$M$238,9,FALSE)</f>
        <v>3.1886064137914588E-2</v>
      </c>
      <c r="G181" s="23">
        <f>VLOOKUP(B181,'[1]3 months'!$C$27:$M$238,10,FALSE)</f>
        <v>3.3306147798014786E-3</v>
      </c>
      <c r="H181" s="23">
        <f>VLOOKUP(B181,'[1]3 months'!$C$27:$M$238,11,FALSE)</f>
        <v>0.96800738077163895</v>
      </c>
      <c r="I181" s="22">
        <f>VLOOKUP(B181,'[1]CI calculations'!$A$31:$K$240,11,FALSE)</f>
        <v>1.8824719627540766E-2</v>
      </c>
      <c r="J181" s="20">
        <f>VLOOKUP(B181,'[1]6 months '!$C$27:$M$238,5,FALSE)</f>
        <v>572.80938606121504</v>
      </c>
      <c r="K181" s="19">
        <f>VLOOKUP(B181,'[1]6 months '!$C$27:$M$238,8,FALSE)</f>
        <v>0.96856190133066122</v>
      </c>
      <c r="L181" s="19">
        <f>VLOOKUP(B181,'[1]6 months '!$C$27:$M$238,9,FALSE)</f>
        <v>2.9492538304171284E-2</v>
      </c>
      <c r="M181" s="19">
        <f>VLOOKUP(B181,'[1]6 months '!$C$27:$M$238,10,FALSE)</f>
        <v>1.9455603651675362E-3</v>
      </c>
      <c r="N181" s="19">
        <f>VLOOKUP(B181,'[1]6 months '!$C$27:$M$238,11,FALSE)</f>
        <v>0.97044997032931191</v>
      </c>
      <c r="O181" s="21">
        <f>VLOOKUP(B181,'[1]CI calculations'!$A$248:$K$457,11,FALSE)</f>
        <v>1.3826456771257264E-2</v>
      </c>
      <c r="P181" s="20">
        <f>VLOOKUP(B181,'[1]1 year '!$C$27:$M$238,5,FALSE)</f>
        <v>750.2534140367643</v>
      </c>
      <c r="Q181" s="19">
        <f>VLOOKUP(B181,'[1]1 year '!$C$27:$M$238,8,FALSE)</f>
        <v>0.96735678045977247</v>
      </c>
      <c r="R181" s="19">
        <f>VLOOKUP(B181,'[1]1 year '!$C$27:$M$238,9,FALSE)</f>
        <v>2.6774847088528269E-2</v>
      </c>
      <c r="S181" s="19">
        <f>VLOOKUP(B181,'[1]1 year '!$C$27:$M$238,10,FALSE)</f>
        <v>5.8683724516993066E-3</v>
      </c>
      <c r="T181" s="19">
        <f>VLOOKUP(B181,'[1]1 year '!$C$27:$M$238,11,FALSE)</f>
        <v>0.9730671006267454</v>
      </c>
      <c r="U181" s="19">
        <f>VLOOKUP(B181,'[1]CI calculations'!$A$472:$K$681,11,FALSE)</f>
        <v>1.1569995802133594E-2</v>
      </c>
      <c r="V181" s="20">
        <f>VLOOKUP(B181,'[1]2 years'!$C$27:$M$238,5,FALSE)</f>
        <v>860.59299951211722</v>
      </c>
      <c r="W181" s="19">
        <f>VLOOKUP(B181,'[1]2 years'!$C$27:$M$238,8,FALSE)</f>
        <v>0.9438857613277879</v>
      </c>
      <c r="X181" s="19">
        <f>VLOOKUP(B181,'[1]2 years'!$C$27:$M$238,9,FALSE)</f>
        <v>3.9220448924471317E-2</v>
      </c>
      <c r="Y181" s="19">
        <f>VLOOKUP(B181,'[1]2 years'!$C$27:$M$238,10,FALSE)</f>
        <v>1.6893789747740862E-2</v>
      </c>
      <c r="Z181" s="19">
        <f>VLOOKUP(B181,'[1]2 years'!$C$27:$M$238,11,FALSE)</f>
        <v>0.96010558318576023</v>
      </c>
      <c r="AA181" s="18">
        <f>VLOOKUP(B181,'[1]CI calculations'!$A$705:$K$914,11,FALSE)</f>
        <v>1.3132614122900019E-2</v>
      </c>
      <c r="BA181" s="1"/>
      <c r="BB181" s="1"/>
      <c r="BC181" s="1"/>
      <c r="BD181" s="1"/>
      <c r="BE181" s="1"/>
      <c r="BF181" s="1"/>
      <c r="BG181" s="1"/>
      <c r="BH181" s="1"/>
      <c r="BI181" s="1"/>
      <c r="BJ181" s="1"/>
      <c r="BK181" s="1"/>
      <c r="BL181" s="1"/>
      <c r="BM181" s="1"/>
      <c r="BN181" s="1"/>
      <c r="BO181" s="1"/>
      <c r="BP181" s="1"/>
    </row>
    <row r="182" spans="1:68" x14ac:dyDescent="0.2">
      <c r="A182" s="27" t="s">
        <v>122</v>
      </c>
      <c r="B182" s="26" t="s">
        <v>121</v>
      </c>
      <c r="C182" s="25" t="s">
        <v>120</v>
      </c>
      <c r="D182" s="24">
        <f>VLOOKUP(B182,'[1]3 months'!$C$27:$G$238,5,FALSE)</f>
        <v>326.79939858200942</v>
      </c>
      <c r="E182" s="23">
        <f>VLOOKUP(B182,'[1]3 months'!$C$27:$M$238,8,FALSE)</f>
        <v>0.9520233470270949</v>
      </c>
      <c r="F182" s="23">
        <f>VLOOKUP(B182,'[1]3 months'!$C$27:$M$238,9,FALSE)</f>
        <v>3.6805784045168738E-2</v>
      </c>
      <c r="G182" s="23">
        <f>VLOOKUP(B182,'[1]3 months'!$C$27:$M$238,10,FALSE)</f>
        <v>1.1170868927736241E-2</v>
      </c>
      <c r="H182" s="23">
        <f>VLOOKUP(B182,'[1]3 months'!$C$27:$M$238,11,FALSE)</f>
        <v>0.9627784185471383</v>
      </c>
      <c r="I182" s="22">
        <f>VLOOKUP(B182,'[1]CI calculations'!$A$31:$K$240,11,FALSE)</f>
        <v>2.0574416108666432E-2</v>
      </c>
      <c r="J182" s="20">
        <f>VLOOKUP(B182,'[1]6 months '!$C$27:$M$238,5,FALSE)</f>
        <v>552.26585765674133</v>
      </c>
      <c r="K182" s="19">
        <f>VLOOKUP(B182,'[1]6 months '!$C$27:$M$238,8,FALSE)</f>
        <v>0.95843440530682955</v>
      </c>
      <c r="L182" s="19">
        <f>VLOOKUP(B182,'[1]6 months '!$C$27:$M$238,9,FALSE)</f>
        <v>3.4955312350690937E-2</v>
      </c>
      <c r="M182" s="19">
        <f>VLOOKUP(B182,'[1]6 months '!$C$27:$M$238,10,FALSE)</f>
        <v>6.6102823424795103E-3</v>
      </c>
      <c r="N182" s="19">
        <f>VLOOKUP(B182,'[1]6 months '!$C$27:$M$238,11,FALSE)</f>
        <v>0.96481208560008269</v>
      </c>
      <c r="O182" s="21">
        <f>VLOOKUP(B182,'[1]CI calculations'!$A$248:$K$457,11,FALSE)</f>
        <v>1.5359015021491859E-2</v>
      </c>
      <c r="P182" s="20">
        <f>VLOOKUP(B182,'[1]1 year '!$C$27:$M$238,5,FALSE)</f>
        <v>698.49795313033917</v>
      </c>
      <c r="Q182" s="19">
        <f>VLOOKUP(B182,'[1]1 year '!$C$27:$M$238,8,FALSE)</f>
        <v>0.94666780305778198</v>
      </c>
      <c r="R182" s="19">
        <f>VLOOKUP(B182,'[1]1 year '!$C$27:$M$238,9,FALSE)</f>
        <v>4.3563367245889599E-2</v>
      </c>
      <c r="S182" s="19">
        <f>VLOOKUP(B182,'[1]1 year '!$C$27:$M$238,10,FALSE)</f>
        <v>9.7688296963284928E-3</v>
      </c>
      <c r="T182" s="19">
        <f>VLOOKUP(B182,'[1]1 year '!$C$27:$M$238,11,FALSE)</f>
        <v>0.9560068713727421</v>
      </c>
      <c r="U182" s="19">
        <f>VLOOKUP(B182,'[1]CI calculations'!$A$472:$K$681,11,FALSE)</f>
        <v>1.5222117663209453E-2</v>
      </c>
      <c r="V182" s="20">
        <f>VLOOKUP(B182,'[1]2 years'!$C$27:$M$238,5,FALSE)</f>
        <v>785.80312269100273</v>
      </c>
      <c r="W182" s="19">
        <f>VLOOKUP(B182,'[1]2 years'!$C$27:$M$238,8,FALSE)</f>
        <v>0.93277676545409649</v>
      </c>
      <c r="X182" s="19">
        <f>VLOOKUP(B182,'[1]2 years'!$C$27:$M$238,9,FALSE)</f>
        <v>5.1016585351183301E-2</v>
      </c>
      <c r="Y182" s="19">
        <f>VLOOKUP(B182,'[1]2 years'!$C$27:$M$238,10,FALSE)</f>
        <v>1.620664919472032E-2</v>
      </c>
      <c r="Z182" s="19">
        <f>VLOOKUP(B182,'[1]2 years'!$C$27:$M$238,11,FALSE)</f>
        <v>0.94814298621816884</v>
      </c>
      <c r="AA182" s="18">
        <f>VLOOKUP(B182,'[1]CI calculations'!$A$705:$K$914,11,FALSE)</f>
        <v>1.5567359518846283E-2</v>
      </c>
      <c r="BA182" s="1"/>
      <c r="BB182" s="1"/>
      <c r="BC182" s="1"/>
      <c r="BD182" s="1"/>
      <c r="BE182" s="1"/>
      <c r="BF182" s="1"/>
      <c r="BG182" s="1"/>
      <c r="BH182" s="1"/>
      <c r="BI182" s="1"/>
      <c r="BJ182" s="1"/>
      <c r="BK182" s="1"/>
      <c r="BL182" s="1"/>
      <c r="BM182" s="1"/>
      <c r="BN182" s="1"/>
      <c r="BO182" s="1"/>
      <c r="BP182" s="1"/>
    </row>
    <row r="183" spans="1:68" x14ac:dyDescent="0.2">
      <c r="A183" s="27" t="s">
        <v>119</v>
      </c>
      <c r="B183" s="26" t="s">
        <v>118</v>
      </c>
      <c r="C183" s="25" t="s">
        <v>117</v>
      </c>
      <c r="D183" s="24">
        <f>VLOOKUP(B183,'[1]3 months'!$C$27:$G$238,5,FALSE)</f>
        <v>271.01680097736846</v>
      </c>
      <c r="E183" s="23">
        <f>VLOOKUP(B183,'[1]3 months'!$C$27:$M$238,8,FALSE)</f>
        <v>0.91653992039422805</v>
      </c>
      <c r="F183" s="23">
        <f>VLOOKUP(B183,'[1]3 months'!$C$27:$M$238,9,FALSE)</f>
        <v>7.8292963297776907E-2</v>
      </c>
      <c r="G183" s="23">
        <f>VLOOKUP(B183,'[1]3 months'!$C$27:$M$238,10,FALSE)</f>
        <v>5.167116307994853E-3</v>
      </c>
      <c r="H183" s="23">
        <f>VLOOKUP(B183,'[1]3 months'!$C$27:$M$238,11,FALSE)</f>
        <v>0.92130038664663194</v>
      </c>
      <c r="I183" s="22">
        <f>VLOOKUP(B183,'[1]CI calculations'!$A$31:$K$240,11,FALSE)</f>
        <v>3.2049203843014483E-2</v>
      </c>
      <c r="J183" s="20">
        <f>VLOOKUP(B183,'[1]6 months '!$C$27:$M$238,5,FALSE)</f>
        <v>460.72669159237273</v>
      </c>
      <c r="K183" s="19">
        <f>VLOOKUP(B183,'[1]6 months '!$C$27:$M$238,8,FALSE)</f>
        <v>0.91292148135449269</v>
      </c>
      <c r="L183" s="19">
        <f>VLOOKUP(B183,'[1]6 months '!$C$27:$M$238,9,FALSE)</f>
        <v>8.4039026127218863E-2</v>
      </c>
      <c r="M183" s="19">
        <f>VLOOKUP(B183,'[1]6 months '!$C$27:$M$238,10,FALSE)</f>
        <v>3.0394925182883389E-3</v>
      </c>
      <c r="N183" s="19">
        <f>VLOOKUP(B183,'[1]6 months '!$C$27:$M$238,11,FALSE)</f>
        <v>0.91570475911879534</v>
      </c>
      <c r="O183" s="21">
        <f>VLOOKUP(B183,'[1]CI calculations'!$A$248:$K$457,11,FALSE)</f>
        <v>2.5315172129797784E-2</v>
      </c>
      <c r="P183" s="20">
        <f>VLOOKUP(B183,'[1]1 year '!$C$27:$M$238,5,FALSE)</f>
        <v>558.78743258401596</v>
      </c>
      <c r="Q183" s="19">
        <f>VLOOKUP(B183,'[1]1 year '!$C$27:$M$238,8,FALSE)</f>
        <v>0.91192460263723829</v>
      </c>
      <c r="R183" s="19">
        <f>VLOOKUP(B183,'[1]1 year '!$C$27:$M$238,9,FALSE)</f>
        <v>8.4017803627258247E-2</v>
      </c>
      <c r="S183" s="19">
        <f>VLOOKUP(B183,'[1]1 year '!$C$27:$M$238,10,FALSE)</f>
        <v>4.0575937355033231E-3</v>
      </c>
      <c r="T183" s="19">
        <f>VLOOKUP(B183,'[1]1 year '!$C$27:$M$238,11,FALSE)</f>
        <v>0.91563989734869733</v>
      </c>
      <c r="U183" s="19">
        <f>VLOOKUP(B183,'[1]CI calculations'!$A$472:$K$681,11,FALSE)</f>
        <v>2.3002305710766599E-2</v>
      </c>
      <c r="V183" s="20">
        <f>VLOOKUP(B183,'[1]2 years'!$C$27:$M$238,5,FALSE)</f>
        <v>613.94842604798441</v>
      </c>
      <c r="W183" s="19">
        <f>VLOOKUP(B183,'[1]2 years'!$C$27:$M$238,8,FALSE)</f>
        <v>0.90283313565090551</v>
      </c>
      <c r="X183" s="19">
        <f>VLOOKUP(B183,'[1]2 years'!$C$27:$M$238,9,FALSE)</f>
        <v>9.0563809740918072E-2</v>
      </c>
      <c r="Y183" s="19">
        <f>VLOOKUP(B183,'[1]2 years'!$C$27:$M$238,10,FALSE)</f>
        <v>6.6030546081764611E-3</v>
      </c>
      <c r="Z183" s="19">
        <f>VLOOKUP(B183,'[1]2 years'!$C$27:$M$238,11,FALSE)</f>
        <v>0.90883421761962724</v>
      </c>
      <c r="AA183" s="18">
        <f>VLOOKUP(B183,'[1]CI calculations'!$A$705:$K$914,11,FALSE)</f>
        <v>2.2755300870091866E-2</v>
      </c>
      <c r="BA183" s="1"/>
      <c r="BB183" s="1"/>
      <c r="BC183" s="1"/>
      <c r="BD183" s="1"/>
      <c r="BE183" s="1"/>
      <c r="BF183" s="1"/>
      <c r="BG183" s="1"/>
      <c r="BH183" s="1"/>
      <c r="BI183" s="1"/>
      <c r="BJ183" s="1"/>
      <c r="BK183" s="1"/>
      <c r="BL183" s="1"/>
      <c r="BM183" s="1"/>
      <c r="BN183" s="1"/>
      <c r="BO183" s="1"/>
      <c r="BP183" s="1"/>
    </row>
    <row r="184" spans="1:68" x14ac:dyDescent="0.2">
      <c r="A184" s="27" t="s">
        <v>116</v>
      </c>
      <c r="B184" s="26" t="s">
        <v>115</v>
      </c>
      <c r="C184" s="25" t="s">
        <v>114</v>
      </c>
      <c r="D184" s="24">
        <f>VLOOKUP(B184,'[1]3 months'!$C$27:$G$238,5,FALSE)</f>
        <v>181.63125268664425</v>
      </c>
      <c r="E184" s="23">
        <f>VLOOKUP(B184,'[1]3 months'!$C$27:$M$238,8,FALSE)</f>
        <v>0.99293470075871704</v>
      </c>
      <c r="F184" s="23">
        <f>VLOOKUP(B184,'[1]3 months'!$C$27:$M$238,9,FALSE)</f>
        <v>7.0652992412829343E-3</v>
      </c>
      <c r="G184" s="23">
        <f>VLOOKUP(B184,'[1]3 months'!$C$27:$M$238,10,FALSE)</f>
        <v>0</v>
      </c>
      <c r="H184" s="23">
        <f>VLOOKUP(B184,'[1]3 months'!$C$27:$M$238,11,FALSE)</f>
        <v>0.99293470075871704</v>
      </c>
      <c r="I184" s="22">
        <f>VLOOKUP(B184,'[1]CI calculations'!$A$31:$K$240,11,FALSE)</f>
        <v>1.2155818310431525E-2</v>
      </c>
      <c r="J184" s="20">
        <f>VLOOKUP(B184,'[1]6 months '!$C$27:$M$238,5,FALSE)</f>
        <v>318.01792924722542</v>
      </c>
      <c r="K184" s="19">
        <f>VLOOKUP(B184,'[1]6 months '!$C$27:$M$238,8,FALSE)</f>
        <v>0.98975663641480893</v>
      </c>
      <c r="L184" s="19">
        <f>VLOOKUP(B184,'[1]6 months '!$C$27:$M$238,9,FALSE)</f>
        <v>1.0243363585190993E-2</v>
      </c>
      <c r="M184" s="19">
        <f>VLOOKUP(B184,'[1]6 months '!$C$27:$M$238,10,FALSE)</f>
        <v>0</v>
      </c>
      <c r="N184" s="19">
        <f>VLOOKUP(B184,'[1]6 months '!$C$27:$M$238,11,FALSE)</f>
        <v>0.98975663641480893</v>
      </c>
      <c r="O184" s="21">
        <f>VLOOKUP(B184,'[1]CI calculations'!$A$248:$K$457,11,FALSE)</f>
        <v>1.1030460686044382E-2</v>
      </c>
      <c r="P184" s="20">
        <f>VLOOKUP(B184,'[1]1 year '!$C$27:$M$238,5,FALSE)</f>
        <v>394.21492991258805</v>
      </c>
      <c r="Q184" s="19">
        <f>VLOOKUP(B184,'[1]1 year '!$C$27:$M$238,8,FALSE)</f>
        <v>0.98646103236622784</v>
      </c>
      <c r="R184" s="19">
        <f>VLOOKUP(B184,'[1]1 year '!$C$27:$M$238,9,FALSE)</f>
        <v>8.2634447067014907E-3</v>
      </c>
      <c r="S184" s="19">
        <f>VLOOKUP(B184,'[1]1 year '!$C$27:$M$238,10,FALSE)</f>
        <v>5.2755229270706576E-3</v>
      </c>
      <c r="T184" s="19">
        <f>VLOOKUP(B184,'[1]1 year '!$C$27:$M$238,11,FALSE)</f>
        <v>0.9916927301004822</v>
      </c>
      <c r="U184" s="19">
        <f>VLOOKUP(B184,'[1]CI calculations'!$A$472:$K$681,11,FALSE)</f>
        <v>8.9518795846742893E-3</v>
      </c>
      <c r="V184" s="20">
        <f>VLOOKUP(B184,'[1]2 years'!$C$27:$M$238,5,FALSE)</f>
        <v>442.14150537873422</v>
      </c>
      <c r="W184" s="19">
        <f>VLOOKUP(B184,'[1]2 years'!$C$27:$M$238,8,FALSE)</f>
        <v>0.97822613694329286</v>
      </c>
      <c r="X184" s="19">
        <f>VLOOKUP(B184,'[1]2 years'!$C$27:$M$238,9,FALSE)</f>
        <v>1.4180787740552505E-2</v>
      </c>
      <c r="Y184" s="19">
        <f>VLOOKUP(B184,'[1]2 years'!$C$27:$M$238,10,FALSE)</f>
        <v>7.5930753161545812E-3</v>
      </c>
      <c r="Z184" s="19">
        <f>VLOOKUP(B184,'[1]2 years'!$C$27:$M$238,11,FALSE)</f>
        <v>0.98571071262418875</v>
      </c>
      <c r="AA184" s="18">
        <f>VLOOKUP(B184,'[1]CI calculations'!$A$705:$K$914,11,FALSE)</f>
        <v>1.106405325727656E-2</v>
      </c>
      <c r="BA184" s="1"/>
      <c r="BB184" s="1"/>
      <c r="BC184" s="1"/>
      <c r="BD184" s="1"/>
      <c r="BE184" s="1"/>
      <c r="BF184" s="1"/>
      <c r="BG184" s="1"/>
      <c r="BH184" s="1"/>
      <c r="BI184" s="1"/>
      <c r="BJ184" s="1"/>
      <c r="BK184" s="1"/>
      <c r="BL184" s="1"/>
      <c r="BM184" s="1"/>
      <c r="BN184" s="1"/>
      <c r="BO184" s="1"/>
      <c r="BP184" s="1"/>
    </row>
    <row r="185" spans="1:68" x14ac:dyDescent="0.2">
      <c r="A185" s="27" t="s">
        <v>113</v>
      </c>
      <c r="B185" s="26" t="s">
        <v>112</v>
      </c>
      <c r="C185" s="25" t="s">
        <v>111</v>
      </c>
      <c r="D185" s="24">
        <f>VLOOKUP(B185,'[1]3 months'!$C$27:$G$238,5,FALSE)</f>
        <v>118.58244973684539</v>
      </c>
      <c r="E185" s="23">
        <f>VLOOKUP(B185,'[1]3 months'!$C$27:$M$238,8,FALSE)</f>
        <v>0.94248954068704738</v>
      </c>
      <c r="F185" s="23">
        <f>VLOOKUP(B185,'[1]3 months'!$C$27:$M$238,9,FALSE)</f>
        <v>5.7510459312952615E-2</v>
      </c>
      <c r="G185" s="23">
        <f>VLOOKUP(B185,'[1]3 months'!$C$27:$M$238,10,FALSE)</f>
        <v>0</v>
      </c>
      <c r="H185" s="23">
        <f>VLOOKUP(B185,'[1]3 months'!$C$27:$M$238,11,FALSE)</f>
        <v>0.94248954068704738</v>
      </c>
      <c r="I185" s="22">
        <f>VLOOKUP(B185,'[1]CI calculations'!$A$31:$K$240,11,FALSE)</f>
        <v>4.1878370263503398E-2</v>
      </c>
      <c r="J185" s="20">
        <f>VLOOKUP(B185,'[1]6 months '!$C$27:$M$238,5,FALSE)</f>
        <v>222.05600208340064</v>
      </c>
      <c r="K185" s="19">
        <f>VLOOKUP(B185,'[1]6 months '!$C$27:$M$238,8,FALSE)</f>
        <v>0.93647517382289946</v>
      </c>
      <c r="L185" s="19">
        <f>VLOOKUP(B185,'[1]6 months '!$C$27:$M$238,9,FALSE)</f>
        <v>6.3524826177100466E-2</v>
      </c>
      <c r="M185" s="19">
        <f>VLOOKUP(B185,'[1]6 months '!$C$27:$M$238,10,FALSE)</f>
        <v>0</v>
      </c>
      <c r="N185" s="19">
        <f>VLOOKUP(B185,'[1]6 months '!$C$27:$M$238,11,FALSE)</f>
        <v>0.93647517382289946</v>
      </c>
      <c r="O185" s="21">
        <f>VLOOKUP(B185,'[1]CI calculations'!$A$248:$K$457,11,FALSE)</f>
        <v>3.1997035972797482E-2</v>
      </c>
      <c r="P185" s="20">
        <f>VLOOKUP(B185,'[1]1 year '!$C$27:$M$238,5,FALSE)</f>
        <v>320.13633080591308</v>
      </c>
      <c r="Q185" s="19">
        <f>VLOOKUP(B185,'[1]1 year '!$C$27:$M$238,8,FALSE)</f>
        <v>0.91753517780560889</v>
      </c>
      <c r="R185" s="19">
        <f>VLOOKUP(B185,'[1]1 year '!$C$27:$M$238,9,FALSE)</f>
        <v>8.2464822194391094E-2</v>
      </c>
      <c r="S185" s="19">
        <f>VLOOKUP(B185,'[1]1 year '!$C$27:$M$238,10,FALSE)</f>
        <v>0</v>
      </c>
      <c r="T185" s="19">
        <f>VLOOKUP(B185,'[1]1 year '!$C$27:$M$238,11,FALSE)</f>
        <v>0.91753517780560889</v>
      </c>
      <c r="U185" s="19">
        <f>VLOOKUP(B185,'[1]CI calculations'!$A$472:$K$681,11,FALSE)</f>
        <v>3.0032792310234212E-2</v>
      </c>
      <c r="V185" s="20">
        <f>VLOOKUP(B185,'[1]2 years'!$C$27:$M$238,5,FALSE)</f>
        <v>367.61040506033288</v>
      </c>
      <c r="W185" s="19">
        <f>VLOOKUP(B185,'[1]2 years'!$C$27:$M$238,8,FALSE)</f>
        <v>0.89348856720709968</v>
      </c>
      <c r="X185" s="19">
        <f>VLOOKUP(B185,'[1]2 years'!$C$27:$M$238,9,FALSE)</f>
        <v>7.7210123850088588E-2</v>
      </c>
      <c r="Y185" s="19">
        <f>VLOOKUP(B185,'[1]2 years'!$C$27:$M$238,10,FALSE)</f>
        <v>2.9301308942811789E-2</v>
      </c>
      <c r="Z185" s="19">
        <f>VLOOKUP(B185,'[1]2 years'!$C$27:$M$238,11,FALSE)</f>
        <v>0.92045922739836084</v>
      </c>
      <c r="AA185" s="18">
        <f>VLOOKUP(B185,'[1]CI calculations'!$A$705:$K$914,11,FALSE)</f>
        <v>2.7981452352834182E-2</v>
      </c>
      <c r="BA185" s="1"/>
      <c r="BB185" s="1"/>
      <c r="BC185" s="1"/>
      <c r="BD185" s="1"/>
      <c r="BE185" s="1"/>
      <c r="BF185" s="1"/>
      <c r="BG185" s="1"/>
      <c r="BH185" s="1"/>
      <c r="BI185" s="1"/>
      <c r="BJ185" s="1"/>
      <c r="BK185" s="1"/>
      <c r="BL185" s="1"/>
      <c r="BM185" s="1"/>
      <c r="BN185" s="1"/>
      <c r="BO185" s="1"/>
      <c r="BP185" s="1"/>
    </row>
    <row r="186" spans="1:68" x14ac:dyDescent="0.2">
      <c r="A186" s="27" t="s">
        <v>110</v>
      </c>
      <c r="B186" s="26" t="s">
        <v>109</v>
      </c>
      <c r="C186" s="25" t="s">
        <v>108</v>
      </c>
      <c r="D186" s="24">
        <f>VLOOKUP(B186,'[1]3 months'!$C$27:$G$238,5,FALSE)</f>
        <v>1047.3730543455617</v>
      </c>
      <c r="E186" s="23">
        <f>VLOOKUP(B186,'[1]3 months'!$C$27:$M$238,8,FALSE)</f>
        <v>0.97023341751831049</v>
      </c>
      <c r="F186" s="23">
        <f>VLOOKUP(B186,'[1]3 months'!$C$27:$M$238,9,FALSE)</f>
        <v>2.8729590707689455E-2</v>
      </c>
      <c r="G186" s="23">
        <f>VLOOKUP(B186,'[1]3 months'!$C$27:$M$238,10,FALSE)</f>
        <v>1.0369917739998405E-3</v>
      </c>
      <c r="H186" s="23">
        <f>VLOOKUP(B186,'[1]3 months'!$C$27:$M$238,11,FALSE)</f>
        <v>0.97124058601658458</v>
      </c>
      <c r="I186" s="22">
        <f>VLOOKUP(B186,'[1]CI calculations'!$A$31:$K$240,11,FALSE)</f>
        <v>1.0082782485189592E-2</v>
      </c>
      <c r="J186" s="20">
        <f>VLOOKUP(B186,'[1]6 months '!$C$27:$M$238,5,FALSE)</f>
        <v>1765.5587249012654</v>
      </c>
      <c r="K186" s="19">
        <f>VLOOKUP(B186,'[1]6 months '!$C$27:$M$238,8,FALSE)</f>
        <v>0.97285112377324034</v>
      </c>
      <c r="L186" s="19">
        <f>VLOOKUP(B186,'[1]6 months '!$C$27:$M$238,9,FALSE)</f>
        <v>2.5856182792160783E-2</v>
      </c>
      <c r="M186" s="19">
        <f>VLOOKUP(B186,'[1]6 months '!$C$27:$M$238,10,FALSE)</f>
        <v>1.2926934345989646E-3</v>
      </c>
      <c r="N186" s="19">
        <f>VLOOKUP(B186,'[1]6 months '!$C$27:$M$238,11,FALSE)</f>
        <v>0.97411034982703659</v>
      </c>
      <c r="O186" s="21">
        <f>VLOOKUP(B186,'[1]CI calculations'!$A$248:$K$457,11,FALSE)</f>
        <v>7.3786110154601472E-3</v>
      </c>
      <c r="P186" s="20">
        <f>VLOOKUP(B186,'[1]1 year '!$C$27:$M$238,5,FALSE)</f>
        <v>2274.0795079050181</v>
      </c>
      <c r="Q186" s="19">
        <f>VLOOKUP(B186,'[1]1 year '!$C$27:$M$238,8,FALSE)</f>
        <v>0.96711258645995191</v>
      </c>
      <c r="R186" s="19">
        <f>VLOOKUP(B186,'[1]1 year '!$C$27:$M$238,9,FALSE)</f>
        <v>2.8716523282096524E-2</v>
      </c>
      <c r="S186" s="19">
        <f>VLOOKUP(B186,'[1]1 year '!$C$27:$M$238,10,FALSE)</f>
        <v>4.1708902579515031E-3</v>
      </c>
      <c r="T186" s="19">
        <f>VLOOKUP(B186,'[1]1 year '!$C$27:$M$238,11,FALSE)</f>
        <v>0.97116320159637126</v>
      </c>
      <c r="U186" s="19">
        <f>VLOOKUP(B186,'[1]CI calculations'!$A$472:$K$681,11,FALSE)</f>
        <v>6.8607345800097523E-3</v>
      </c>
      <c r="V186" s="20">
        <f>VLOOKUP(B186,'[1]2 years'!$C$27:$M$238,5,FALSE)</f>
        <v>2670.5294404576239</v>
      </c>
      <c r="W186" s="19">
        <f>VLOOKUP(B186,'[1]2 years'!$C$27:$M$238,8,FALSE)</f>
        <v>0.95044701877671156</v>
      </c>
      <c r="X186" s="19">
        <f>VLOOKUP(B186,'[1]2 years'!$C$27:$M$238,9,FALSE)</f>
        <v>3.395426602442532E-2</v>
      </c>
      <c r="Y186" s="19">
        <f>VLOOKUP(B186,'[1]2 years'!$C$27:$M$238,10,FALSE)</f>
        <v>1.5598715198863121E-2</v>
      </c>
      <c r="Z186" s="19">
        <f>VLOOKUP(B186,'[1]2 years'!$C$27:$M$238,11,FALSE)</f>
        <v>0.96550769838614692</v>
      </c>
      <c r="AA186" s="18">
        <f>VLOOKUP(B186,'[1]CI calculations'!$A$705:$K$914,11,FALSE)</f>
        <v>6.9440248851129751E-3</v>
      </c>
      <c r="BA186" s="1"/>
      <c r="BB186" s="1"/>
      <c r="BC186" s="1"/>
      <c r="BD186" s="1"/>
      <c r="BE186" s="1"/>
      <c r="BF186" s="1"/>
      <c r="BG186" s="1"/>
      <c r="BH186" s="1"/>
      <c r="BI186" s="1"/>
      <c r="BJ186" s="1"/>
      <c r="BK186" s="1"/>
      <c r="BL186" s="1"/>
      <c r="BM186" s="1"/>
      <c r="BN186" s="1"/>
      <c r="BO186" s="1"/>
      <c r="BP186" s="1"/>
    </row>
    <row r="187" spans="1:68" x14ac:dyDescent="0.2">
      <c r="A187" s="27" t="s">
        <v>107</v>
      </c>
      <c r="B187" s="26" t="s">
        <v>106</v>
      </c>
      <c r="C187" s="25" t="s">
        <v>105</v>
      </c>
      <c r="D187" s="24">
        <f>VLOOKUP(B187,'[1]3 months'!$C$27:$G$238,5,FALSE)</f>
        <v>329.4616842661971</v>
      </c>
      <c r="E187" s="23">
        <f>VLOOKUP(B187,'[1]3 months'!$C$27:$M$238,8,FALSE)</f>
        <v>0.94206527907220716</v>
      </c>
      <c r="F187" s="23">
        <f>VLOOKUP(B187,'[1]3 months'!$C$27:$M$238,9,FALSE)</f>
        <v>5.1166114944802381E-2</v>
      </c>
      <c r="G187" s="23">
        <f>VLOOKUP(B187,'[1]3 months'!$C$27:$M$238,10,FALSE)</f>
        <v>6.76860598299041E-3</v>
      </c>
      <c r="H187" s="23">
        <f>VLOOKUP(B187,'[1]3 months'!$C$27:$M$238,11,FALSE)</f>
        <v>0.94848520168309725</v>
      </c>
      <c r="I187" s="22">
        <f>VLOOKUP(B187,'[1]CI calculations'!$A$31:$K$240,11,FALSE)</f>
        <v>2.387878868843097E-2</v>
      </c>
      <c r="J187" s="20">
        <f>VLOOKUP(B187,'[1]6 months '!$C$27:$M$238,5,FALSE)</f>
        <v>543.11816169644965</v>
      </c>
      <c r="K187" s="19">
        <f>VLOOKUP(B187,'[1]6 months '!$C$27:$M$238,8,FALSE)</f>
        <v>0.94572007204878961</v>
      </c>
      <c r="L187" s="19">
        <f>VLOOKUP(B187,'[1]6 months '!$C$27:$M$238,9,FALSE)</f>
        <v>4.7678680702007724E-2</v>
      </c>
      <c r="M187" s="19">
        <f>VLOOKUP(B187,'[1]6 months '!$C$27:$M$238,10,FALSE)</f>
        <v>6.6012472492027264E-3</v>
      </c>
      <c r="N187" s="19">
        <f>VLOOKUP(B187,'[1]6 months '!$C$27:$M$238,11,FALSE)</f>
        <v>0.95200448906344826</v>
      </c>
      <c r="O187" s="21">
        <f>VLOOKUP(B187,'[1]CI calculations'!$A$248:$K$457,11,FALSE)</f>
        <v>1.79723587816541E-2</v>
      </c>
      <c r="P187" s="20">
        <f>VLOOKUP(B187,'[1]1 year '!$C$27:$M$238,5,FALSE)</f>
        <v>741.81485413366534</v>
      </c>
      <c r="Q187" s="19">
        <f>VLOOKUP(B187,'[1]1 year '!$C$27:$M$238,8,FALSE)</f>
        <v>0.93264081688207279</v>
      </c>
      <c r="R187" s="19">
        <f>VLOOKUP(B187,'[1]1 year '!$C$27:$M$238,9,FALSE)</f>
        <v>5.9758297848220392E-2</v>
      </c>
      <c r="S187" s="19">
        <f>VLOOKUP(B187,'[1]1 year '!$C$27:$M$238,10,FALSE)</f>
        <v>7.6008852697068913E-3</v>
      </c>
      <c r="T187" s="19">
        <f>VLOOKUP(B187,'[1]1 year '!$C$27:$M$238,11,FALSE)</f>
        <v>0.93978400729986444</v>
      </c>
      <c r="U187" s="19">
        <f>VLOOKUP(B187,'[1]CI calculations'!$A$472:$K$681,11,FALSE)</f>
        <v>1.7118534450697779E-2</v>
      </c>
      <c r="V187" s="20">
        <f>VLOOKUP(B187,'[1]2 years'!$C$27:$M$238,5,FALSE)</f>
        <v>866.03468405779165</v>
      </c>
      <c r="W187" s="19">
        <f>VLOOKUP(B187,'[1]2 years'!$C$27:$M$238,8,FALSE)</f>
        <v>0.91915697448350642</v>
      </c>
      <c r="X187" s="19">
        <f>VLOOKUP(B187,'[1]2 years'!$C$27:$M$238,9,FALSE)</f>
        <v>5.8919413120460333E-2</v>
      </c>
      <c r="Y187" s="19">
        <f>VLOOKUP(B187,'[1]2 years'!$C$27:$M$238,10,FALSE)</f>
        <v>2.1923612396033326E-2</v>
      </c>
      <c r="Z187" s="19">
        <f>VLOOKUP(B187,'[1]2 years'!$C$27:$M$238,11,FALSE)</f>
        <v>0.93975990641712803</v>
      </c>
      <c r="AA187" s="18">
        <f>VLOOKUP(B187,'[1]CI calculations'!$A$705:$K$914,11,FALSE)</f>
        <v>1.5961521583776353E-2</v>
      </c>
      <c r="BA187" s="1"/>
      <c r="BB187" s="1"/>
      <c r="BC187" s="1"/>
      <c r="BD187" s="1"/>
      <c r="BE187" s="1"/>
      <c r="BF187" s="1"/>
      <c r="BG187" s="1"/>
      <c r="BH187" s="1"/>
      <c r="BI187" s="1"/>
      <c r="BJ187" s="1"/>
      <c r="BK187" s="1"/>
      <c r="BL187" s="1"/>
      <c r="BM187" s="1"/>
      <c r="BN187" s="1"/>
      <c r="BO187" s="1"/>
      <c r="BP187" s="1"/>
    </row>
    <row r="188" spans="1:68" x14ac:dyDescent="0.2">
      <c r="A188" s="27" t="s">
        <v>104</v>
      </c>
      <c r="B188" s="26" t="s">
        <v>103</v>
      </c>
      <c r="C188" s="25" t="s">
        <v>102</v>
      </c>
      <c r="D188" s="24">
        <f>VLOOKUP(B188,'[1]3 months'!$C$27:$G$238,5,FALSE)</f>
        <v>179.00493764638031</v>
      </c>
      <c r="E188" s="23">
        <f>VLOOKUP(B188,'[1]3 months'!$C$27:$M$238,8,FALSE)</f>
        <v>0.92918674537222001</v>
      </c>
      <c r="F188" s="23">
        <f>VLOOKUP(B188,'[1]3 months'!$C$27:$M$238,9,FALSE)</f>
        <v>5.5132958531778672E-2</v>
      </c>
      <c r="G188" s="23">
        <f>VLOOKUP(B188,'[1]3 months'!$C$27:$M$238,10,FALSE)</f>
        <v>1.5680296096001335E-2</v>
      </c>
      <c r="H188" s="23">
        <f>VLOOKUP(B188,'[1]3 months'!$C$27:$M$238,11,FALSE)</f>
        <v>0.94398876877795812</v>
      </c>
      <c r="I188" s="22">
        <f>VLOOKUP(B188,'[1]CI calculations'!$A$31:$K$240,11,FALSE)</f>
        <v>3.3891222473544251E-2</v>
      </c>
      <c r="J188" s="20">
        <f>VLOOKUP(B188,'[1]6 months '!$C$27:$M$238,5,FALSE)</f>
        <v>274.8076024322109</v>
      </c>
      <c r="K188" s="19">
        <f>VLOOKUP(B188,'[1]6 months '!$C$27:$M$238,8,FALSE)</f>
        <v>0.92014094045551098</v>
      </c>
      <c r="L188" s="19">
        <f>VLOOKUP(B188,'[1]6 months '!$C$27:$M$238,9,FALSE)</f>
        <v>4.8654566598727376E-2</v>
      </c>
      <c r="M188" s="19">
        <f>VLOOKUP(B188,'[1]6 months '!$C$27:$M$238,10,FALSE)</f>
        <v>3.1204492945761646E-2</v>
      </c>
      <c r="N188" s="19">
        <f>VLOOKUP(B188,'[1]6 months '!$C$27:$M$238,11,FALSE)</f>
        <v>0.94977829041892592</v>
      </c>
      <c r="O188" s="21">
        <f>VLOOKUP(B188,'[1]CI calculations'!$A$248:$K$457,11,FALSE)</f>
        <v>2.6163919349273541E-2</v>
      </c>
      <c r="P188" s="20">
        <f>VLOOKUP(B188,'[1]1 year '!$C$27:$M$238,5,FALSE)</f>
        <v>407.02303362676724</v>
      </c>
      <c r="Q188" s="19">
        <f>VLOOKUP(B188,'[1]1 year '!$C$27:$M$238,8,FALSE)</f>
        <v>0.9038906137207281</v>
      </c>
      <c r="R188" s="19">
        <f>VLOOKUP(B188,'[1]1 year '!$C$27:$M$238,9,FALSE)</f>
        <v>6.3838240340408831E-2</v>
      </c>
      <c r="S188" s="19">
        <f>VLOOKUP(B188,'[1]1 year '!$C$27:$M$238,10,FALSE)</f>
        <v>3.227114593886303E-2</v>
      </c>
      <c r="T188" s="19">
        <f>VLOOKUP(B188,'[1]1 year '!$C$27:$M$238,11,FALSE)</f>
        <v>0.93403292660696491</v>
      </c>
      <c r="U188" s="19">
        <f>VLOOKUP(B188,'[1]CI calculations'!$A$472:$K$681,11,FALSE)</f>
        <v>2.443258050994556E-2</v>
      </c>
      <c r="V188" s="20">
        <f>VLOOKUP(B188,'[1]2 years'!$C$27:$M$238,5,FALSE)</f>
        <v>495.52761028408287</v>
      </c>
      <c r="W188" s="19">
        <f>VLOOKUP(B188,'[1]2 years'!$C$27:$M$238,8,FALSE)</f>
        <v>0.88964594933724284</v>
      </c>
      <c r="X188" s="19">
        <f>VLOOKUP(B188,'[1]2 years'!$C$27:$M$238,9,FALSE)</f>
        <v>7.2841806245979981E-2</v>
      </c>
      <c r="Y188" s="19">
        <f>VLOOKUP(B188,'[1]2 years'!$C$27:$M$238,10,FALSE)</f>
        <v>3.7512244416777266E-2</v>
      </c>
      <c r="Z188" s="19">
        <f>VLOOKUP(B188,'[1]2 years'!$C$27:$M$238,11,FALSE)</f>
        <v>0.92431923853219178</v>
      </c>
      <c r="AA188" s="18">
        <f>VLOOKUP(B188,'[1]CI calculations'!$A$705:$K$914,11,FALSE)</f>
        <v>2.3653583774931403E-2</v>
      </c>
      <c r="BA188" s="1"/>
      <c r="BB188" s="1"/>
      <c r="BC188" s="1"/>
      <c r="BD188" s="1"/>
      <c r="BE188" s="1"/>
      <c r="BF188" s="1"/>
      <c r="BG188" s="1"/>
      <c r="BH188" s="1"/>
      <c r="BI188" s="1"/>
      <c r="BJ188" s="1"/>
      <c r="BK188" s="1"/>
      <c r="BL188" s="1"/>
      <c r="BM188" s="1"/>
      <c r="BN188" s="1"/>
      <c r="BO188" s="1"/>
      <c r="BP188" s="1"/>
    </row>
    <row r="189" spans="1:68" x14ac:dyDescent="0.2">
      <c r="A189" s="27" t="s">
        <v>101</v>
      </c>
      <c r="B189" s="26" t="s">
        <v>100</v>
      </c>
      <c r="C189" s="25" t="s">
        <v>99</v>
      </c>
      <c r="D189" s="24">
        <f>VLOOKUP(B189,'[1]3 months'!$C$27:$G$238,5,FALSE)</f>
        <v>307.62225760351646</v>
      </c>
      <c r="E189" s="23">
        <f>VLOOKUP(B189,'[1]3 months'!$C$27:$M$238,8,FALSE)</f>
        <v>0.95944119041792952</v>
      </c>
      <c r="F189" s="23">
        <f>VLOOKUP(B189,'[1]3 months'!$C$27:$M$238,9,FALSE)</f>
        <v>3.908945299094415E-2</v>
      </c>
      <c r="G189" s="23">
        <f>VLOOKUP(B189,'[1]3 months'!$C$27:$M$238,10,FALSE)</f>
        <v>1.4693565911262896E-3</v>
      </c>
      <c r="H189" s="23">
        <f>VLOOKUP(B189,'[1]3 months'!$C$27:$M$238,11,FALSE)</f>
        <v>0.96085302614499923</v>
      </c>
      <c r="I189" s="22">
        <f>VLOOKUP(B189,'[1]CI calculations'!$A$31:$K$240,11,FALSE)</f>
        <v>2.1620584599487815E-2</v>
      </c>
      <c r="J189" s="20">
        <f>VLOOKUP(B189,'[1]6 months '!$C$27:$M$238,5,FALSE)</f>
        <v>527.59404341034156</v>
      </c>
      <c r="K189" s="19">
        <f>VLOOKUP(B189,'[1]6 months '!$C$27:$M$238,8,FALSE)</f>
        <v>0.96388549763943165</v>
      </c>
      <c r="L189" s="19">
        <f>VLOOKUP(B189,'[1]6 months '!$C$27:$M$238,9,FALSE)</f>
        <v>3.5257770186593991E-2</v>
      </c>
      <c r="M189" s="19">
        <f>VLOOKUP(B189,'[1]6 months '!$C$27:$M$238,10,FALSE)</f>
        <v>8.5673217397438169E-4</v>
      </c>
      <c r="N189" s="19">
        <f>VLOOKUP(B189,'[1]6 months '!$C$27:$M$238,11,FALSE)</f>
        <v>0.96471199744626301</v>
      </c>
      <c r="O189" s="21">
        <f>VLOOKUP(B189,'[1]CI calculations'!$A$248:$K$457,11,FALSE)</f>
        <v>1.5690186688349522E-2</v>
      </c>
      <c r="P189" s="20">
        <f>VLOOKUP(B189,'[1]1 year '!$C$27:$M$238,5,FALSE)</f>
        <v>678.48247200729236</v>
      </c>
      <c r="Q189" s="19">
        <f>VLOOKUP(B189,'[1]1 year '!$C$27:$M$238,8,FALSE)</f>
        <v>0.95092570060448234</v>
      </c>
      <c r="R189" s="19">
        <f>VLOOKUP(B189,'[1]1 year '!$C$27:$M$238,9,FALSE)</f>
        <v>4.8408096788323376E-2</v>
      </c>
      <c r="S189" s="19">
        <f>VLOOKUP(B189,'[1]1 year '!$C$27:$M$238,10,FALSE)</f>
        <v>6.6620260719427702E-4</v>
      </c>
      <c r="T189" s="19">
        <f>VLOOKUP(B189,'[1]1 year '!$C$27:$M$238,11,FALSE)</f>
        <v>0.95155963211229633</v>
      </c>
      <c r="U189" s="19">
        <f>VLOOKUP(B189,'[1]CI calculations'!$A$472:$K$681,11,FALSE)</f>
        <v>1.609472533742377E-2</v>
      </c>
      <c r="V189" s="20">
        <f>VLOOKUP(B189,'[1]2 years'!$C$27:$M$238,5,FALSE)</f>
        <v>757.61210314252003</v>
      </c>
      <c r="W189" s="19">
        <f>VLOOKUP(B189,'[1]2 years'!$C$27:$M$238,8,FALSE)</f>
        <v>0.93009492569176111</v>
      </c>
      <c r="X189" s="19">
        <f>VLOOKUP(B189,'[1]2 years'!$C$27:$M$238,9,FALSE)</f>
        <v>5.8887071483403691E-2</v>
      </c>
      <c r="Y189" s="19">
        <f>VLOOKUP(B189,'[1]2 years'!$C$27:$M$238,10,FALSE)</f>
        <v>1.1018002824835369E-2</v>
      </c>
      <c r="Z189" s="19">
        <f>VLOOKUP(B189,'[1]2 years'!$C$27:$M$238,11,FALSE)</f>
        <v>0.94045688227732849</v>
      </c>
      <c r="AA189" s="18">
        <f>VLOOKUP(B189,'[1]CI calculations'!$A$705:$K$914,11,FALSE)</f>
        <v>1.6875047813739712E-2</v>
      </c>
      <c r="BA189" s="1"/>
      <c r="BB189" s="1"/>
      <c r="BC189" s="1"/>
      <c r="BD189" s="1"/>
      <c r="BE189" s="1"/>
      <c r="BF189" s="1"/>
      <c r="BG189" s="1"/>
      <c r="BH189" s="1"/>
      <c r="BI189" s="1"/>
      <c r="BJ189" s="1"/>
      <c r="BK189" s="1"/>
      <c r="BL189" s="1"/>
      <c r="BM189" s="1"/>
      <c r="BN189" s="1"/>
      <c r="BO189" s="1"/>
      <c r="BP189" s="1"/>
    </row>
    <row r="190" spans="1:68" x14ac:dyDescent="0.2">
      <c r="A190" s="27" t="s">
        <v>98</v>
      </c>
      <c r="B190" s="26" t="s">
        <v>97</v>
      </c>
      <c r="C190" s="25" t="s">
        <v>96</v>
      </c>
      <c r="D190" s="24">
        <f>VLOOKUP(B190,'[1]3 months'!$C$27:$G$238,5,FALSE)</f>
        <v>128.04635947393493</v>
      </c>
      <c r="E190" s="23">
        <f>VLOOKUP(B190,'[1]3 months'!$C$27:$M$238,8,FALSE)</f>
        <v>0.93010069385308436</v>
      </c>
      <c r="F190" s="23">
        <f>VLOOKUP(B190,'[1]3 months'!$C$27:$M$238,9,FALSE)</f>
        <v>6.1304982640701604E-2</v>
      </c>
      <c r="G190" s="23">
        <f>VLOOKUP(B190,'[1]3 months'!$C$27:$M$238,10,FALSE)</f>
        <v>8.5943235062140022E-3</v>
      </c>
      <c r="H190" s="23">
        <f>VLOOKUP(B190,'[1]3 months'!$C$27:$M$238,11,FALSE)</f>
        <v>0.93816357511940685</v>
      </c>
      <c r="I190" s="22">
        <f>VLOOKUP(B190,'[1]CI calculations'!$A$31:$K$240,11,FALSE)</f>
        <v>4.1854272184790611E-2</v>
      </c>
      <c r="J190" s="20">
        <f>VLOOKUP(B190,'[1]6 months '!$C$27:$M$238,5,FALSE)</f>
        <v>281.35980904065633</v>
      </c>
      <c r="K190" s="19">
        <f>VLOOKUP(B190,'[1]6 months '!$C$27:$M$238,8,FALSE)</f>
        <v>0.92910232883097921</v>
      </c>
      <c r="L190" s="19">
        <f>VLOOKUP(B190,'[1]6 months '!$C$27:$M$238,9,FALSE)</f>
        <v>4.7022919701889661E-2</v>
      </c>
      <c r="M190" s="19">
        <f>VLOOKUP(B190,'[1]6 months '!$C$27:$M$238,10,FALSE)</f>
        <v>2.3874751467130952E-2</v>
      </c>
      <c r="N190" s="19">
        <f>VLOOKUP(B190,'[1]6 months '!$C$27:$M$238,11,FALSE)</f>
        <v>0.95182696096370223</v>
      </c>
      <c r="O190" s="21">
        <f>VLOOKUP(B190,'[1]CI calculations'!$A$248:$K$457,11,FALSE)</f>
        <v>2.5245521927235247E-2</v>
      </c>
      <c r="P190" s="20">
        <f>VLOOKUP(B190,'[1]1 year '!$C$27:$M$238,5,FALSE)</f>
        <v>387.05247804528676</v>
      </c>
      <c r="Q190" s="19">
        <f>VLOOKUP(B190,'[1]1 year '!$C$27:$M$238,8,FALSE)</f>
        <v>0.93796420079627651</v>
      </c>
      <c r="R190" s="19">
        <f>VLOOKUP(B190,'[1]1 year '!$C$27:$M$238,9,FALSE)</f>
        <v>4.4177782200316026E-2</v>
      </c>
      <c r="S190" s="19">
        <f>VLOOKUP(B190,'[1]1 year '!$C$27:$M$238,10,FALSE)</f>
        <v>1.7858017003407448E-2</v>
      </c>
      <c r="T190" s="19">
        <f>VLOOKUP(B190,'[1]1 year '!$C$27:$M$238,11,FALSE)</f>
        <v>0.95501894536111154</v>
      </c>
      <c r="U190" s="19">
        <f>VLOOKUP(B190,'[1]CI calculations'!$A$472:$K$681,11,FALSE)</f>
        <v>2.0758701408830234E-2</v>
      </c>
      <c r="V190" s="20">
        <f>VLOOKUP(B190,'[1]2 years'!$C$27:$M$238,5,FALSE)</f>
        <v>486.64184725541088</v>
      </c>
      <c r="W190" s="19">
        <f>VLOOKUP(B190,'[1]2 years'!$C$27:$M$238,8,FALSE)</f>
        <v>0.92427419062664296</v>
      </c>
      <c r="X190" s="19">
        <f>VLOOKUP(B190,'[1]2 years'!$C$27:$M$238,9,FALSE)</f>
        <v>4.5438171496498349E-2</v>
      </c>
      <c r="Y190" s="19">
        <f>VLOOKUP(B190,'[1]2 years'!$C$27:$M$238,10,FALSE)</f>
        <v>3.0287637876858623E-2</v>
      </c>
      <c r="Z190" s="19">
        <f>VLOOKUP(B190,'[1]2 years'!$C$27:$M$238,11,FALSE)</f>
        <v>0.95314262943187245</v>
      </c>
      <c r="AA190" s="18">
        <f>VLOOKUP(B190,'[1]CI calculations'!$A$705:$K$914,11,FALSE)</f>
        <v>1.8993648399171791E-2</v>
      </c>
      <c r="BA190" s="1"/>
      <c r="BB190" s="1"/>
      <c r="BC190" s="1"/>
      <c r="BD190" s="1"/>
      <c r="BE190" s="1"/>
      <c r="BF190" s="1"/>
      <c r="BG190" s="1"/>
      <c r="BH190" s="1"/>
      <c r="BI190" s="1"/>
      <c r="BJ190" s="1"/>
      <c r="BK190" s="1"/>
      <c r="BL190" s="1"/>
      <c r="BM190" s="1"/>
      <c r="BN190" s="1"/>
      <c r="BO190" s="1"/>
      <c r="BP190" s="1"/>
    </row>
    <row r="191" spans="1:68" x14ac:dyDescent="0.2">
      <c r="A191" s="27" t="s">
        <v>95</v>
      </c>
      <c r="B191" s="26" t="s">
        <v>94</v>
      </c>
      <c r="C191" s="25" t="s">
        <v>93</v>
      </c>
      <c r="D191" s="24">
        <f>VLOOKUP(B191,'[1]3 months'!$C$27:$G$238,5,FALSE)</f>
        <v>397.67701315926774</v>
      </c>
      <c r="E191" s="23">
        <f>VLOOKUP(B191,'[1]3 months'!$C$27:$M$238,8,FALSE)</f>
        <v>0.92777230248609732</v>
      </c>
      <c r="F191" s="23">
        <f>VLOOKUP(B191,'[1]3 months'!$C$27:$M$238,9,FALSE)</f>
        <v>7.1060339083696938E-2</v>
      </c>
      <c r="G191" s="23">
        <f>VLOOKUP(B191,'[1]3 months'!$C$27:$M$238,10,FALSE)</f>
        <v>1.1673584302058031E-3</v>
      </c>
      <c r="H191" s="23">
        <f>VLOOKUP(B191,'[1]3 months'!$C$27:$M$238,11,FALSE)</f>
        <v>0.92885661108149564</v>
      </c>
      <c r="I191" s="22">
        <f>VLOOKUP(B191,'[1]CI calculations'!$A$31:$K$240,11,FALSE)</f>
        <v>2.5189671029865263E-2</v>
      </c>
      <c r="J191" s="20">
        <f>VLOOKUP(B191,'[1]6 months '!$C$27:$M$238,5,FALSE)</f>
        <v>647.28142432914922</v>
      </c>
      <c r="K191" s="19">
        <f>VLOOKUP(B191,'[1]6 months '!$C$27:$M$238,8,FALSE)</f>
        <v>0.92645218573297416</v>
      </c>
      <c r="L191" s="19">
        <f>VLOOKUP(B191,'[1]6 months '!$C$27:$M$238,9,FALSE)</f>
        <v>6.4627781135143766E-2</v>
      </c>
      <c r="M191" s="19">
        <f>VLOOKUP(B191,'[1]6 months '!$C$27:$M$238,10,FALSE)</f>
        <v>8.9200331318820599E-3</v>
      </c>
      <c r="N191" s="19">
        <f>VLOOKUP(B191,'[1]6 months '!$C$27:$M$238,11,FALSE)</f>
        <v>0.93479054839603704</v>
      </c>
      <c r="O191" s="21">
        <f>VLOOKUP(B191,'[1]CI calculations'!$A$248:$K$457,11,FALSE)</f>
        <v>1.9028732170222107E-2</v>
      </c>
      <c r="P191" s="20">
        <f>VLOOKUP(B191,'[1]1 year '!$C$27:$M$238,5,FALSE)</f>
        <v>911.22441543069419</v>
      </c>
      <c r="Q191" s="19">
        <f>VLOOKUP(B191,'[1]1 year '!$C$27:$M$238,8,FALSE)</f>
        <v>0.93027784240322797</v>
      </c>
      <c r="R191" s="19">
        <f>VLOOKUP(B191,'[1]1 year '!$C$27:$M$238,9,FALSE)</f>
        <v>5.8510647497635689E-2</v>
      </c>
      <c r="S191" s="19">
        <f>VLOOKUP(B191,'[1]1 year '!$C$27:$M$238,10,FALSE)</f>
        <v>1.1211510099136303E-2</v>
      </c>
      <c r="T191" s="19">
        <f>VLOOKUP(B191,'[1]1 year '!$C$27:$M$238,11,FALSE)</f>
        <v>0.9408259217261904</v>
      </c>
      <c r="U191" s="19">
        <f>VLOOKUP(B191,'[1]CI calculations'!$A$472:$K$681,11,FALSE)</f>
        <v>1.5341247314613617E-2</v>
      </c>
      <c r="V191" s="20">
        <f>VLOOKUP(B191,'[1]2 years'!$C$27:$M$238,5,FALSE)</f>
        <v>1069.8836455360865</v>
      </c>
      <c r="W191" s="19">
        <f>VLOOKUP(B191,'[1]2 years'!$C$27:$M$238,8,FALSE)</f>
        <v>0.89260797473328657</v>
      </c>
      <c r="X191" s="19">
        <f>VLOOKUP(B191,'[1]2 years'!$C$27:$M$238,9,FALSE)</f>
        <v>8.2120430393658309E-2</v>
      </c>
      <c r="Y191" s="19">
        <f>VLOOKUP(B191,'[1]2 years'!$C$27:$M$238,10,FALSE)</f>
        <v>2.5271594873055143E-2</v>
      </c>
      <c r="Z191" s="19">
        <f>VLOOKUP(B191,'[1]2 years'!$C$27:$M$238,11,FALSE)</f>
        <v>0.91575044908744274</v>
      </c>
      <c r="AA191" s="18">
        <f>VLOOKUP(B191,'[1]CI calculations'!$A$705:$K$914,11,FALSE)</f>
        <v>1.6786637561641775E-2</v>
      </c>
      <c r="BA191" s="1"/>
      <c r="BB191" s="1"/>
      <c r="BC191" s="1"/>
      <c r="BD191" s="1"/>
      <c r="BE191" s="1"/>
      <c r="BF191" s="1"/>
      <c r="BG191" s="1"/>
      <c r="BH191" s="1"/>
      <c r="BI191" s="1"/>
      <c r="BJ191" s="1"/>
      <c r="BK191" s="1"/>
      <c r="BL191" s="1"/>
      <c r="BM191" s="1"/>
      <c r="BN191" s="1"/>
      <c r="BO191" s="1"/>
      <c r="BP191" s="1"/>
    </row>
    <row r="192" spans="1:68" x14ac:dyDescent="0.2">
      <c r="A192" s="27" t="s">
        <v>92</v>
      </c>
      <c r="B192" s="26" t="s">
        <v>91</v>
      </c>
      <c r="C192" s="25" t="s">
        <v>90</v>
      </c>
      <c r="D192" s="24">
        <f>VLOOKUP(B192,'[1]3 months'!$C$27:$G$238,5,FALSE)</f>
        <v>278.36308566627378</v>
      </c>
      <c r="E192" s="23">
        <f>VLOOKUP(B192,'[1]3 months'!$C$27:$M$238,8,FALSE)</f>
        <v>0.94309580754425115</v>
      </c>
      <c r="F192" s="23">
        <f>VLOOKUP(B192,'[1]3 months'!$C$27:$M$238,9,FALSE)</f>
        <v>5.6904192455748751E-2</v>
      </c>
      <c r="G192" s="23">
        <f>VLOOKUP(B192,'[1]3 months'!$C$27:$M$238,10,FALSE)</f>
        <v>0</v>
      </c>
      <c r="H192" s="23">
        <f>VLOOKUP(B192,'[1]3 months'!$C$27:$M$238,11,FALSE)</f>
        <v>0.94309580754425115</v>
      </c>
      <c r="I192" s="22">
        <f>VLOOKUP(B192,'[1]CI calculations'!$A$31:$K$240,11,FALSE)</f>
        <v>2.7124879743312465E-2</v>
      </c>
      <c r="J192" s="20">
        <f>VLOOKUP(B192,'[1]6 months '!$C$27:$M$238,5,FALSE)</f>
        <v>454.41799048052991</v>
      </c>
      <c r="K192" s="19">
        <f>VLOOKUP(B192,'[1]6 months '!$C$27:$M$238,8,FALSE)</f>
        <v>0.96358779827777452</v>
      </c>
      <c r="L192" s="19">
        <f>VLOOKUP(B192,'[1]6 months '!$C$27:$M$238,9,FALSE)</f>
        <v>3.6412201722225437E-2</v>
      </c>
      <c r="M192" s="19">
        <f>VLOOKUP(B192,'[1]6 months '!$C$27:$M$238,10,FALSE)</f>
        <v>0</v>
      </c>
      <c r="N192" s="19">
        <f>VLOOKUP(B192,'[1]6 months '!$C$27:$M$238,11,FALSE)</f>
        <v>0.96358779827777452</v>
      </c>
      <c r="O192" s="21">
        <f>VLOOKUP(B192,'[1]CI calculations'!$A$248:$K$457,11,FALSE)</f>
        <v>1.7153738194420877E-2</v>
      </c>
      <c r="P192" s="20">
        <f>VLOOKUP(B192,'[1]1 year '!$C$27:$M$238,5,FALSE)</f>
        <v>582.8506289331026</v>
      </c>
      <c r="Q192" s="19">
        <f>VLOOKUP(B192,'[1]1 year '!$C$27:$M$238,8,FALSE)</f>
        <v>0.95321528593314409</v>
      </c>
      <c r="R192" s="19">
        <f>VLOOKUP(B192,'[1]1 year '!$C$27:$M$238,9,FALSE)</f>
        <v>3.8016424130351202E-2</v>
      </c>
      <c r="S192" s="19">
        <f>VLOOKUP(B192,'[1]1 year '!$C$27:$M$238,10,FALSE)</f>
        <v>8.7682899365047612E-3</v>
      </c>
      <c r="T192" s="19">
        <f>VLOOKUP(B192,'[1]1 year '!$C$27:$M$238,11,FALSE)</f>
        <v>0.96164728817249401</v>
      </c>
      <c r="U192" s="19">
        <f>VLOOKUP(B192,'[1]CI calculations'!$A$472:$K$681,11,FALSE)</f>
        <v>1.5594571390598467E-2</v>
      </c>
      <c r="V192" s="20">
        <f>VLOOKUP(B192,'[1]2 years'!$C$27:$M$238,5,FALSE)</f>
        <v>686.42384915627827</v>
      </c>
      <c r="W192" s="19">
        <f>VLOOKUP(B192,'[1]2 years'!$C$27:$M$238,8,FALSE)</f>
        <v>0.93831380734348957</v>
      </c>
      <c r="X192" s="19">
        <f>VLOOKUP(B192,'[1]2 years'!$C$27:$M$238,9,FALSE)</f>
        <v>4.6796747772481467E-2</v>
      </c>
      <c r="Y192" s="19">
        <f>VLOOKUP(B192,'[1]2 years'!$C$27:$M$238,10,FALSE)</f>
        <v>1.4889444884028968E-2</v>
      </c>
      <c r="Z192" s="19">
        <f>VLOOKUP(B192,'[1]2 years'!$C$27:$M$238,11,FALSE)</f>
        <v>0.95249594319190667</v>
      </c>
      <c r="AA192" s="18">
        <f>VLOOKUP(B192,'[1]CI calculations'!$A$705:$K$914,11,FALSE)</f>
        <v>1.5964313764684403E-2</v>
      </c>
      <c r="BA192" s="1"/>
      <c r="BB192" s="1"/>
      <c r="BC192" s="1"/>
      <c r="BD192" s="1"/>
      <c r="BE192" s="1"/>
      <c r="BF192" s="1"/>
      <c r="BG192" s="1"/>
      <c r="BH192" s="1"/>
      <c r="BI192" s="1"/>
      <c r="BJ192" s="1"/>
      <c r="BK192" s="1"/>
      <c r="BL192" s="1"/>
      <c r="BM192" s="1"/>
      <c r="BN192" s="1"/>
      <c r="BO192" s="1"/>
      <c r="BP192" s="1"/>
    </row>
    <row r="193" spans="1:68" x14ac:dyDescent="0.2">
      <c r="A193" s="27" t="s">
        <v>89</v>
      </c>
      <c r="B193" s="26" t="s">
        <v>88</v>
      </c>
      <c r="C193" s="25" t="s">
        <v>87</v>
      </c>
      <c r="D193" s="24">
        <f>VLOOKUP(B193,'[1]3 months'!$C$27:$G$238,5,FALSE)</f>
        <v>910.04402162589486</v>
      </c>
      <c r="E193" s="23">
        <f>VLOOKUP(B193,'[1]3 months'!$C$27:$M$238,8,FALSE)</f>
        <v>0.95659836539739895</v>
      </c>
      <c r="F193" s="23">
        <f>VLOOKUP(B193,'[1]3 months'!$C$27:$M$238,9,FALSE)</f>
        <v>4.0588222433593342E-2</v>
      </c>
      <c r="G193" s="23">
        <f>VLOOKUP(B193,'[1]3 months'!$C$27:$M$238,10,FALSE)</f>
        <v>2.8134121690077613E-3</v>
      </c>
      <c r="H193" s="23">
        <f>VLOOKUP(B193,'[1]3 months'!$C$27:$M$238,11,FALSE)</f>
        <v>0.95929726399361437</v>
      </c>
      <c r="I193" s="22">
        <f>VLOOKUP(B193,'[1]CI calculations'!$A$31:$K$240,11,FALSE)</f>
        <v>1.2801920114382893E-2</v>
      </c>
      <c r="J193" s="20">
        <f>VLOOKUP(B193,'[1]6 months '!$C$27:$M$238,5,FALSE)</f>
        <v>1619.3355242859116</v>
      </c>
      <c r="K193" s="19">
        <f>VLOOKUP(B193,'[1]6 months '!$C$27:$M$238,8,FALSE)</f>
        <v>0.95823780532242864</v>
      </c>
      <c r="L193" s="19">
        <f>VLOOKUP(B193,'[1]6 months '!$C$27:$M$238,9,FALSE)</f>
        <v>3.9550955626604309E-2</v>
      </c>
      <c r="M193" s="19">
        <f>VLOOKUP(B193,'[1]6 months '!$C$27:$M$238,10,FALSE)</f>
        <v>2.2112390509669592E-3</v>
      </c>
      <c r="N193" s="19">
        <f>VLOOKUP(B193,'[1]6 months '!$C$27:$M$238,11,FALSE)</f>
        <v>0.96036139393974929</v>
      </c>
      <c r="O193" s="21">
        <f>VLOOKUP(B193,'[1]CI calculations'!$A$248:$K$457,11,FALSE)</f>
        <v>9.4708220244496353E-3</v>
      </c>
      <c r="P193" s="20">
        <f>VLOOKUP(B193,'[1]1 year '!$C$27:$M$238,5,FALSE)</f>
        <v>2044.1911571813382</v>
      </c>
      <c r="Q193" s="19">
        <f>VLOOKUP(B193,'[1]1 year '!$C$27:$M$238,8,FALSE)</f>
        <v>0.95136449412147606</v>
      </c>
      <c r="R193" s="19">
        <f>VLOOKUP(B193,'[1]1 year '!$C$27:$M$238,9,FALSE)</f>
        <v>4.298956862629149E-2</v>
      </c>
      <c r="S193" s="19">
        <f>VLOOKUP(B193,'[1]1 year '!$C$27:$M$238,10,FALSE)</f>
        <v>5.6459372522324677E-3</v>
      </c>
      <c r="T193" s="19">
        <f>VLOOKUP(B193,'[1]1 year '!$C$27:$M$238,11,FALSE)</f>
        <v>0.95676633682423395</v>
      </c>
      <c r="U193" s="19">
        <f>VLOOKUP(B193,'[1]CI calculations'!$A$472:$K$681,11,FALSE)</f>
        <v>8.8015860893022792E-3</v>
      </c>
      <c r="V193" s="20">
        <f>VLOOKUP(B193,'[1]2 years'!$C$27:$M$238,5,FALSE)</f>
        <v>2277.2481131039453</v>
      </c>
      <c r="W193" s="19">
        <f>VLOOKUP(B193,'[1]2 years'!$C$27:$M$238,8,FALSE)</f>
        <v>0.94033351873883819</v>
      </c>
      <c r="X193" s="19">
        <f>VLOOKUP(B193,'[1]2 years'!$C$27:$M$238,9,FALSE)</f>
        <v>4.8421225288758661E-2</v>
      </c>
      <c r="Y193" s="19">
        <f>VLOOKUP(B193,'[1]2 years'!$C$27:$M$238,10,FALSE)</f>
        <v>1.1245255972403292E-2</v>
      </c>
      <c r="Z193" s="19">
        <f>VLOOKUP(B193,'[1]2 years'!$C$27:$M$238,11,FALSE)</f>
        <v>0.95102807285503432</v>
      </c>
      <c r="AA193" s="18">
        <f>VLOOKUP(B193,'[1]CI calculations'!$A$705:$K$914,11,FALSE)</f>
        <v>8.8736104891298604E-3</v>
      </c>
      <c r="BA193" s="1"/>
      <c r="BB193" s="1"/>
      <c r="BC193" s="1"/>
      <c r="BD193" s="1"/>
      <c r="BE193" s="1"/>
      <c r="BF193" s="1"/>
      <c r="BG193" s="1"/>
      <c r="BH193" s="1"/>
      <c r="BI193" s="1"/>
      <c r="BJ193" s="1"/>
      <c r="BK193" s="1"/>
      <c r="BL193" s="1"/>
      <c r="BM193" s="1"/>
      <c r="BN193" s="1"/>
      <c r="BO193" s="1"/>
      <c r="BP193" s="1"/>
    </row>
    <row r="194" spans="1:68" x14ac:dyDescent="0.2">
      <c r="A194" s="27" t="s">
        <v>86</v>
      </c>
      <c r="B194" s="26" t="s">
        <v>85</v>
      </c>
      <c r="C194" s="25" t="s">
        <v>84</v>
      </c>
      <c r="D194" s="24">
        <f>VLOOKUP(B194,'[1]3 months'!$C$27:$G$238,5,FALSE)</f>
        <v>214.80562873496766</v>
      </c>
      <c r="E194" s="23">
        <f>VLOOKUP(B194,'[1]3 months'!$C$27:$M$238,8,FALSE)</f>
        <v>0.91990457939061898</v>
      </c>
      <c r="F194" s="23">
        <f>VLOOKUP(B194,'[1]3 months'!$C$27:$M$238,9,FALSE)</f>
        <v>8.0095420609380963E-2</v>
      </c>
      <c r="G194" s="23">
        <f>VLOOKUP(B194,'[1]3 months'!$C$27:$M$238,10,FALSE)</f>
        <v>0</v>
      </c>
      <c r="H194" s="23">
        <f>VLOOKUP(B194,'[1]3 months'!$C$27:$M$238,11,FALSE)</f>
        <v>0.91990457939061898</v>
      </c>
      <c r="I194" s="22">
        <f>VLOOKUP(B194,'[1]CI calculations'!$A$31:$K$240,11,FALSE)</f>
        <v>3.6213963666642715E-2</v>
      </c>
      <c r="J194" s="20">
        <f>VLOOKUP(B194,'[1]6 months '!$C$27:$M$238,5,FALSE)</f>
        <v>379.29649209977737</v>
      </c>
      <c r="K194" s="19">
        <f>VLOOKUP(B194,'[1]6 months '!$C$27:$M$238,8,FALSE)</f>
        <v>0.93087038753200768</v>
      </c>
      <c r="L194" s="19">
        <f>VLOOKUP(B194,'[1]6 months '!$C$27:$M$238,9,FALSE)</f>
        <v>6.4617210981020717E-2</v>
      </c>
      <c r="M194" s="19">
        <f>VLOOKUP(B194,'[1]6 months '!$C$27:$M$238,10,FALSE)</f>
        <v>4.5124014869715057E-3</v>
      </c>
      <c r="N194" s="19">
        <f>VLOOKUP(B194,'[1]6 months '!$C$27:$M$238,11,FALSE)</f>
        <v>0.93508988853548725</v>
      </c>
      <c r="O194" s="21">
        <f>VLOOKUP(B194,'[1]CI calculations'!$A$248:$K$457,11,FALSE)</f>
        <v>2.4766632431948155E-2</v>
      </c>
      <c r="P194" s="20">
        <f>VLOOKUP(B194,'[1]1 year '!$C$27:$M$238,5,FALSE)</f>
        <v>504.53989119029944</v>
      </c>
      <c r="Q194" s="19">
        <f>VLOOKUP(B194,'[1]1 year '!$C$27:$M$238,8,FALSE)</f>
        <v>0.93060385858113315</v>
      </c>
      <c r="R194" s="19">
        <f>VLOOKUP(B194,'[1]1 year '!$C$27:$M$238,9,FALSE)</f>
        <v>6.6003866427653934E-2</v>
      </c>
      <c r="S194" s="19">
        <f>VLOOKUP(B194,'[1]1 year '!$C$27:$M$238,10,FALSE)</f>
        <v>3.3922749912128616E-3</v>
      </c>
      <c r="T194" s="19">
        <f>VLOOKUP(B194,'[1]1 year '!$C$27:$M$238,11,FALSE)</f>
        <v>0.93377146818014889</v>
      </c>
      <c r="U194" s="19">
        <f>VLOOKUP(B194,'[1]CI calculations'!$A$472:$K$681,11,FALSE)</f>
        <v>2.1655947875020072E-2</v>
      </c>
      <c r="V194" s="20">
        <f>VLOOKUP(B194,'[1]2 years'!$C$27:$M$238,5,FALSE)</f>
        <v>582.56793961881749</v>
      </c>
      <c r="W194" s="19">
        <f>VLOOKUP(B194,'[1]2 years'!$C$27:$M$238,8,FALSE)</f>
        <v>0.90940959437601931</v>
      </c>
      <c r="X194" s="19">
        <f>VLOOKUP(B194,'[1]2 years'!$C$27:$M$238,9,FALSE)</f>
        <v>7.7922536256616978E-2</v>
      </c>
      <c r="Y194" s="19">
        <f>VLOOKUP(B194,'[1]2 years'!$C$27:$M$238,10,FALSE)</f>
        <v>1.2667869367363733E-2</v>
      </c>
      <c r="Z194" s="19">
        <f>VLOOKUP(B194,'[1]2 years'!$C$27:$M$238,11,FALSE)</f>
        <v>0.92107768618176356</v>
      </c>
      <c r="AA194" s="18">
        <f>VLOOKUP(B194,'[1]CI calculations'!$A$705:$K$914,11,FALSE)</f>
        <v>2.1950858130072276E-2</v>
      </c>
      <c r="BA194" s="1"/>
      <c r="BB194" s="1"/>
      <c r="BC194" s="1"/>
      <c r="BD194" s="1"/>
      <c r="BE194" s="1"/>
      <c r="BF194" s="1"/>
      <c r="BG194" s="1"/>
      <c r="BH194" s="1"/>
      <c r="BI194" s="1"/>
      <c r="BJ194" s="1"/>
      <c r="BK194" s="1"/>
      <c r="BL194" s="1"/>
      <c r="BM194" s="1"/>
      <c r="BN194" s="1"/>
      <c r="BO194" s="1"/>
      <c r="BP194" s="1"/>
    </row>
    <row r="195" spans="1:68" x14ac:dyDescent="0.2">
      <c r="A195" s="27" t="s">
        <v>83</v>
      </c>
      <c r="B195" s="26" t="s">
        <v>82</v>
      </c>
      <c r="C195" s="25" t="s">
        <v>81</v>
      </c>
      <c r="D195" s="24">
        <f>VLOOKUP(B195,'[1]3 months'!$C$27:$G$238,5,FALSE)</f>
        <v>255.85978522647278</v>
      </c>
      <c r="E195" s="23">
        <f>VLOOKUP(B195,'[1]3 months'!$C$27:$M$238,8,FALSE)</f>
        <v>0.94975118755252375</v>
      </c>
      <c r="F195" s="23">
        <f>VLOOKUP(B195,'[1]3 months'!$C$27:$M$238,9,FALSE)</f>
        <v>5.0248812447476303E-2</v>
      </c>
      <c r="G195" s="23">
        <f>VLOOKUP(B195,'[1]3 months'!$C$27:$M$238,10,FALSE)</f>
        <v>0</v>
      </c>
      <c r="H195" s="23">
        <f>VLOOKUP(B195,'[1]3 months'!$C$27:$M$238,11,FALSE)</f>
        <v>0.94975118755252375</v>
      </c>
      <c r="I195" s="22">
        <f>VLOOKUP(B195,'[1]CI calculations'!$A$31:$K$240,11,FALSE)</f>
        <v>2.6690847314426433E-2</v>
      </c>
      <c r="J195" s="20">
        <f>VLOOKUP(B195,'[1]6 months '!$C$27:$M$238,5,FALSE)</f>
        <v>427.29227722457944</v>
      </c>
      <c r="K195" s="19">
        <f>VLOOKUP(B195,'[1]6 months '!$C$27:$M$238,8,FALSE)</f>
        <v>0.95629804279434516</v>
      </c>
      <c r="L195" s="19">
        <f>VLOOKUP(B195,'[1]6 months '!$C$27:$M$238,9,FALSE)</f>
        <v>4.3701957205654798E-2</v>
      </c>
      <c r="M195" s="19">
        <f>VLOOKUP(B195,'[1]6 months '!$C$27:$M$238,10,FALSE)</f>
        <v>0</v>
      </c>
      <c r="N195" s="19">
        <f>VLOOKUP(B195,'[1]6 months '!$C$27:$M$238,11,FALSE)</f>
        <v>0.95629804279434516</v>
      </c>
      <c r="O195" s="21">
        <f>VLOOKUP(B195,'[1]CI calculations'!$A$248:$K$457,11,FALSE)</f>
        <v>1.931235478996577E-2</v>
      </c>
      <c r="P195" s="20">
        <f>VLOOKUP(B195,'[1]1 year '!$C$27:$M$238,5,FALSE)</f>
        <v>538.49640513299551</v>
      </c>
      <c r="Q195" s="19">
        <f>VLOOKUP(B195,'[1]1 year '!$C$27:$M$238,8,FALSE)</f>
        <v>0.93849550678989069</v>
      </c>
      <c r="R195" s="19">
        <f>VLOOKUP(B195,'[1]1 year '!$C$27:$M$238,9,FALSE)</f>
        <v>6.1504493210109291E-2</v>
      </c>
      <c r="S195" s="19">
        <f>VLOOKUP(B195,'[1]1 year '!$C$27:$M$238,10,FALSE)</f>
        <v>0</v>
      </c>
      <c r="T195" s="19">
        <f>VLOOKUP(B195,'[1]1 year '!$C$27:$M$238,11,FALSE)</f>
        <v>0.93849550678989069</v>
      </c>
      <c r="U195" s="19">
        <f>VLOOKUP(B195,'[1]CI calculations'!$A$472:$K$681,11,FALSE)</f>
        <v>2.0212619775238125E-2</v>
      </c>
      <c r="V195" s="20">
        <f>VLOOKUP(B195,'[1]2 years'!$C$27:$M$238,5,FALSE)</f>
        <v>595.60268301862061</v>
      </c>
      <c r="W195" s="19">
        <f>VLOOKUP(B195,'[1]2 years'!$C$27:$M$238,8,FALSE)</f>
        <v>0.92441662900984534</v>
      </c>
      <c r="X195" s="19">
        <f>VLOOKUP(B195,'[1]2 years'!$C$27:$M$238,9,FALSE)</f>
        <v>6.7453898935575837E-2</v>
      </c>
      <c r="Y195" s="19">
        <f>VLOOKUP(B195,'[1]2 years'!$C$27:$M$238,10,FALSE)</f>
        <v>8.1294720545788575E-3</v>
      </c>
      <c r="Z195" s="19">
        <f>VLOOKUP(B195,'[1]2 years'!$C$27:$M$238,11,FALSE)</f>
        <v>0.93199324202595157</v>
      </c>
      <c r="AA195" s="18">
        <f>VLOOKUP(B195,'[1]CI calculations'!$A$705:$K$914,11,FALSE)</f>
        <v>2.0220984127670621E-2</v>
      </c>
      <c r="BA195" s="1"/>
      <c r="BB195" s="1"/>
      <c r="BC195" s="1"/>
      <c r="BD195" s="1"/>
      <c r="BE195" s="1"/>
      <c r="BF195" s="1"/>
      <c r="BG195" s="1"/>
      <c r="BH195" s="1"/>
      <c r="BI195" s="1"/>
      <c r="BJ195" s="1"/>
      <c r="BK195" s="1"/>
      <c r="BL195" s="1"/>
      <c r="BM195" s="1"/>
      <c r="BN195" s="1"/>
      <c r="BO195" s="1"/>
      <c r="BP195" s="1"/>
    </row>
    <row r="196" spans="1:68" x14ac:dyDescent="0.2">
      <c r="A196" s="27" t="s">
        <v>80</v>
      </c>
      <c r="B196" s="26" t="s">
        <v>79</v>
      </c>
      <c r="C196" s="25" t="s">
        <v>78</v>
      </c>
      <c r="D196" s="24">
        <f>VLOOKUP(B196,'[1]3 months'!$C$27:$G$238,5,FALSE)</f>
        <v>353.31750133300147</v>
      </c>
      <c r="E196" s="23">
        <f>VLOOKUP(B196,'[1]3 months'!$C$27:$M$238,8,FALSE)</f>
        <v>0.96211335402601972</v>
      </c>
      <c r="F196" s="23">
        <f>VLOOKUP(B196,'[1]3 months'!$C$27:$M$238,9,FALSE)</f>
        <v>3.1776715045083108E-2</v>
      </c>
      <c r="G196" s="23">
        <f>VLOOKUP(B196,'[1]3 months'!$C$27:$M$238,10,FALSE)</f>
        <v>6.1099309288973318E-3</v>
      </c>
      <c r="H196" s="23">
        <f>VLOOKUP(B196,'[1]3 months'!$C$27:$M$238,11,FALSE)</f>
        <v>0.96802793786360919</v>
      </c>
      <c r="I196" s="22">
        <f>VLOOKUP(B196,'[1]CI calculations'!$A$31:$K$240,11,FALSE)</f>
        <v>1.8336969101871794E-2</v>
      </c>
      <c r="J196" s="20">
        <f>VLOOKUP(B196,'[1]6 months '!$C$27:$M$238,5,FALSE)</f>
        <v>597.74451599816825</v>
      </c>
      <c r="K196" s="19">
        <f>VLOOKUP(B196,'[1]6 months '!$C$27:$M$238,8,FALSE)</f>
        <v>0.9600993767761602</v>
      </c>
      <c r="L196" s="19">
        <f>VLOOKUP(B196,'[1]6 months '!$C$27:$M$238,9,FALSE)</f>
        <v>3.5003055314955484E-2</v>
      </c>
      <c r="M196" s="19">
        <f>VLOOKUP(B196,'[1]6 months '!$C$27:$M$238,10,FALSE)</f>
        <v>4.8975679088844506E-3</v>
      </c>
      <c r="N196" s="19">
        <f>VLOOKUP(B196,'[1]6 months '!$C$27:$M$238,11,FALSE)</f>
        <v>0.96482467112315295</v>
      </c>
      <c r="O196" s="21">
        <f>VLOOKUP(B196,'[1]CI calculations'!$A$248:$K$457,11,FALSE)</f>
        <v>1.4744928068220066E-2</v>
      </c>
      <c r="P196" s="20">
        <f>VLOOKUP(B196,'[1]1 year '!$C$27:$M$238,5,FALSE)</f>
        <v>750.88625406529252</v>
      </c>
      <c r="Q196" s="19">
        <f>VLOOKUP(B196,'[1]1 year '!$C$27:$M$238,8,FALSE)</f>
        <v>0.96483953906837894</v>
      </c>
      <c r="R196" s="19">
        <f>VLOOKUP(B196,'[1]1 year '!$C$27:$M$238,9,FALSE)</f>
        <v>3.1261742126456125E-2</v>
      </c>
      <c r="S196" s="19">
        <f>VLOOKUP(B196,'[1]1 year '!$C$27:$M$238,10,FALSE)</f>
        <v>3.898718805165049E-3</v>
      </c>
      <c r="T196" s="19">
        <f>VLOOKUP(B196,'[1]1 year '!$C$27:$M$238,11,FALSE)</f>
        <v>0.96861590009305354</v>
      </c>
      <c r="U196" s="19">
        <f>VLOOKUP(B196,'[1]CI calculations'!$A$472:$K$681,11,FALSE)</f>
        <v>1.2442428071555826E-2</v>
      </c>
      <c r="V196" s="20">
        <f>VLOOKUP(B196,'[1]2 years'!$C$27:$M$238,5,FALSE)</f>
        <v>863.31411174093785</v>
      </c>
      <c r="W196" s="19">
        <f>VLOOKUP(B196,'[1]2 years'!$C$27:$M$238,8,FALSE)</f>
        <v>0.9629533232309635</v>
      </c>
      <c r="X196" s="19">
        <f>VLOOKUP(B196,'[1]2 years'!$C$27:$M$238,9,FALSE)</f>
        <v>3.1579377401176452E-2</v>
      </c>
      <c r="Y196" s="19">
        <f>VLOOKUP(B196,'[1]2 years'!$C$27:$M$238,10,FALSE)</f>
        <v>5.467299367860101E-3</v>
      </c>
      <c r="Z196" s="19">
        <f>VLOOKUP(B196,'[1]2 years'!$C$27:$M$238,11,FALSE)</f>
        <v>0.96824701954887549</v>
      </c>
      <c r="AA196" s="18">
        <f>VLOOKUP(B196,'[1]CI calculations'!$A$705:$K$914,11,FALSE)</f>
        <v>1.1678048160981671E-2</v>
      </c>
      <c r="BA196" s="1"/>
      <c r="BB196" s="1"/>
      <c r="BC196" s="1"/>
      <c r="BD196" s="1"/>
      <c r="BE196" s="1"/>
      <c r="BF196" s="1"/>
      <c r="BG196" s="1"/>
      <c r="BH196" s="1"/>
      <c r="BI196" s="1"/>
      <c r="BJ196" s="1"/>
      <c r="BK196" s="1"/>
      <c r="BL196" s="1"/>
      <c r="BM196" s="1"/>
      <c r="BN196" s="1"/>
      <c r="BO196" s="1"/>
      <c r="BP196" s="1"/>
    </row>
    <row r="197" spans="1:68" x14ac:dyDescent="0.2">
      <c r="A197" s="27" t="s">
        <v>77</v>
      </c>
      <c r="B197" s="26" t="s">
        <v>76</v>
      </c>
      <c r="C197" s="25" t="s">
        <v>75</v>
      </c>
      <c r="D197" s="24">
        <f>VLOOKUP(B197,'[1]3 months'!$C$27:$G$238,5,FALSE)</f>
        <v>804.00498603252345</v>
      </c>
      <c r="E197" s="23">
        <f>VLOOKUP(B197,'[1]3 months'!$C$27:$M$238,8,FALSE)</f>
        <v>0.95936276257150988</v>
      </c>
      <c r="F197" s="23">
        <f>VLOOKUP(B197,'[1]3 months'!$C$27:$M$238,9,FALSE)</f>
        <v>4.0637237428490056E-2</v>
      </c>
      <c r="G197" s="23">
        <f>VLOOKUP(B197,'[1]3 months'!$C$27:$M$238,10,FALSE)</f>
        <v>0</v>
      </c>
      <c r="H197" s="23">
        <f>VLOOKUP(B197,'[1]3 months'!$C$27:$M$238,11,FALSE)</f>
        <v>0.95936276257150988</v>
      </c>
      <c r="I197" s="22">
        <f>VLOOKUP(B197,'[1]CI calculations'!$A$31:$K$240,11,FALSE)</f>
        <v>1.3592578140331964E-2</v>
      </c>
      <c r="J197" s="20">
        <f>VLOOKUP(B197,'[1]6 months '!$C$27:$M$238,5,FALSE)</f>
        <v>1338.663290005507</v>
      </c>
      <c r="K197" s="19">
        <f>VLOOKUP(B197,'[1]6 months '!$C$27:$M$238,8,FALSE)</f>
        <v>0.95279070222820594</v>
      </c>
      <c r="L197" s="19">
        <f>VLOOKUP(B197,'[1]6 months '!$C$27:$M$238,9,FALSE)</f>
        <v>4.3983312046534301E-2</v>
      </c>
      <c r="M197" s="19">
        <f>VLOOKUP(B197,'[1]6 months '!$C$27:$M$238,10,FALSE)</f>
        <v>3.225985725259639E-3</v>
      </c>
      <c r="N197" s="19">
        <f>VLOOKUP(B197,'[1]6 months '!$C$27:$M$238,11,FALSE)</f>
        <v>0.95587433920161236</v>
      </c>
      <c r="O197" s="21">
        <f>VLOOKUP(B197,'[1]CI calculations'!$A$248:$K$457,11,FALSE)</f>
        <v>1.0972051979115121E-2</v>
      </c>
      <c r="P197" s="20">
        <f>VLOOKUP(B197,'[1]1 year '!$C$27:$M$238,5,FALSE)</f>
        <v>1687.3770409489946</v>
      </c>
      <c r="Q197" s="19">
        <f>VLOOKUP(B197,'[1]1 year '!$C$27:$M$238,8,FALSE)</f>
        <v>0.94933633879695956</v>
      </c>
      <c r="R197" s="19">
        <f>VLOOKUP(B197,'[1]1 year '!$C$27:$M$238,9,FALSE)</f>
        <v>4.5725575288132259E-2</v>
      </c>
      <c r="S197" s="19">
        <f>VLOOKUP(B197,'[1]1 year '!$C$27:$M$238,10,FALSE)</f>
        <v>4.9380859149082421E-3</v>
      </c>
      <c r="T197" s="19">
        <f>VLOOKUP(B197,'[1]1 year '!$C$27:$M$238,11,FALSE)</f>
        <v>0.95404750735518351</v>
      </c>
      <c r="U197" s="19">
        <f>VLOOKUP(B197,'[1]CI calculations'!$A$472:$K$681,11,FALSE)</f>
        <v>9.9713526044714583E-3</v>
      </c>
      <c r="V197" s="20">
        <f>VLOOKUP(B197,'[1]2 years'!$C$27:$M$238,5,FALSE)</f>
        <v>1967.6339782884654</v>
      </c>
      <c r="W197" s="19">
        <f>VLOOKUP(B197,'[1]2 years'!$C$27:$M$238,8,FALSE)</f>
        <v>0.92983069656560402</v>
      </c>
      <c r="X197" s="19">
        <f>VLOOKUP(B197,'[1]2 years'!$C$27:$M$238,9,FALSE)</f>
        <v>5.9949453139488254E-2</v>
      </c>
      <c r="Y197" s="19">
        <f>VLOOKUP(B197,'[1]2 years'!$C$27:$M$238,10,FALSE)</f>
        <v>1.0219850294907708E-2</v>
      </c>
      <c r="Z197" s="19">
        <f>VLOOKUP(B197,'[1]2 years'!$C$27:$M$238,11,FALSE)</f>
        <v>0.93943154633142489</v>
      </c>
      <c r="AA197" s="18">
        <f>VLOOKUP(B197,'[1]CI calculations'!$A$705:$K$914,11,FALSE)</f>
        <v>1.0547579700184988E-2</v>
      </c>
      <c r="BA197" s="1"/>
      <c r="BB197" s="1"/>
      <c r="BC197" s="1"/>
      <c r="BD197" s="1"/>
      <c r="BE197" s="1"/>
      <c r="BF197" s="1"/>
      <c r="BG197" s="1"/>
      <c r="BH197" s="1"/>
      <c r="BI197" s="1"/>
      <c r="BJ197" s="1"/>
      <c r="BK197" s="1"/>
      <c r="BL197" s="1"/>
      <c r="BM197" s="1"/>
      <c r="BN197" s="1"/>
      <c r="BO197" s="1"/>
      <c r="BP197" s="1"/>
    </row>
    <row r="198" spans="1:68" x14ac:dyDescent="0.2">
      <c r="A198" s="27" t="s">
        <v>74</v>
      </c>
      <c r="B198" s="26" t="s">
        <v>73</v>
      </c>
      <c r="C198" s="25" t="s">
        <v>72</v>
      </c>
      <c r="D198" s="24">
        <f>VLOOKUP(B198,'[1]3 months'!$C$27:$G$238,5,FALSE)</f>
        <v>1370.2798217015045</v>
      </c>
      <c r="E198" s="23">
        <f>VLOOKUP(B198,'[1]3 months'!$C$27:$M$238,8,FALSE)</f>
        <v>0.95564821601817829</v>
      </c>
      <c r="F198" s="23">
        <f>VLOOKUP(B198,'[1]3 months'!$C$27:$M$238,9,FALSE)</f>
        <v>4.4023070822982756E-2</v>
      </c>
      <c r="G198" s="23">
        <f>VLOOKUP(B198,'[1]3 months'!$C$27:$M$238,10,FALSE)</f>
        <v>3.2871315883892737E-4</v>
      </c>
      <c r="H198" s="23">
        <f>VLOOKUP(B198,'[1]3 months'!$C$27:$M$238,11,FALSE)</f>
        <v>0.95596245345598518</v>
      </c>
      <c r="I198" s="22">
        <f>VLOOKUP(B198,'[1]CI calculations'!$A$31:$K$240,11,FALSE)</f>
        <v>1.081740700265168E-2</v>
      </c>
      <c r="J198" s="20">
        <f>VLOOKUP(B198,'[1]6 months '!$C$27:$M$238,5,FALSE)</f>
        <v>2483.9487159706914</v>
      </c>
      <c r="K198" s="19">
        <f>VLOOKUP(B198,'[1]6 months '!$C$27:$M$238,8,FALSE)</f>
        <v>0.95881256199790654</v>
      </c>
      <c r="L198" s="19">
        <f>VLOOKUP(B198,'[1]6 months '!$C$27:$M$238,9,FALSE)</f>
        <v>3.846282344698549E-2</v>
      </c>
      <c r="M198" s="19">
        <f>VLOOKUP(B198,'[1]6 months '!$C$27:$M$238,10,FALSE)</f>
        <v>2.7246145551079164E-3</v>
      </c>
      <c r="N198" s="19">
        <f>VLOOKUP(B198,'[1]6 months '!$C$27:$M$238,11,FALSE)</f>
        <v>0.96143209387462536</v>
      </c>
      <c r="O198" s="21">
        <f>VLOOKUP(B198,'[1]CI calculations'!$A$248:$K$457,11,FALSE)</f>
        <v>7.5483384512963648E-3</v>
      </c>
      <c r="P198" s="20">
        <f>VLOOKUP(B198,'[1]1 year '!$C$27:$M$238,5,FALSE)</f>
        <v>3155.8022140557014</v>
      </c>
      <c r="Q198" s="19">
        <f>VLOOKUP(B198,'[1]1 year '!$C$27:$M$238,8,FALSE)</f>
        <v>0.95043811077815898</v>
      </c>
      <c r="R198" s="19">
        <f>VLOOKUP(B198,'[1]1 year '!$C$27:$M$238,9,FALSE)</f>
        <v>4.2331317847006368E-2</v>
      </c>
      <c r="S198" s="19">
        <f>VLOOKUP(B198,'[1]1 year '!$C$27:$M$238,10,FALSE)</f>
        <v>7.2305713748346259E-3</v>
      </c>
      <c r="T198" s="19">
        <f>VLOOKUP(B198,'[1]1 year '!$C$27:$M$238,11,FALSE)</f>
        <v>0.95736037328866097</v>
      </c>
      <c r="U198" s="19">
        <f>VLOOKUP(B198,'[1]CI calculations'!$A$472:$K$681,11,FALSE)</f>
        <v>7.0422941833201396E-3</v>
      </c>
      <c r="V198" s="20">
        <f>VLOOKUP(B198,'[1]2 years'!$C$27:$M$238,5,FALSE)</f>
        <v>3540.079825977195</v>
      </c>
      <c r="W198" s="19">
        <f>VLOOKUP(B198,'[1]2 years'!$C$27:$M$238,8,FALSE)</f>
        <v>0.93680873018250932</v>
      </c>
      <c r="X198" s="19">
        <f>VLOOKUP(B198,'[1]2 years'!$C$27:$M$238,9,FALSE)</f>
        <v>5.3236626816713768E-2</v>
      </c>
      <c r="Y198" s="19">
        <f>VLOOKUP(B198,'[1]2 years'!$C$27:$M$238,10,FALSE)</f>
        <v>9.954643000776928E-3</v>
      </c>
      <c r="Z198" s="19">
        <f>VLOOKUP(B198,'[1]2 years'!$C$27:$M$238,11,FALSE)</f>
        <v>0.94622809304608912</v>
      </c>
      <c r="AA198" s="18">
        <f>VLOOKUP(B198,'[1]CI calculations'!$A$705:$K$914,11,FALSE)</f>
        <v>7.4334203580658856E-3</v>
      </c>
      <c r="BA198" s="1"/>
      <c r="BB198" s="1"/>
      <c r="BC198" s="1"/>
      <c r="BD198" s="1"/>
      <c r="BE198" s="1"/>
      <c r="BF198" s="1"/>
      <c r="BG198" s="1"/>
      <c r="BH198" s="1"/>
      <c r="BI198" s="1"/>
      <c r="BJ198" s="1"/>
      <c r="BK198" s="1"/>
      <c r="BL198" s="1"/>
      <c r="BM198" s="1"/>
      <c r="BN198" s="1"/>
      <c r="BO198" s="1"/>
      <c r="BP198" s="1"/>
    </row>
    <row r="199" spans="1:68" x14ac:dyDescent="0.2">
      <c r="A199" s="27" t="s">
        <v>71</v>
      </c>
      <c r="B199" s="26" t="s">
        <v>70</v>
      </c>
      <c r="C199" s="25" t="s">
        <v>69</v>
      </c>
      <c r="D199" s="24">
        <f>VLOOKUP(B199,'[1]3 months'!$C$27:$G$238,5,FALSE)</f>
        <v>950.55029079540725</v>
      </c>
      <c r="E199" s="23">
        <f>VLOOKUP(B199,'[1]3 months'!$C$27:$M$238,8,FALSE)</f>
        <v>0.94922538927724442</v>
      </c>
      <c r="F199" s="23">
        <f>VLOOKUP(B199,'[1]3 months'!$C$27:$M$238,9,FALSE)</f>
        <v>4.6572305525538017E-2</v>
      </c>
      <c r="G199" s="23">
        <f>VLOOKUP(B199,'[1]3 months'!$C$27:$M$238,10,FALSE)</f>
        <v>4.2023051972175608E-3</v>
      </c>
      <c r="H199" s="23">
        <f>VLOOKUP(B199,'[1]3 months'!$C$27:$M$238,11,FALSE)</f>
        <v>0.95323115752466003</v>
      </c>
      <c r="I199" s="22">
        <f>VLOOKUP(B199,'[1]CI calculations'!$A$31:$K$240,11,FALSE)</f>
        <v>1.3393569515851899E-2</v>
      </c>
      <c r="J199" s="20">
        <f>VLOOKUP(B199,'[1]6 months '!$C$27:$M$238,5,FALSE)</f>
        <v>1574.5511515981959</v>
      </c>
      <c r="K199" s="19">
        <f>VLOOKUP(B199,'[1]6 months '!$C$27:$M$238,8,FALSE)</f>
        <v>0.95424950484702242</v>
      </c>
      <c r="L199" s="19">
        <f>VLOOKUP(B199,'[1]6 months '!$C$27:$M$238,9,FALSE)</f>
        <v>4.0666214728828518E-2</v>
      </c>
      <c r="M199" s="19">
        <f>VLOOKUP(B199,'[1]6 months '!$C$27:$M$238,10,FALSE)</f>
        <v>5.0842804241490363E-3</v>
      </c>
      <c r="N199" s="19">
        <f>VLOOKUP(B199,'[1]6 months '!$C$27:$M$238,11,FALSE)</f>
        <v>0.95912597024181578</v>
      </c>
      <c r="O199" s="21">
        <f>VLOOKUP(B199,'[1]CI calculations'!$A$248:$K$457,11,FALSE)</f>
        <v>9.7609516486522607E-3</v>
      </c>
      <c r="P199" s="20">
        <f>VLOOKUP(B199,'[1]1 year '!$C$27:$M$238,5,FALSE)</f>
        <v>2063.5335759853801</v>
      </c>
      <c r="Q199" s="19">
        <f>VLOOKUP(B199,'[1]1 year '!$C$27:$M$238,8,FALSE)</f>
        <v>0.94987165784236105</v>
      </c>
      <c r="R199" s="19">
        <f>VLOOKUP(B199,'[1]1 year '!$C$27:$M$238,9,FALSE)</f>
        <v>4.4520244789097163E-2</v>
      </c>
      <c r="S199" s="19">
        <f>VLOOKUP(B199,'[1]1 year '!$C$27:$M$238,10,FALSE)</f>
        <v>5.6080973685418197E-3</v>
      </c>
      <c r="T199" s="19">
        <f>VLOOKUP(B199,'[1]1 year '!$C$27:$M$238,11,FALSE)</f>
        <v>0.95522867325117655</v>
      </c>
      <c r="U199" s="19">
        <f>VLOOKUP(B199,'[1]CI calculations'!$A$472:$K$681,11,FALSE)</f>
        <v>8.9071593514505089E-3</v>
      </c>
      <c r="V199" s="20">
        <f>VLOOKUP(B199,'[1]2 years'!$C$27:$M$238,5,FALSE)</f>
        <v>2365.9242000455524</v>
      </c>
      <c r="W199" s="19">
        <f>VLOOKUP(B199,'[1]2 years'!$C$27:$M$238,8,FALSE)</f>
        <v>0.93593904274219775</v>
      </c>
      <c r="X199" s="19">
        <f>VLOOKUP(B199,'[1]2 years'!$C$27:$M$238,9,FALSE)</f>
        <v>5.0792839513627071E-2</v>
      </c>
      <c r="Y199" s="19">
        <f>VLOOKUP(B199,'[1]2 years'!$C$27:$M$238,10,FALSE)</f>
        <v>1.3268117744175204E-2</v>
      </c>
      <c r="Z199" s="19">
        <f>VLOOKUP(B199,'[1]2 years'!$C$27:$M$238,11,FALSE)</f>
        <v>0.94852417315481219</v>
      </c>
      <c r="AA199" s="18">
        <f>VLOOKUP(B199,'[1]CI calculations'!$A$705:$K$914,11,FALSE)</f>
        <v>8.922760826909815E-3</v>
      </c>
      <c r="BA199" s="1"/>
      <c r="BB199" s="1"/>
      <c r="BC199" s="1"/>
      <c r="BD199" s="1"/>
      <c r="BE199" s="1"/>
      <c r="BF199" s="1"/>
      <c r="BG199" s="1"/>
      <c r="BH199" s="1"/>
      <c r="BI199" s="1"/>
      <c r="BJ199" s="1"/>
      <c r="BK199" s="1"/>
      <c r="BL199" s="1"/>
      <c r="BM199" s="1"/>
      <c r="BN199" s="1"/>
      <c r="BO199" s="1"/>
      <c r="BP199" s="1"/>
    </row>
    <row r="200" spans="1:68" x14ac:dyDescent="0.2">
      <c r="A200" s="27" t="s">
        <v>68</v>
      </c>
      <c r="B200" s="26" t="s">
        <v>67</v>
      </c>
      <c r="C200" s="25" t="s">
        <v>66</v>
      </c>
      <c r="D200" s="24">
        <f>VLOOKUP(B200,'[1]3 months'!$C$27:$G$238,5,FALSE)</f>
        <v>992.61892988784962</v>
      </c>
      <c r="E200" s="23">
        <f>VLOOKUP(B200,'[1]3 months'!$C$27:$M$238,8,FALSE)</f>
        <v>0.93628242582359011</v>
      </c>
      <c r="F200" s="23">
        <f>VLOOKUP(B200,'[1]3 months'!$C$27:$M$238,9,FALSE)</f>
        <v>6.1153597299795207E-2</v>
      </c>
      <c r="G200" s="23">
        <f>VLOOKUP(B200,'[1]3 months'!$C$27:$M$238,10,FALSE)</f>
        <v>2.5639768766146406E-3</v>
      </c>
      <c r="H200" s="23">
        <f>VLOOKUP(B200,'[1]3 months'!$C$27:$M$238,11,FALSE)</f>
        <v>0.93868920323501248</v>
      </c>
      <c r="I200" s="22">
        <f>VLOOKUP(B200,'[1]CI calculations'!$A$31:$K$240,11,FALSE)</f>
        <v>1.4880412466578681E-2</v>
      </c>
      <c r="J200" s="20">
        <f>VLOOKUP(B200,'[1]6 months '!$C$27:$M$238,5,FALSE)</f>
        <v>1549.6172960319705</v>
      </c>
      <c r="K200" s="19">
        <f>VLOOKUP(B200,'[1]6 months '!$C$27:$M$238,8,FALSE)</f>
        <v>0.94126780240479413</v>
      </c>
      <c r="L200" s="19">
        <f>VLOOKUP(B200,'[1]6 months '!$C$27:$M$238,9,FALSE)</f>
        <v>5.639400613663504E-2</v>
      </c>
      <c r="M200" s="19">
        <f>VLOOKUP(B200,'[1]6 months '!$C$27:$M$238,10,FALSE)</f>
        <v>2.3381914585708752E-3</v>
      </c>
      <c r="N200" s="19">
        <f>VLOOKUP(B200,'[1]6 months '!$C$27:$M$238,11,FALSE)</f>
        <v>0.94347382484342812</v>
      </c>
      <c r="O200" s="21">
        <f>VLOOKUP(B200,'[1]CI calculations'!$A$248:$K$457,11,FALSE)</f>
        <v>1.1461067292522142E-2</v>
      </c>
      <c r="P200" s="20">
        <f>VLOOKUP(B200,'[1]1 year '!$C$27:$M$238,5,FALSE)</f>
        <v>2055.3876573648627</v>
      </c>
      <c r="Q200" s="19">
        <f>VLOOKUP(B200,'[1]1 year '!$C$27:$M$238,8,FALSE)</f>
        <v>0.93845143119861751</v>
      </c>
      <c r="R200" s="19">
        <f>VLOOKUP(B200,'[1]1 year '!$C$27:$M$238,9,FALSE)</f>
        <v>5.654220711126845E-2</v>
      </c>
      <c r="S200" s="19">
        <f>VLOOKUP(B200,'[1]1 year '!$C$27:$M$238,10,FALSE)</f>
        <v>5.0063616901140709E-3</v>
      </c>
      <c r="T200" s="19">
        <f>VLOOKUP(B200,'[1]1 year '!$C$27:$M$238,11,FALSE)</f>
        <v>0.94317329786418325</v>
      </c>
      <c r="U200" s="19">
        <f>VLOOKUP(B200,'[1]CI calculations'!$A$472:$K$681,11,FALSE)</f>
        <v>9.9890708687611768E-3</v>
      </c>
      <c r="V200" s="20">
        <f>VLOOKUP(B200,'[1]2 years'!$C$27:$M$238,5,FALSE)</f>
        <v>2331.0393406316571</v>
      </c>
      <c r="W200" s="19">
        <f>VLOOKUP(B200,'[1]2 years'!$C$27:$M$238,8,FALSE)</f>
        <v>0.91228609994454979</v>
      </c>
      <c r="X200" s="19">
        <f>VLOOKUP(B200,'[1]2 years'!$C$27:$M$238,9,FALSE)</f>
        <v>7.4019012450394814E-2</v>
      </c>
      <c r="Y200" s="19">
        <f>VLOOKUP(B200,'[1]2 years'!$C$27:$M$238,10,FALSE)</f>
        <v>1.369488760505538E-2</v>
      </c>
      <c r="Z200" s="19">
        <f>VLOOKUP(B200,'[1]2 years'!$C$27:$M$238,11,FALSE)</f>
        <v>0.92495323047584943</v>
      </c>
      <c r="AA200" s="18">
        <f>VLOOKUP(B200,'[1]CI calculations'!$A$705:$K$914,11,FALSE)</f>
        <v>1.0721652953183371E-2</v>
      </c>
      <c r="BA200" s="1"/>
      <c r="BB200" s="1"/>
      <c r="BC200" s="1"/>
      <c r="BD200" s="1"/>
      <c r="BE200" s="1"/>
      <c r="BF200" s="1"/>
      <c r="BG200" s="1"/>
      <c r="BH200" s="1"/>
      <c r="BI200" s="1"/>
      <c r="BJ200" s="1"/>
      <c r="BK200" s="1"/>
      <c r="BL200" s="1"/>
      <c r="BM200" s="1"/>
      <c r="BN200" s="1"/>
      <c r="BO200" s="1"/>
      <c r="BP200" s="1"/>
    </row>
    <row r="201" spans="1:68" x14ac:dyDescent="0.2">
      <c r="A201" s="27" t="s">
        <v>65</v>
      </c>
      <c r="B201" s="26" t="s">
        <v>64</v>
      </c>
      <c r="C201" s="25" t="s">
        <v>63</v>
      </c>
      <c r="D201" s="24">
        <f>VLOOKUP(B201,'[1]3 months'!$C$27:$G$238,5,FALSE)</f>
        <v>343.27596390132015</v>
      </c>
      <c r="E201" s="23">
        <f>VLOOKUP(B201,'[1]3 months'!$C$27:$M$238,8,FALSE)</f>
        <v>0.94484856283873342</v>
      </c>
      <c r="F201" s="23">
        <f>VLOOKUP(B201,'[1]3 months'!$C$27:$M$238,9,FALSE)</f>
        <v>4.9969870641583494E-2</v>
      </c>
      <c r="G201" s="23">
        <f>VLOOKUP(B201,'[1]3 months'!$C$27:$M$238,10,FALSE)</f>
        <v>5.1815665196829263E-3</v>
      </c>
      <c r="H201" s="23">
        <f>VLOOKUP(B201,'[1]3 months'!$C$27:$M$238,11,FALSE)</f>
        <v>0.94976985853914386</v>
      </c>
      <c r="I201" s="22">
        <f>VLOOKUP(B201,'[1]CI calculations'!$A$31:$K$240,11,FALSE)</f>
        <v>2.3092931176815858E-2</v>
      </c>
      <c r="J201" s="20">
        <f>VLOOKUP(B201,'[1]6 months '!$C$27:$M$238,5,FALSE)</f>
        <v>619.8424866078434</v>
      </c>
      <c r="K201" s="19">
        <f>VLOOKUP(B201,'[1]6 months '!$C$27:$M$238,8,FALSE)</f>
        <v>0.95789649032673485</v>
      </c>
      <c r="L201" s="19">
        <f>VLOOKUP(B201,'[1]6 months '!$C$27:$M$238,9,FALSE)</f>
        <v>3.6431522813696833E-2</v>
      </c>
      <c r="M201" s="19">
        <f>VLOOKUP(B201,'[1]6 months '!$C$27:$M$238,10,FALSE)</f>
        <v>5.6719868595682529E-3</v>
      </c>
      <c r="N201" s="19">
        <f>VLOOKUP(B201,'[1]6 months '!$C$27:$M$238,11,FALSE)</f>
        <v>0.96336065932746529</v>
      </c>
      <c r="O201" s="21">
        <f>VLOOKUP(B201,'[1]CI calculations'!$A$248:$K$457,11,FALSE)</f>
        <v>1.4776046003544157E-2</v>
      </c>
      <c r="P201" s="20">
        <f>VLOOKUP(B201,'[1]1 year '!$C$27:$M$238,5,FALSE)</f>
        <v>786.30568283376738</v>
      </c>
      <c r="Q201" s="19">
        <f>VLOOKUP(B201,'[1]1 year '!$C$27:$M$238,8,FALSE)</f>
        <v>0.95231944116360301</v>
      </c>
      <c r="R201" s="19">
        <f>VLOOKUP(B201,'[1]1 year '!$C$27:$M$238,9,FALSE)</f>
        <v>3.7406504993957188E-2</v>
      </c>
      <c r="S201" s="19">
        <f>VLOOKUP(B201,'[1]1 year '!$C$27:$M$238,10,FALSE)</f>
        <v>1.0274053842439831E-2</v>
      </c>
      <c r="T201" s="19">
        <f>VLOOKUP(B201,'[1]1 year '!$C$27:$M$238,11,FALSE)</f>
        <v>0.96220518908372421</v>
      </c>
      <c r="U201" s="19">
        <f>VLOOKUP(B201,'[1]CI calculations'!$A$472:$K$681,11,FALSE)</f>
        <v>1.3345274098134444E-2</v>
      </c>
      <c r="V201" s="20">
        <f>VLOOKUP(B201,'[1]2 years'!$C$27:$M$238,5,FALSE)</f>
        <v>902.24085164568157</v>
      </c>
      <c r="W201" s="19">
        <f>VLOOKUP(B201,'[1]2 years'!$C$27:$M$238,8,FALSE)</f>
        <v>0.93756201151262175</v>
      </c>
      <c r="X201" s="19">
        <f>VLOOKUP(B201,'[1]2 years'!$C$27:$M$238,9,FALSE)</f>
        <v>4.4658599478819443E-2</v>
      </c>
      <c r="Y201" s="19">
        <f>VLOOKUP(B201,'[1]2 years'!$C$27:$M$238,10,FALSE)</f>
        <v>1.7779389008558723E-2</v>
      </c>
      <c r="Z201" s="19">
        <f>VLOOKUP(B201,'[1]2 years'!$C$27:$M$238,11,FALSE)</f>
        <v>0.95453302549440333</v>
      </c>
      <c r="AA201" s="18">
        <f>VLOOKUP(B201,'[1]CI calculations'!$A$705:$K$914,11,FALSE)</f>
        <v>1.3661217727508574E-2</v>
      </c>
      <c r="BA201" s="1"/>
      <c r="BB201" s="1"/>
      <c r="BC201" s="1"/>
      <c r="BD201" s="1"/>
      <c r="BE201" s="1"/>
      <c r="BF201" s="1"/>
      <c r="BG201" s="1"/>
      <c r="BH201" s="1"/>
      <c r="BI201" s="1"/>
      <c r="BJ201" s="1"/>
      <c r="BK201" s="1"/>
      <c r="BL201" s="1"/>
      <c r="BM201" s="1"/>
      <c r="BN201" s="1"/>
      <c r="BO201" s="1"/>
      <c r="BP201" s="1"/>
    </row>
    <row r="202" spans="1:68" x14ac:dyDescent="0.2">
      <c r="A202" s="27" t="s">
        <v>62</v>
      </c>
      <c r="B202" s="26" t="s">
        <v>61</v>
      </c>
      <c r="C202" s="25" t="s">
        <v>60</v>
      </c>
      <c r="D202" s="24">
        <f>VLOOKUP(B202,'[1]3 months'!$C$27:$G$238,5,FALSE)</f>
        <v>939.71409099469042</v>
      </c>
      <c r="E202" s="23">
        <f>VLOOKUP(B202,'[1]3 months'!$C$27:$M$238,8,FALSE)</f>
        <v>0.96962046956278591</v>
      </c>
      <c r="F202" s="23">
        <f>VLOOKUP(B202,'[1]3 months'!$C$27:$M$238,9,FALSE)</f>
        <v>2.3891653502371473E-2</v>
      </c>
      <c r="G202" s="23">
        <f>VLOOKUP(B202,'[1]3 months'!$C$27:$M$238,10,FALSE)</f>
        <v>6.4878769348426044E-3</v>
      </c>
      <c r="H202" s="23">
        <f>VLOOKUP(B202,'[1]3 months'!$C$27:$M$238,11,FALSE)</f>
        <v>0.97595232816217525</v>
      </c>
      <c r="I202" s="22">
        <f>VLOOKUP(B202,'[1]CI calculations'!$A$31:$K$240,11,FALSE)</f>
        <v>9.7851208804353943E-3</v>
      </c>
      <c r="J202" s="20">
        <f>VLOOKUP(B202,'[1]6 months '!$C$27:$M$238,5,FALSE)</f>
        <v>1708.6971110366389</v>
      </c>
      <c r="K202" s="19">
        <f>VLOOKUP(B202,'[1]6 months '!$C$27:$M$238,8,FALSE)</f>
        <v>0.97328532171517346</v>
      </c>
      <c r="L202" s="19">
        <f>VLOOKUP(B202,'[1]6 months '!$C$27:$M$238,9,FALSE)</f>
        <v>2.0161185320675575E-2</v>
      </c>
      <c r="M202" s="19">
        <f>VLOOKUP(B202,'[1]6 months '!$C$27:$M$238,10,FALSE)</f>
        <v>6.5534929641510005E-3</v>
      </c>
      <c r="N202" s="19">
        <f>VLOOKUP(B202,'[1]6 months '!$C$27:$M$238,11,FALSE)</f>
        <v>0.97970581689312031</v>
      </c>
      <c r="O202" s="21">
        <f>VLOOKUP(B202,'[1]CI calculations'!$A$248:$K$457,11,FALSE)</f>
        <v>6.6776408522091013E-3</v>
      </c>
      <c r="P202" s="20">
        <f>VLOOKUP(B202,'[1]1 year '!$C$27:$M$238,5,FALSE)</f>
        <v>2220.6819785998637</v>
      </c>
      <c r="Q202" s="19">
        <f>VLOOKUP(B202,'[1]1 year '!$C$27:$M$238,8,FALSE)</f>
        <v>0.96960171570711973</v>
      </c>
      <c r="R202" s="19">
        <f>VLOOKUP(B202,'[1]1 year '!$C$27:$M$238,9,FALSE)</f>
        <v>2.4728264222151561E-2</v>
      </c>
      <c r="S202" s="19">
        <f>VLOOKUP(B202,'[1]1 year '!$C$27:$M$238,10,FALSE)</f>
        <v>5.6700200707288581E-3</v>
      </c>
      <c r="T202" s="19">
        <f>VLOOKUP(B202,'[1]1 year '!$C$27:$M$238,11,FALSE)</f>
        <v>0.97513072649794741</v>
      </c>
      <c r="U202" s="19">
        <f>VLOOKUP(B202,'[1]CI calculations'!$A$472:$K$681,11,FALSE)</f>
        <v>6.4657213632622465E-3</v>
      </c>
      <c r="V202" s="20">
        <f>VLOOKUP(B202,'[1]2 years'!$C$27:$M$238,5,FALSE)</f>
        <v>2541.5468005720591</v>
      </c>
      <c r="W202" s="19">
        <f>VLOOKUP(B202,'[1]2 years'!$C$27:$M$238,8,FALSE)</f>
        <v>0.95619783307393202</v>
      </c>
      <c r="X202" s="19">
        <f>VLOOKUP(B202,'[1]2 years'!$C$27:$M$238,9,FALSE)</f>
        <v>3.0588297342575566E-2</v>
      </c>
      <c r="Y202" s="19">
        <f>VLOOKUP(B202,'[1]2 years'!$C$27:$M$238,10,FALSE)</f>
        <v>1.3213869583492429E-2</v>
      </c>
      <c r="Z202" s="19">
        <f>VLOOKUP(B202,'[1]2 years'!$C$27:$M$238,11,FALSE)</f>
        <v>0.96900210045548096</v>
      </c>
      <c r="AA202" s="18">
        <f>VLOOKUP(B202,'[1]CI calculations'!$A$705:$K$914,11,FALSE)</f>
        <v>6.752031454644313E-3</v>
      </c>
      <c r="BA202" s="1"/>
      <c r="BB202" s="1"/>
      <c r="BC202" s="1"/>
      <c r="BD202" s="1"/>
      <c r="BE202" s="1"/>
      <c r="BF202" s="1"/>
      <c r="BG202" s="1"/>
      <c r="BH202" s="1"/>
      <c r="BI202" s="1"/>
      <c r="BJ202" s="1"/>
      <c r="BK202" s="1"/>
      <c r="BL202" s="1"/>
      <c r="BM202" s="1"/>
      <c r="BN202" s="1"/>
      <c r="BO202" s="1"/>
      <c r="BP202" s="1"/>
    </row>
    <row r="203" spans="1:68" x14ac:dyDescent="0.2">
      <c r="A203" s="27" t="s">
        <v>59</v>
      </c>
      <c r="B203" s="26" t="s">
        <v>58</v>
      </c>
      <c r="C203" s="25" t="s">
        <v>57</v>
      </c>
      <c r="D203" s="24">
        <f>VLOOKUP(B203,'[1]3 months'!$C$27:$G$238,5,FALSE)</f>
        <v>543.27202728956036</v>
      </c>
      <c r="E203" s="23">
        <f>VLOOKUP(B203,'[1]3 months'!$C$27:$M$238,8,FALSE)</f>
        <v>0.97131516553876063</v>
      </c>
      <c r="F203" s="23">
        <f>VLOOKUP(B203,'[1]3 months'!$C$27:$M$238,9,FALSE)</f>
        <v>2.2792787597139225E-2</v>
      </c>
      <c r="G203" s="23">
        <f>VLOOKUP(B203,'[1]3 months'!$C$27:$M$238,10,FALSE)</f>
        <v>5.8920468641001427E-3</v>
      </c>
      <c r="H203" s="23">
        <f>VLOOKUP(B203,'[1]3 months'!$C$27:$M$238,11,FALSE)</f>
        <v>0.9770721202609437</v>
      </c>
      <c r="I203" s="22">
        <f>VLOOKUP(B203,'[1]CI calculations'!$A$31:$K$240,11,FALSE)</f>
        <v>1.2575148546794172E-2</v>
      </c>
      <c r="J203" s="20">
        <f>VLOOKUP(B203,'[1]6 months '!$C$27:$M$238,5,FALSE)</f>
        <v>910.095291793917</v>
      </c>
      <c r="K203" s="19">
        <f>VLOOKUP(B203,'[1]6 months '!$C$27:$M$238,8,FALSE)</f>
        <v>0.97637288733325001</v>
      </c>
      <c r="L203" s="19">
        <f>VLOOKUP(B203,'[1]6 months '!$C$27:$M$238,9,FALSE)</f>
        <v>1.8674329897424652E-2</v>
      </c>
      <c r="M203" s="19">
        <f>VLOOKUP(B203,'[1]6 months '!$C$27:$M$238,10,FALSE)</f>
        <v>4.9527827693252903E-3</v>
      </c>
      <c r="N203" s="19">
        <f>VLOOKUP(B203,'[1]6 months '!$C$27:$M$238,11,FALSE)</f>
        <v>0.98123271984077565</v>
      </c>
      <c r="O203" s="21">
        <f>VLOOKUP(B203,'[1]CI calculations'!$A$248:$K$457,11,FALSE)</f>
        <v>8.8013377212818392E-3</v>
      </c>
      <c r="P203" s="20">
        <f>VLOOKUP(B203,'[1]1 year '!$C$27:$M$238,5,FALSE)</f>
        <v>1149.8054018066848</v>
      </c>
      <c r="Q203" s="19">
        <f>VLOOKUP(B203,'[1]1 year '!$C$27:$M$238,8,FALSE)</f>
        <v>0.97284662339432826</v>
      </c>
      <c r="R203" s="19">
        <f>VLOOKUP(B203,'[1]1 year '!$C$27:$M$238,9,FALSE)</f>
        <v>2.0997032618476259E-2</v>
      </c>
      <c r="S203" s="19">
        <f>VLOOKUP(B203,'[1]1 year '!$C$27:$M$238,10,FALSE)</f>
        <v>6.1563439871953965E-3</v>
      </c>
      <c r="T203" s="19">
        <f>VLOOKUP(B203,'[1]1 year '!$C$27:$M$238,11,FALSE)</f>
        <v>0.97887290169691865</v>
      </c>
      <c r="U203" s="19">
        <f>VLOOKUP(B203,'[1]CI calculations'!$A$472:$K$681,11,FALSE)</f>
        <v>8.3021655650179858E-3</v>
      </c>
      <c r="V203" s="20">
        <f>VLOOKUP(B203,'[1]2 years'!$C$27:$M$238,5,FALSE)</f>
        <v>1251.5285712399148</v>
      </c>
      <c r="W203" s="19">
        <f>VLOOKUP(B203,'[1]2 years'!$C$27:$M$238,8,FALSE)</f>
        <v>0.96106385244925951</v>
      </c>
      <c r="X203" s="19">
        <f>VLOOKUP(B203,'[1]2 years'!$C$27:$M$238,9,FALSE)</f>
        <v>2.7475544228621137E-2</v>
      </c>
      <c r="Y203" s="19">
        <f>VLOOKUP(B203,'[1]2 years'!$C$27:$M$238,10,FALSE)</f>
        <v>1.1460603322119386E-2</v>
      </c>
      <c r="Z203" s="19">
        <f>VLOOKUP(B203,'[1]2 years'!$C$27:$M$238,11,FALSE)</f>
        <v>0.97220591883241436</v>
      </c>
      <c r="AA203" s="18">
        <f>VLOOKUP(B203,'[1]CI calculations'!$A$705:$K$914,11,FALSE)</f>
        <v>9.1203994249689883E-3</v>
      </c>
      <c r="BA203" s="1"/>
      <c r="BB203" s="1"/>
      <c r="BC203" s="1"/>
      <c r="BD203" s="1"/>
      <c r="BE203" s="1"/>
      <c r="BF203" s="1"/>
      <c r="BG203" s="1"/>
      <c r="BH203" s="1"/>
      <c r="BI203" s="1"/>
      <c r="BJ203" s="1"/>
      <c r="BK203" s="1"/>
      <c r="BL203" s="1"/>
      <c r="BM203" s="1"/>
      <c r="BN203" s="1"/>
      <c r="BO203" s="1"/>
      <c r="BP203" s="1"/>
    </row>
    <row r="204" spans="1:68" x14ac:dyDescent="0.2">
      <c r="A204" s="27" t="s">
        <v>56</v>
      </c>
      <c r="B204" s="26" t="s">
        <v>55</v>
      </c>
      <c r="C204" s="25" t="s">
        <v>54</v>
      </c>
      <c r="D204" s="24">
        <f>VLOOKUP(B204,'[1]3 months'!$C$27:$G$238,5,FALSE)</f>
        <v>324.854785626536</v>
      </c>
      <c r="E204" s="23">
        <f>VLOOKUP(B204,'[1]3 months'!$C$27:$M$238,8,FALSE)</f>
        <v>0.98148637566935537</v>
      </c>
      <c r="F204" s="23">
        <f>VLOOKUP(B204,'[1]3 months'!$C$27:$M$238,9,FALSE)</f>
        <v>1.8513624330644615E-2</v>
      </c>
      <c r="G204" s="23">
        <f>VLOOKUP(B204,'[1]3 months'!$C$27:$M$238,10,FALSE)</f>
        <v>0</v>
      </c>
      <c r="H204" s="23">
        <f>VLOOKUP(B204,'[1]3 months'!$C$27:$M$238,11,FALSE)</f>
        <v>0.98148637566935537</v>
      </c>
      <c r="I204" s="22">
        <f>VLOOKUP(B204,'[1]CI calculations'!$A$31:$K$240,11,FALSE)</f>
        <v>1.4610169755067627E-2</v>
      </c>
      <c r="J204" s="20">
        <f>VLOOKUP(B204,'[1]6 months '!$C$27:$M$238,5,FALSE)</f>
        <v>594.49321195236985</v>
      </c>
      <c r="K204" s="19">
        <f>VLOOKUP(B204,'[1]6 months '!$C$27:$M$238,8,FALSE)</f>
        <v>0.97796675527902543</v>
      </c>
      <c r="L204" s="19">
        <f>VLOOKUP(B204,'[1]6 months '!$C$27:$M$238,9,FALSE)</f>
        <v>1.9909981740881728E-2</v>
      </c>
      <c r="M204" s="19">
        <f>VLOOKUP(B204,'[1]6 months '!$C$27:$M$238,10,FALSE)</f>
        <v>2.1232629800928544E-3</v>
      </c>
      <c r="N204" s="19">
        <f>VLOOKUP(B204,'[1]6 months '!$C$27:$M$238,11,FALSE)</f>
        <v>0.98004765418187667</v>
      </c>
      <c r="O204" s="21">
        <f>VLOOKUP(B204,'[1]CI calculations'!$A$248:$K$457,11,FALSE)</f>
        <v>1.1207768913017186E-2</v>
      </c>
      <c r="P204" s="20">
        <f>VLOOKUP(B204,'[1]1 year '!$C$27:$M$238,5,FALSE)</f>
        <v>759.24171237133066</v>
      </c>
      <c r="Q204" s="19">
        <f>VLOOKUP(B204,'[1]1 year '!$C$27:$M$238,8,FALSE)</f>
        <v>0.97827585640009618</v>
      </c>
      <c r="R204" s="19">
        <f>VLOOKUP(B204,'[1]1 year '!$C$27:$M$238,9,FALSE)</f>
        <v>2.0061609247157809E-2</v>
      </c>
      <c r="S204" s="19">
        <f>VLOOKUP(B204,'[1]1 year '!$C$27:$M$238,10,FALSE)</f>
        <v>1.6625343527459037E-3</v>
      </c>
      <c r="T204" s="19">
        <f>VLOOKUP(B204,'[1]1 year '!$C$27:$M$238,11,FALSE)</f>
        <v>0.97990498209525645</v>
      </c>
      <c r="U204" s="19">
        <f>VLOOKUP(B204,'[1]CI calculations'!$A$472:$K$681,11,FALSE)</f>
        <v>9.9480171232667284E-3</v>
      </c>
      <c r="V204" s="20">
        <f>VLOOKUP(B204,'[1]2 years'!$C$27:$M$238,5,FALSE)</f>
        <v>857.45597065356367</v>
      </c>
      <c r="W204" s="19">
        <f>VLOOKUP(B204,'[1]2 years'!$C$27:$M$238,8,FALSE)</f>
        <v>0.96473425674744351</v>
      </c>
      <c r="X204" s="19">
        <f>VLOOKUP(B204,'[1]2 years'!$C$27:$M$238,9,FALSE)</f>
        <v>3.3019778088911565E-2</v>
      </c>
      <c r="Y204" s="19">
        <f>VLOOKUP(B204,'[1]2 years'!$C$27:$M$238,10,FALSE)</f>
        <v>2.2459651636449539E-3</v>
      </c>
      <c r="Z204" s="19">
        <f>VLOOKUP(B204,'[1]2 years'!$C$27:$M$238,11,FALSE)</f>
        <v>0.96690589370121949</v>
      </c>
      <c r="AA204" s="18">
        <f>VLOOKUP(B204,'[1]CI calculations'!$A$705:$K$914,11,FALSE)</f>
        <v>1.1935676719642872E-2</v>
      </c>
      <c r="BA204" s="1"/>
      <c r="BB204" s="1"/>
      <c r="BC204" s="1"/>
      <c r="BD204" s="1"/>
      <c r="BE204" s="1"/>
      <c r="BF204" s="1"/>
      <c r="BG204" s="1"/>
      <c r="BH204" s="1"/>
      <c r="BI204" s="1"/>
      <c r="BJ204" s="1"/>
      <c r="BK204" s="1"/>
      <c r="BL204" s="1"/>
      <c r="BM204" s="1"/>
      <c r="BN204" s="1"/>
      <c r="BO204" s="1"/>
      <c r="BP204" s="1"/>
    </row>
    <row r="205" spans="1:68" x14ac:dyDescent="0.2">
      <c r="A205" s="27" t="s">
        <v>53</v>
      </c>
      <c r="B205" s="26" t="s">
        <v>52</v>
      </c>
      <c r="C205" s="25" t="s">
        <v>51</v>
      </c>
      <c r="D205" s="24">
        <f>VLOOKUP(B205,'[1]3 months'!$C$27:$G$238,5,FALSE)</f>
        <v>655.49749045923727</v>
      </c>
      <c r="E205" s="23">
        <f>VLOOKUP(B205,'[1]3 months'!$C$27:$M$238,8,FALSE)</f>
        <v>0.97066888112633032</v>
      </c>
      <c r="F205" s="23">
        <f>VLOOKUP(B205,'[1]3 months'!$C$27:$M$238,9,FALSE)</f>
        <v>2.5174395336883103E-2</v>
      </c>
      <c r="G205" s="23">
        <f>VLOOKUP(B205,'[1]3 months'!$C$27:$M$238,10,FALSE)</f>
        <v>4.1567235367865529E-3</v>
      </c>
      <c r="H205" s="23">
        <f>VLOOKUP(B205,'[1]3 months'!$C$27:$M$238,11,FALSE)</f>
        <v>0.9747205248738624</v>
      </c>
      <c r="I205" s="22">
        <f>VLOOKUP(B205,'[1]CI calculations'!$A$31:$K$240,11,FALSE)</f>
        <v>1.1992804330214366E-2</v>
      </c>
      <c r="J205" s="20">
        <f>VLOOKUP(B205,'[1]6 months '!$C$27:$M$238,5,FALSE)</f>
        <v>1070.5126448731003</v>
      </c>
      <c r="K205" s="19">
        <f>VLOOKUP(B205,'[1]6 months '!$C$27:$M$238,8,FALSE)</f>
        <v>0.9745205960192137</v>
      </c>
      <c r="L205" s="19">
        <f>VLOOKUP(B205,'[1]6 months '!$C$27:$M$238,9,FALSE)</f>
        <v>2.2934154412791324E-2</v>
      </c>
      <c r="M205" s="19">
        <f>VLOOKUP(B205,'[1]6 months '!$C$27:$M$238,10,FALSE)</f>
        <v>2.5452495679949881E-3</v>
      </c>
      <c r="N205" s="19">
        <f>VLOOKUP(B205,'[1]6 months '!$C$27:$M$238,11,FALSE)</f>
        <v>0.97700732348724761</v>
      </c>
      <c r="O205" s="21">
        <f>VLOOKUP(B205,'[1]CI calculations'!$A$248:$K$457,11,FALSE)</f>
        <v>8.9504467397106477E-3</v>
      </c>
      <c r="P205" s="20">
        <f>VLOOKUP(B205,'[1]1 year '!$C$27:$M$238,5,FALSE)</f>
        <v>1431.431736442891</v>
      </c>
      <c r="Q205" s="19">
        <f>VLOOKUP(B205,'[1]1 year '!$C$27:$M$238,8,FALSE)</f>
        <v>0.96179090634466791</v>
      </c>
      <c r="R205" s="19">
        <f>VLOOKUP(B205,'[1]1 year '!$C$27:$M$238,9,FALSE)</f>
        <v>2.8105624736201998E-2</v>
      </c>
      <c r="S205" s="19">
        <f>VLOOKUP(B205,'[1]1 year '!$C$27:$M$238,10,FALSE)</f>
        <v>1.0103468919130108E-2</v>
      </c>
      <c r="T205" s="19">
        <f>VLOOKUP(B205,'[1]1 year '!$C$27:$M$238,11,FALSE)</f>
        <v>0.97160751265032375</v>
      </c>
      <c r="U205" s="19">
        <f>VLOOKUP(B205,'[1]CI calculations'!$A$472:$K$681,11,FALSE)</f>
        <v>8.6094606427281114E-3</v>
      </c>
      <c r="V205" s="20">
        <f>VLOOKUP(B205,'[1]2 years'!$C$27:$M$238,5,FALSE)</f>
        <v>1647.6434718156404</v>
      </c>
      <c r="W205" s="19">
        <f>VLOOKUP(B205,'[1]2 years'!$C$27:$M$238,8,FALSE)</f>
        <v>0.94907613935249491</v>
      </c>
      <c r="X205" s="19">
        <f>VLOOKUP(B205,'[1]2 years'!$C$27:$M$238,9,FALSE)</f>
        <v>3.2237986784800929E-2</v>
      </c>
      <c r="Y205" s="19">
        <f>VLOOKUP(B205,'[1]2 years'!$C$27:$M$238,10,FALSE)</f>
        <v>1.8685873862704181E-2</v>
      </c>
      <c r="Z205" s="19">
        <f>VLOOKUP(B205,'[1]2 years'!$C$27:$M$238,11,FALSE)</f>
        <v>0.96714814764595525</v>
      </c>
      <c r="AA205" s="18">
        <f>VLOOKUP(B205,'[1]CI calculations'!$A$705:$K$914,11,FALSE)</f>
        <v>8.6496584830604815E-3</v>
      </c>
      <c r="BA205" s="1"/>
      <c r="BB205" s="1"/>
      <c r="BC205" s="1"/>
      <c r="BD205" s="1"/>
      <c r="BE205" s="1"/>
      <c r="BF205" s="1"/>
      <c r="BG205" s="1"/>
      <c r="BH205" s="1"/>
      <c r="BI205" s="1"/>
      <c r="BJ205" s="1"/>
      <c r="BK205" s="1"/>
      <c r="BL205" s="1"/>
      <c r="BM205" s="1"/>
      <c r="BN205" s="1"/>
      <c r="BO205" s="1"/>
      <c r="BP205" s="1"/>
    </row>
    <row r="206" spans="1:68" x14ac:dyDescent="0.2">
      <c r="A206" s="27" t="s">
        <v>50</v>
      </c>
      <c r="B206" s="26" t="s">
        <v>49</v>
      </c>
      <c r="C206" s="25" t="s">
        <v>48</v>
      </c>
      <c r="D206" s="24">
        <f>VLOOKUP(B206,'[1]3 months'!$C$27:$G$238,5,FALSE)</f>
        <v>1159.295169460459</v>
      </c>
      <c r="E206" s="23">
        <f>VLOOKUP(B206,'[1]3 months'!$C$27:$M$238,8,FALSE)</f>
        <v>0.9347127850482837</v>
      </c>
      <c r="F206" s="23">
        <f>VLOOKUP(B206,'[1]3 months'!$C$27:$M$238,9,FALSE)</f>
        <v>5.5367960665682267E-2</v>
      </c>
      <c r="G206" s="23">
        <f>VLOOKUP(B206,'[1]3 months'!$C$27:$M$238,10,FALSE)</f>
        <v>9.9192542860341796E-3</v>
      </c>
      <c r="H206" s="23">
        <f>VLOOKUP(B206,'[1]3 months'!$C$27:$M$238,11,FALSE)</f>
        <v>0.94407732813170164</v>
      </c>
      <c r="I206" s="22">
        <f>VLOOKUP(B206,'[1]CI calculations'!$A$31:$K$240,11,FALSE)</f>
        <v>1.3237232594575462E-2</v>
      </c>
      <c r="J206" s="20">
        <f>VLOOKUP(B206,'[1]6 months '!$C$27:$M$238,5,FALSE)</f>
        <v>1822.8604866549481</v>
      </c>
      <c r="K206" s="19">
        <f>VLOOKUP(B206,'[1]6 months '!$C$27:$M$238,8,FALSE)</f>
        <v>0.92305832548363287</v>
      </c>
      <c r="L206" s="19">
        <f>VLOOKUP(B206,'[1]6 months '!$C$27:$M$238,9,FALSE)</f>
        <v>5.8514243594073513E-2</v>
      </c>
      <c r="M206" s="19">
        <f>VLOOKUP(B206,'[1]6 months '!$C$27:$M$238,10,FALSE)</f>
        <v>1.8427430922293715E-2</v>
      </c>
      <c r="N206" s="19">
        <f>VLOOKUP(B206,'[1]6 months '!$C$27:$M$238,11,FALSE)</f>
        <v>0.94038724650888117</v>
      </c>
      <c r="O206" s="21">
        <f>VLOOKUP(B206,'[1]CI calculations'!$A$248:$K$457,11,FALSE)</f>
        <v>1.0923597826140568E-2</v>
      </c>
      <c r="P206" s="20">
        <f>VLOOKUP(B206,'[1]1 year '!$C$27:$M$238,5,FALSE)</f>
        <v>2481.8756145471639</v>
      </c>
      <c r="Q206" s="19">
        <f>VLOOKUP(B206,'[1]1 year '!$C$27:$M$238,8,FALSE)</f>
        <v>0.9205522360073406</v>
      </c>
      <c r="R206" s="19">
        <f>VLOOKUP(B206,'[1]1 year '!$C$27:$M$238,9,FALSE)</f>
        <v>5.2600437831700993E-2</v>
      </c>
      <c r="S206" s="19">
        <f>VLOOKUP(B206,'[1]1 year '!$C$27:$M$238,10,FALSE)</f>
        <v>2.6847326160958283E-2</v>
      </c>
      <c r="T206" s="19">
        <f>VLOOKUP(B206,'[1]1 year '!$C$27:$M$238,11,FALSE)</f>
        <v>0.945948421819369</v>
      </c>
      <c r="U206" s="19">
        <f>VLOOKUP(B206,'[1]CI calculations'!$A$472:$K$681,11,FALSE)</f>
        <v>8.9789084189933685E-3</v>
      </c>
      <c r="V206" s="20">
        <f>VLOOKUP(B206,'[1]2 years'!$C$27:$M$238,5,FALSE)</f>
        <v>2933.8053769885805</v>
      </c>
      <c r="W206" s="19">
        <f>VLOOKUP(B206,'[1]2 years'!$C$27:$M$238,8,FALSE)</f>
        <v>0.9082496018450299</v>
      </c>
      <c r="X206" s="19">
        <f>VLOOKUP(B206,'[1]2 years'!$C$27:$M$238,9,FALSE)</f>
        <v>5.662184899262792E-2</v>
      </c>
      <c r="Y206" s="19">
        <f>VLOOKUP(B206,'[1]2 years'!$C$27:$M$238,10,FALSE)</f>
        <v>3.512854916234201E-2</v>
      </c>
      <c r="Z206" s="19">
        <f>VLOOKUP(B206,'[1]2 years'!$C$27:$M$238,11,FALSE)</f>
        <v>0.94131669152043884</v>
      </c>
      <c r="AA206" s="18">
        <f>VLOOKUP(B206,'[1]CI calculations'!$A$705:$K$914,11,FALSE)</f>
        <v>8.6207394843553567E-3</v>
      </c>
      <c r="BA206" s="1"/>
      <c r="BB206" s="1"/>
      <c r="BC206" s="1"/>
      <c r="BD206" s="1"/>
      <c r="BE206" s="1"/>
      <c r="BF206" s="1"/>
      <c r="BG206" s="1"/>
      <c r="BH206" s="1"/>
      <c r="BI206" s="1"/>
      <c r="BJ206" s="1"/>
      <c r="BK206" s="1"/>
      <c r="BL206" s="1"/>
      <c r="BM206" s="1"/>
      <c r="BN206" s="1"/>
      <c r="BO206" s="1"/>
      <c r="BP206" s="1"/>
    </row>
    <row r="207" spans="1:68" s="3" customFormat="1" x14ac:dyDescent="0.2">
      <c r="A207" s="29" t="s">
        <v>47</v>
      </c>
      <c r="B207" s="28" t="s">
        <v>46</v>
      </c>
      <c r="C207" s="25" t="s">
        <v>45</v>
      </c>
      <c r="D207" s="24">
        <f>VLOOKUP(B207,'[1]3 months'!$C$27:$G$238,5,FALSE)</f>
        <v>937.90845916905346</v>
      </c>
      <c r="E207" s="23">
        <f>VLOOKUP(B207,'[1]3 months'!$C$27:$M$238,8,FALSE)</f>
        <v>0.94086576672606625</v>
      </c>
      <c r="F207" s="23">
        <f>VLOOKUP(B207,'[1]3 months'!$C$27:$M$238,9,FALSE)</f>
        <v>4.800783798955504E-2</v>
      </c>
      <c r="G207" s="23">
        <f>VLOOKUP(B207,'[1]3 months'!$C$27:$M$238,10,FALSE)</f>
        <v>1.1126395284378747E-2</v>
      </c>
      <c r="H207" s="23">
        <f>VLOOKUP(B207,'[1]3 months'!$C$27:$M$238,11,FALSE)</f>
        <v>0.95145199774711242</v>
      </c>
      <c r="I207" s="22">
        <f>VLOOKUP(B207,'[1]CI calculations'!$A$31:$K$240,11,FALSE)</f>
        <v>1.3772329744394613E-2</v>
      </c>
      <c r="J207" s="20">
        <f>VLOOKUP(B207,'[1]6 months '!$C$27:$M$238,5,FALSE)</f>
        <v>1530.9519410157484</v>
      </c>
      <c r="K207" s="19">
        <f>VLOOKUP(B207,'[1]6 months '!$C$27:$M$238,8,FALSE)</f>
        <v>0.94473077086655188</v>
      </c>
      <c r="L207" s="19">
        <f>VLOOKUP(B207,'[1]6 months '!$C$27:$M$238,9,FALSE)</f>
        <v>4.6586608910190612E-2</v>
      </c>
      <c r="M207" s="19">
        <f>VLOOKUP(B207,'[1]6 months '!$C$27:$M$238,10,FALSE)</f>
        <v>8.6826202232574701E-3</v>
      </c>
      <c r="N207" s="19">
        <f>VLOOKUP(B207,'[1]6 months '!$C$27:$M$238,11,FALSE)</f>
        <v>0.95300535442979672</v>
      </c>
      <c r="O207" s="21">
        <f>VLOOKUP(B207,'[1]CI calculations'!$A$248:$K$457,11,FALSE)</f>
        <v>1.0599036178730229E-2</v>
      </c>
      <c r="P207" s="20">
        <f>VLOOKUP(B207,'[1]1 year '!$C$27:$M$238,5,FALSE)</f>
        <v>2059.0650947566846</v>
      </c>
      <c r="Q207" s="19">
        <f>VLOOKUP(B207,'[1]1 year '!$C$27:$M$238,8,FALSE)</f>
        <v>0.93368886227340009</v>
      </c>
      <c r="R207" s="19">
        <f>VLOOKUP(B207,'[1]1 year '!$C$27:$M$238,9,FALSE)</f>
        <v>4.3596556053495626E-2</v>
      </c>
      <c r="S207" s="19">
        <f>VLOOKUP(B207,'[1]1 year '!$C$27:$M$238,10,FALSE)</f>
        <v>2.2714581673104205E-2</v>
      </c>
      <c r="T207" s="19">
        <f>VLOOKUP(B207,'[1]1 year '!$C$27:$M$238,11,FALSE)</f>
        <v>0.95539014986212256</v>
      </c>
      <c r="U207" s="19">
        <f>VLOOKUP(B207,'[1]CI calculations'!$A$472:$K$681,11,FALSE)</f>
        <v>8.979171348965009E-3</v>
      </c>
      <c r="V207" s="20">
        <f>VLOOKUP(B207,'[1]2 years'!$C$27:$M$238,5,FALSE)</f>
        <v>2390.545809939334</v>
      </c>
      <c r="W207" s="19">
        <f>VLOOKUP(B207,'[1]2 years'!$C$27:$M$238,8,FALSE)</f>
        <v>0.92360448493211345</v>
      </c>
      <c r="X207" s="19">
        <f>VLOOKUP(B207,'[1]2 years'!$C$27:$M$238,9,FALSE)</f>
        <v>5.0384630769781336E-2</v>
      </c>
      <c r="Y207" s="19">
        <f>VLOOKUP(B207,'[1]2 years'!$C$27:$M$238,10,FALSE)</f>
        <v>2.6010884298105406E-2</v>
      </c>
      <c r="Z207" s="19">
        <f>VLOOKUP(B207,'[1]2 years'!$C$27:$M$238,11,FALSE)</f>
        <v>0.94826982154367079</v>
      </c>
      <c r="AA207" s="18">
        <f>VLOOKUP(B207,'[1]CI calculations'!$A$705:$K$914,11,FALSE)</f>
        <v>8.9553155165256141E-3</v>
      </c>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row>
    <row r="208" spans="1:68" x14ac:dyDescent="0.2">
      <c r="A208" s="27" t="s">
        <v>44</v>
      </c>
      <c r="B208" s="26" t="s">
        <v>43</v>
      </c>
      <c r="C208" s="25" t="s">
        <v>42</v>
      </c>
      <c r="D208" s="24">
        <f>VLOOKUP(B208,'[1]3 months'!$C$27:$G$238,5,FALSE)</f>
        <v>803.06636009373165</v>
      </c>
      <c r="E208" s="23">
        <f>VLOOKUP(B208,'[1]3 months'!$C$27:$M$238,8,FALSE)</f>
        <v>0.90656538655580987</v>
      </c>
      <c r="F208" s="23">
        <f>VLOOKUP(B208,'[1]3 months'!$C$27:$M$238,9,FALSE)</f>
        <v>8.4215837455022188E-2</v>
      </c>
      <c r="G208" s="23">
        <f>VLOOKUP(B208,'[1]3 months'!$C$27:$M$238,10,FALSE)</f>
        <v>9.2187759891679041E-3</v>
      </c>
      <c r="H208" s="23">
        <f>VLOOKUP(B208,'[1]3 months'!$C$27:$M$238,11,FALSE)</f>
        <v>0.91500057185772676</v>
      </c>
      <c r="I208" s="22">
        <f>VLOOKUP(B208,'[1]CI calculations'!$A$31:$K$240,11,FALSE)</f>
        <v>1.9294963532133641E-2</v>
      </c>
      <c r="J208" s="20">
        <f>VLOOKUP(B208,'[1]6 months '!$C$27:$M$238,5,FALSE)</f>
        <v>1337.1816216963689</v>
      </c>
      <c r="K208" s="19">
        <f>VLOOKUP(B208,'[1]6 months '!$C$27:$M$238,8,FALSE)</f>
        <v>0.926176384062669</v>
      </c>
      <c r="L208" s="19">
        <f>VLOOKUP(B208,'[1]6 months '!$C$27:$M$238,9,FALSE)</f>
        <v>6.1370799666147502E-2</v>
      </c>
      <c r="M208" s="19">
        <f>VLOOKUP(B208,'[1]6 months '!$C$27:$M$238,10,FALSE)</f>
        <v>1.2452816271183595E-2</v>
      </c>
      <c r="N208" s="19">
        <f>VLOOKUP(B208,'[1]6 months '!$C$27:$M$238,11,FALSE)</f>
        <v>0.93785532410267081</v>
      </c>
      <c r="O208" s="21">
        <f>VLOOKUP(B208,'[1]CI calculations'!$A$248:$K$457,11,FALSE)</f>
        <v>1.2962328153591026E-2</v>
      </c>
      <c r="P208" s="20">
        <f>VLOOKUP(B208,'[1]1 year '!$C$27:$M$238,5,FALSE)</f>
        <v>1832.7908667688775</v>
      </c>
      <c r="Q208" s="19">
        <f>VLOOKUP(B208,'[1]1 year '!$C$27:$M$238,8,FALSE)</f>
        <v>0.92875531956117463</v>
      </c>
      <c r="R208" s="19">
        <f>VLOOKUP(B208,'[1]1 year '!$C$27:$M$238,9,FALSE)</f>
        <v>5.3340064585441466E-2</v>
      </c>
      <c r="S208" s="19">
        <f>VLOOKUP(B208,'[1]1 year '!$C$27:$M$238,10,FALSE)</f>
        <v>1.7904615853384025E-2</v>
      </c>
      <c r="T208" s="19">
        <f>VLOOKUP(B208,'[1]1 year '!$C$27:$M$238,11,FALSE)</f>
        <v>0.94568749080132286</v>
      </c>
      <c r="U208" s="19">
        <f>VLOOKUP(B208,'[1]CI calculations'!$A$472:$K$681,11,FALSE)</f>
        <v>1.0421861452757059E-2</v>
      </c>
      <c r="V208" s="20">
        <f>VLOOKUP(B208,'[1]2 years'!$C$27:$M$238,5,FALSE)</f>
        <v>2173.786496754999</v>
      </c>
      <c r="W208" s="19">
        <f>VLOOKUP(B208,'[1]2 years'!$C$27:$M$238,8,FALSE)</f>
        <v>0.9164153835793688</v>
      </c>
      <c r="X208" s="19">
        <f>VLOOKUP(B208,'[1]2 years'!$C$27:$M$238,9,FALSE)</f>
        <v>6.498864556304039E-2</v>
      </c>
      <c r="Y208" s="19">
        <f>VLOOKUP(B208,'[1]2 years'!$C$27:$M$238,10,FALSE)</f>
        <v>1.8595970857590863E-2</v>
      </c>
      <c r="Z208" s="19">
        <f>VLOOKUP(B208,'[1]2 years'!$C$27:$M$238,11,FALSE)</f>
        <v>0.93377992790611408</v>
      </c>
      <c r="AA208" s="18">
        <f>VLOOKUP(B208,'[1]CI calculations'!$A$705:$K$914,11,FALSE)</f>
        <v>1.0503209207748153E-2</v>
      </c>
      <c r="BA208" s="1"/>
      <c r="BB208" s="1"/>
      <c r="BC208" s="1"/>
      <c r="BD208" s="1"/>
      <c r="BE208" s="1"/>
      <c r="BF208" s="1"/>
      <c r="BG208" s="1"/>
      <c r="BH208" s="1"/>
      <c r="BI208" s="1"/>
      <c r="BJ208" s="1"/>
      <c r="BK208" s="1"/>
      <c r="BL208" s="1"/>
      <c r="BM208" s="1"/>
      <c r="BN208" s="1"/>
      <c r="BO208" s="1"/>
      <c r="BP208" s="1"/>
    </row>
    <row r="209" spans="1:68" x14ac:dyDescent="0.2">
      <c r="A209" s="27" t="s">
        <v>41</v>
      </c>
      <c r="B209" s="26" t="s">
        <v>40</v>
      </c>
      <c r="C209" s="25" t="s">
        <v>39</v>
      </c>
      <c r="D209" s="24">
        <f>VLOOKUP(B209,'[1]3 months'!$C$27:$G$238,5,FALSE)</f>
        <v>411.77276835809187</v>
      </c>
      <c r="E209" s="23">
        <f>VLOOKUP(B209,'[1]3 months'!$C$27:$M$238,8,FALSE)</f>
        <v>0.97515506514336747</v>
      </c>
      <c r="F209" s="23">
        <f>VLOOKUP(B209,'[1]3 months'!$C$27:$M$238,9,FALSE)</f>
        <v>2.1402208363727769E-2</v>
      </c>
      <c r="G209" s="23">
        <f>VLOOKUP(B209,'[1]3 months'!$C$27:$M$238,10,FALSE)</f>
        <v>3.4427264929047605E-3</v>
      </c>
      <c r="H209" s="23">
        <f>VLOOKUP(B209,'[1]3 months'!$C$27:$M$238,11,FALSE)</f>
        <v>0.978523855143409</v>
      </c>
      <c r="I209" s="22">
        <f>VLOOKUP(B209,'[1]CI calculations'!$A$31:$K$240,11,FALSE)</f>
        <v>1.3976127194091775E-2</v>
      </c>
      <c r="J209" s="20">
        <f>VLOOKUP(B209,'[1]6 months '!$C$27:$M$238,5,FALSE)</f>
        <v>692.04631853151147</v>
      </c>
      <c r="K209" s="19">
        <f>VLOOKUP(B209,'[1]6 months '!$C$27:$M$238,8,FALSE)</f>
        <v>0.96864684354508834</v>
      </c>
      <c r="L209" s="19">
        <f>VLOOKUP(B209,'[1]6 months '!$C$27:$M$238,9,FALSE)</f>
        <v>2.5529537173342391E-2</v>
      </c>
      <c r="M209" s="19">
        <f>VLOOKUP(B209,'[1]6 months '!$C$27:$M$238,10,FALSE)</f>
        <v>5.823619281569231E-3</v>
      </c>
      <c r="N209" s="19">
        <f>VLOOKUP(B209,'[1]6 months '!$C$27:$M$238,11,FALSE)</f>
        <v>0.97432091762741957</v>
      </c>
      <c r="O209" s="21">
        <f>VLOOKUP(B209,'[1]CI calculations'!$A$248:$K$457,11,FALSE)</f>
        <v>1.1771542299164621E-2</v>
      </c>
      <c r="P209" s="20">
        <f>VLOOKUP(B209,'[1]1 year '!$C$27:$M$238,5,FALSE)</f>
        <v>897.03426673267745</v>
      </c>
      <c r="Q209" s="19">
        <f>VLOOKUP(B209,'[1]1 year '!$C$27:$M$238,8,FALSE)</f>
        <v>0.96254736108776984</v>
      </c>
      <c r="R209" s="19">
        <f>VLOOKUP(B209,'[1]1 year '!$C$27:$M$238,9,FALSE)</f>
        <v>2.5371547283709869E-2</v>
      </c>
      <c r="S209" s="19">
        <f>VLOOKUP(B209,'[1]1 year '!$C$27:$M$238,10,FALSE)</f>
        <v>1.208109162852033E-2</v>
      </c>
      <c r="T209" s="19">
        <f>VLOOKUP(B209,'[1]1 year '!$C$27:$M$238,11,FALSE)</f>
        <v>0.97431818839712947</v>
      </c>
      <c r="U209" s="19">
        <f>VLOOKUP(B209,'[1]CI calculations'!$A$472:$K$681,11,FALSE)</f>
        <v>1.0371266308465417E-2</v>
      </c>
      <c r="V209" s="20">
        <f>VLOOKUP(B209,'[1]2 years'!$C$27:$M$238,5,FALSE)</f>
        <v>1025.8399023240459</v>
      </c>
      <c r="W209" s="19">
        <f>VLOOKUP(B209,'[1]2 years'!$C$27:$M$238,8,FALSE)</f>
        <v>0.95006600009124154</v>
      </c>
      <c r="X209" s="19">
        <f>VLOOKUP(B209,'[1]2 years'!$C$27:$M$238,9,FALSE)</f>
        <v>3.0712929928052721E-2</v>
      </c>
      <c r="Y209" s="19">
        <f>VLOOKUP(B209,'[1]2 years'!$C$27:$M$238,10,FALSE)</f>
        <v>1.9221069980705777E-2</v>
      </c>
      <c r="Z209" s="19">
        <f>VLOOKUP(B209,'[1]2 years'!$C$27:$M$238,11,FALSE)</f>
        <v>0.96868516544554184</v>
      </c>
      <c r="AA209" s="18">
        <f>VLOOKUP(B209,'[1]CI calculations'!$A$705:$K$914,11,FALSE)</f>
        <v>1.0716679610714496E-2</v>
      </c>
      <c r="BA209" s="1"/>
      <c r="BB209" s="1"/>
      <c r="BC209" s="1"/>
      <c r="BD209" s="1"/>
      <c r="BE209" s="1"/>
      <c r="BF209" s="1"/>
      <c r="BG209" s="1"/>
      <c r="BH209" s="1"/>
      <c r="BI209" s="1"/>
      <c r="BJ209" s="1"/>
      <c r="BK209" s="1"/>
      <c r="BL209" s="1"/>
      <c r="BM209" s="1"/>
      <c r="BN209" s="1"/>
      <c r="BO209" s="1"/>
      <c r="BP209" s="1"/>
    </row>
    <row r="210" spans="1:68" x14ac:dyDescent="0.2">
      <c r="A210" s="27" t="s">
        <v>38</v>
      </c>
      <c r="B210" s="26" t="s">
        <v>37</v>
      </c>
      <c r="C210" s="25" t="s">
        <v>36</v>
      </c>
      <c r="D210" s="24">
        <f>VLOOKUP(B210,'[1]3 months'!$C$27:$G$238,5,FALSE)</f>
        <v>243.79544934066396</v>
      </c>
      <c r="E210" s="23">
        <f>VLOOKUP(B210,'[1]3 months'!$C$27:$M$238,8,FALSE)</f>
        <v>0.89038625175436314</v>
      </c>
      <c r="F210" s="23">
        <f>VLOOKUP(B210,'[1]3 months'!$C$27:$M$238,9,FALSE)</f>
        <v>0.10399580624133417</v>
      </c>
      <c r="G210" s="23">
        <f>VLOOKUP(B210,'[1]3 months'!$C$27:$M$238,10,FALSE)</f>
        <v>5.6179420043027326E-3</v>
      </c>
      <c r="H210" s="23">
        <f>VLOOKUP(B210,'[1]3 months'!$C$27:$M$238,11,FALSE)</f>
        <v>0.8954166505669352</v>
      </c>
      <c r="I210" s="22">
        <f>VLOOKUP(B210,'[1]CI calculations'!$A$31:$K$240,11,FALSE)</f>
        <v>3.8416906057258483E-2</v>
      </c>
      <c r="J210" s="20">
        <f>VLOOKUP(B210,'[1]6 months '!$C$27:$M$238,5,FALSE)</f>
        <v>446.94487935637369</v>
      </c>
      <c r="K210" s="19">
        <f>VLOOKUP(B210,'[1]6 months '!$C$27:$M$238,8,FALSE)</f>
        <v>0.92166950082565091</v>
      </c>
      <c r="L210" s="19">
        <f>VLOOKUP(B210,'[1]6 months '!$C$27:$M$238,9,FALSE)</f>
        <v>7.5266074994613283E-2</v>
      </c>
      <c r="M210" s="19">
        <f>VLOOKUP(B210,'[1]6 months '!$C$27:$M$238,10,FALSE)</f>
        <v>3.0644241797358079E-3</v>
      </c>
      <c r="N210" s="19">
        <f>VLOOKUP(B210,'[1]6 months '!$C$27:$M$238,11,FALSE)</f>
        <v>0.92450256885186843</v>
      </c>
      <c r="O210" s="21">
        <f>VLOOKUP(B210,'[1]CI calculations'!$A$248:$K$457,11,FALSE)</f>
        <v>2.4440415394474425E-2</v>
      </c>
      <c r="P210" s="20">
        <f>VLOOKUP(B210,'[1]1 year '!$C$27:$M$238,5,FALSE)</f>
        <v>561.44100248960365</v>
      </c>
      <c r="Q210" s="19">
        <f>VLOOKUP(B210,'[1]1 year '!$C$27:$M$238,8,FALSE)</f>
        <v>0.91378609642153474</v>
      </c>
      <c r="R210" s="19">
        <f>VLOOKUP(B210,'[1]1 year '!$C$27:$M$238,9,FALSE)</f>
        <v>7.4865094284773864E-2</v>
      </c>
      <c r="S210" s="19">
        <f>VLOOKUP(B210,'[1]1 year '!$C$27:$M$238,10,FALSE)</f>
        <v>1.1348809293691258E-2</v>
      </c>
      <c r="T210" s="19">
        <f>VLOOKUP(B210,'[1]1 year '!$C$27:$M$238,11,FALSE)</f>
        <v>0.92427552306765637</v>
      </c>
      <c r="U210" s="19">
        <f>VLOOKUP(B210,'[1]CI calculations'!$A$472:$K$681,11,FALSE)</f>
        <v>2.1923731188140481E-2</v>
      </c>
      <c r="V210" s="20">
        <f>VLOOKUP(B210,'[1]2 years'!$C$27:$M$238,5,FALSE)</f>
        <v>633.41983913585341</v>
      </c>
      <c r="W210" s="19">
        <f>VLOOKUP(B210,'[1]2 years'!$C$27:$M$238,8,FALSE)</f>
        <v>0.89233133626669969</v>
      </c>
      <c r="X210" s="19">
        <f>VLOOKUP(B210,'[1]2 years'!$C$27:$M$238,9,FALSE)</f>
        <v>9.2494078866137516E-2</v>
      </c>
      <c r="Y210" s="19">
        <f>VLOOKUP(B210,'[1]2 years'!$C$27:$M$238,10,FALSE)</f>
        <v>1.5174584867162928E-2</v>
      </c>
      <c r="Z210" s="19">
        <f>VLOOKUP(B210,'[1]2 years'!$C$27:$M$238,11,FALSE)</f>
        <v>0.90608073528071831</v>
      </c>
      <c r="AA210" s="18">
        <f>VLOOKUP(B210,'[1]CI calculations'!$A$705:$K$914,11,FALSE)</f>
        <v>2.2801795019823511E-2</v>
      </c>
      <c r="BA210" s="1"/>
      <c r="BB210" s="1"/>
      <c r="BC210" s="1"/>
      <c r="BD210" s="1"/>
      <c r="BE210" s="1"/>
      <c r="BF210" s="1"/>
      <c r="BG210" s="1"/>
      <c r="BH210" s="1"/>
      <c r="BI210" s="1"/>
      <c r="BJ210" s="1"/>
      <c r="BK210" s="1"/>
      <c r="BL210" s="1"/>
      <c r="BM210" s="1"/>
      <c r="BN210" s="1"/>
      <c r="BO210" s="1"/>
      <c r="BP210" s="1"/>
    </row>
    <row r="211" spans="1:68" x14ac:dyDescent="0.2">
      <c r="A211" s="27" t="s">
        <v>35</v>
      </c>
      <c r="B211" s="26" t="s">
        <v>34</v>
      </c>
      <c r="C211" s="25" t="s">
        <v>33</v>
      </c>
      <c r="D211" s="24">
        <f>VLOOKUP(B211,'[1]3 months'!$C$27:$G$238,5,FALSE)</f>
        <v>477.67081317512583</v>
      </c>
      <c r="E211" s="23">
        <f>VLOOKUP(B211,'[1]3 months'!$C$27:$M$238,8,FALSE)</f>
        <v>0.94714216398214068</v>
      </c>
      <c r="F211" s="23">
        <f>VLOOKUP(B211,'[1]3 months'!$C$27:$M$238,9,FALSE)</f>
        <v>4.576479085755035E-2</v>
      </c>
      <c r="G211" s="23">
        <f>VLOOKUP(B211,'[1]3 months'!$C$27:$M$238,10,FALSE)</f>
        <v>7.0930451603089936E-3</v>
      </c>
      <c r="H211" s="23">
        <f>VLOOKUP(B211,'[1]3 months'!$C$27:$M$238,11,FALSE)</f>
        <v>0.95390827848019333</v>
      </c>
      <c r="I211" s="22">
        <f>VLOOKUP(B211,'[1]CI calculations'!$A$31:$K$240,11,FALSE)</f>
        <v>1.8800954052092356E-2</v>
      </c>
      <c r="J211" s="20">
        <f>VLOOKUP(B211,'[1]6 months '!$C$27:$M$238,5,FALSE)</f>
        <v>784.65594845655414</v>
      </c>
      <c r="K211" s="19">
        <f>VLOOKUP(B211,'[1]6 months '!$C$27:$M$238,8,FALSE)</f>
        <v>0.95518992921984958</v>
      </c>
      <c r="L211" s="19">
        <f>VLOOKUP(B211,'[1]6 months '!$C$27:$M$238,9,FALSE)</f>
        <v>3.9903519959578027E-2</v>
      </c>
      <c r="M211" s="19">
        <f>VLOOKUP(B211,'[1]6 months '!$C$27:$M$238,10,FALSE)</f>
        <v>4.9065508205723817E-3</v>
      </c>
      <c r="N211" s="19">
        <f>VLOOKUP(B211,'[1]6 months '!$C$27:$M$238,11,FALSE)</f>
        <v>0.95989972600816209</v>
      </c>
      <c r="O211" s="21">
        <f>VLOOKUP(B211,'[1]CI calculations'!$A$248:$K$457,11,FALSE)</f>
        <v>1.3704475245846108E-2</v>
      </c>
      <c r="P211" s="20">
        <f>VLOOKUP(B211,'[1]1 year '!$C$27:$M$238,5,FALSE)</f>
        <v>1025.3372444986924</v>
      </c>
      <c r="Q211" s="19">
        <f>VLOOKUP(B211,'[1]1 year '!$C$27:$M$238,8,FALSE)</f>
        <v>0.95493325499141968</v>
      </c>
      <c r="R211" s="19">
        <f>VLOOKUP(B211,'[1]1 year '!$C$27:$M$238,9,FALSE)</f>
        <v>3.8515185913838033E-2</v>
      </c>
      <c r="S211" s="19">
        <f>VLOOKUP(B211,'[1]1 year '!$C$27:$M$238,10,FALSE)</f>
        <v>6.5515590947423782E-3</v>
      </c>
      <c r="T211" s="19">
        <f>VLOOKUP(B211,'[1]1 year '!$C$27:$M$238,11,FALSE)</f>
        <v>0.96123081548274214</v>
      </c>
      <c r="U211" s="19">
        <f>VLOOKUP(B211,'[1]CI calculations'!$A$472:$K$681,11,FALSE)</f>
        <v>1.1804194661307575E-2</v>
      </c>
      <c r="V211" s="20">
        <f>VLOOKUP(B211,'[1]2 years'!$C$27:$M$238,5,FALSE)</f>
        <v>1207.2138205181111</v>
      </c>
      <c r="W211" s="19">
        <f>VLOOKUP(B211,'[1]2 years'!$C$27:$M$238,8,FALSE)</f>
        <v>0.94136320515473515</v>
      </c>
      <c r="X211" s="19">
        <f>VLOOKUP(B211,'[1]2 years'!$C$27:$M$238,9,FALSE)</f>
        <v>4.9743743180440364E-2</v>
      </c>
      <c r="Y211" s="19">
        <f>VLOOKUP(B211,'[1]2 years'!$C$27:$M$238,10,FALSE)</f>
        <v>8.893051664824585E-3</v>
      </c>
      <c r="Z211" s="19">
        <f>VLOOKUP(B211,'[1]2 years'!$C$27:$M$238,11,FALSE)</f>
        <v>0.94980991378983071</v>
      </c>
      <c r="AA211" s="18">
        <f>VLOOKUP(B211,'[1]CI calculations'!$A$705:$K$914,11,FALSE)</f>
        <v>1.2317798506222298E-2</v>
      </c>
      <c r="BA211" s="1"/>
      <c r="BB211" s="1"/>
      <c r="BC211" s="1"/>
      <c r="BD211" s="1"/>
      <c r="BE211" s="1"/>
      <c r="BF211" s="1"/>
      <c r="BG211" s="1"/>
      <c r="BH211" s="1"/>
      <c r="BI211" s="1"/>
      <c r="BJ211" s="1"/>
      <c r="BK211" s="1"/>
      <c r="BL211" s="1"/>
      <c r="BM211" s="1"/>
      <c r="BN211" s="1"/>
      <c r="BO211" s="1"/>
      <c r="BP211" s="1"/>
    </row>
    <row r="212" spans="1:68" x14ac:dyDescent="0.2">
      <c r="A212" s="27" t="s">
        <v>32</v>
      </c>
      <c r="B212" s="26" t="s">
        <v>31</v>
      </c>
      <c r="C212" s="25" t="s">
        <v>30</v>
      </c>
      <c r="D212" s="24">
        <f>VLOOKUP(B212,'[1]3 months'!$C$27:$G$238,5,FALSE)</f>
        <v>337.13700338479299</v>
      </c>
      <c r="E212" s="23">
        <f>VLOOKUP(B212,'[1]3 months'!$C$27:$M$238,8,FALSE)</f>
        <v>0.96647972015620742</v>
      </c>
      <c r="F212" s="23">
        <f>VLOOKUP(B212,'[1]3 months'!$C$27:$M$238,9,FALSE)</f>
        <v>2.2887932930855913E-2</v>
      </c>
      <c r="G212" s="23">
        <f>VLOOKUP(B212,'[1]3 months'!$C$27:$M$238,10,FALSE)</f>
        <v>1.0632346912936715E-2</v>
      </c>
      <c r="H212" s="23">
        <f>VLOOKUP(B212,'[1]3 months'!$C$27:$M$238,11,FALSE)</f>
        <v>0.9768660994126499</v>
      </c>
      <c r="I212" s="22">
        <f>VLOOKUP(B212,'[1]CI calculations'!$A$31:$K$240,11,FALSE)</f>
        <v>1.6080908395300301E-2</v>
      </c>
      <c r="J212" s="20">
        <f>VLOOKUP(B212,'[1]6 months '!$C$27:$M$238,5,FALSE)</f>
        <v>572.30542159120398</v>
      </c>
      <c r="K212" s="19">
        <f>VLOOKUP(B212,'[1]6 months '!$C$27:$M$238,8,FALSE)</f>
        <v>0.96820714712477696</v>
      </c>
      <c r="L212" s="19">
        <f>VLOOKUP(B212,'[1]6 months '!$C$27:$M$238,9,FALSE)</f>
        <v>2.5529488171794741E-2</v>
      </c>
      <c r="M212" s="19">
        <f>VLOOKUP(B212,'[1]6 months '!$C$27:$M$238,10,FALSE)</f>
        <v>6.2633647034283681E-3</v>
      </c>
      <c r="N212" s="19">
        <f>VLOOKUP(B212,'[1]6 months '!$C$27:$M$238,11,FALSE)</f>
        <v>0.97430960350558504</v>
      </c>
      <c r="O212" s="21">
        <f>VLOOKUP(B212,'[1]CI calculations'!$A$248:$K$457,11,FALSE)</f>
        <v>1.295249641969546E-2</v>
      </c>
      <c r="P212" s="20">
        <f>VLOOKUP(B212,'[1]1 year '!$C$27:$M$238,5,FALSE)</f>
        <v>703.07079699023041</v>
      </c>
      <c r="Q212" s="19">
        <f>VLOOKUP(B212,'[1]1 year '!$C$27:$M$238,8,FALSE)</f>
        <v>0.95128001906639148</v>
      </c>
      <c r="R212" s="19">
        <f>VLOOKUP(B212,'[1]1 year '!$C$27:$M$238,9,FALSE)</f>
        <v>3.9645434942086784E-2</v>
      </c>
      <c r="S212" s="19">
        <f>VLOOKUP(B212,'[1]1 year '!$C$27:$M$238,10,FALSE)</f>
        <v>9.0745459915218193E-3</v>
      </c>
      <c r="T212" s="19">
        <f>VLOOKUP(B212,'[1]1 year '!$C$27:$M$238,11,FALSE)</f>
        <v>0.95999150614033213</v>
      </c>
      <c r="U212" s="19">
        <f>VLOOKUP(B212,'[1]CI calculations'!$A$472:$K$681,11,FALSE)</f>
        <v>1.4494188744957172E-2</v>
      </c>
      <c r="V212" s="20">
        <f>VLOOKUP(B212,'[1]2 years'!$C$27:$M$238,5,FALSE)</f>
        <v>831.48368392172813</v>
      </c>
      <c r="W212" s="19">
        <f>VLOOKUP(B212,'[1]2 years'!$C$27:$M$238,8,FALSE)</f>
        <v>0.94174993601075219</v>
      </c>
      <c r="X212" s="19">
        <f>VLOOKUP(B212,'[1]2 years'!$C$27:$M$238,9,FALSE)</f>
        <v>4.2257914939550674E-2</v>
      </c>
      <c r="Y212" s="19">
        <f>VLOOKUP(B212,'[1]2 years'!$C$27:$M$238,10,FALSE)</f>
        <v>1.5992149049697129E-2</v>
      </c>
      <c r="Z212" s="19">
        <f>VLOOKUP(B212,'[1]2 years'!$C$27:$M$238,11,FALSE)</f>
        <v>0.95705530713119802</v>
      </c>
      <c r="AA212" s="18">
        <f>VLOOKUP(B212,'[1]CI calculations'!$A$705:$K$914,11,FALSE)</f>
        <v>1.3834674788253667E-2</v>
      </c>
      <c r="BA212" s="1"/>
      <c r="BB212" s="1"/>
      <c r="BC212" s="1"/>
      <c r="BD212" s="1"/>
      <c r="BE212" s="1"/>
      <c r="BF212" s="1"/>
      <c r="BG212" s="1"/>
      <c r="BH212" s="1"/>
      <c r="BI212" s="1"/>
      <c r="BJ212" s="1"/>
      <c r="BK212" s="1"/>
      <c r="BL212" s="1"/>
      <c r="BM212" s="1"/>
      <c r="BN212" s="1"/>
      <c r="BO212" s="1"/>
      <c r="BP212" s="1"/>
    </row>
    <row r="213" spans="1:68" x14ac:dyDescent="0.2">
      <c r="A213" s="27" t="s">
        <v>29</v>
      </c>
      <c r="B213" s="26" t="s">
        <v>28</v>
      </c>
      <c r="C213" s="25" t="s">
        <v>27</v>
      </c>
      <c r="D213" s="24">
        <f>VLOOKUP(B213,'[1]3 months'!$C$27:$G$238,5,FALSE)</f>
        <v>323.26019790481217</v>
      </c>
      <c r="E213" s="23">
        <f>VLOOKUP(B213,'[1]3 months'!$C$27:$M$238,8,FALSE)</f>
        <v>0.97697493809640756</v>
      </c>
      <c r="F213" s="23">
        <f>VLOOKUP(B213,'[1]3 months'!$C$27:$M$238,9,FALSE)</f>
        <v>2.0876370353396147E-2</v>
      </c>
      <c r="G213" s="23">
        <f>VLOOKUP(B213,'[1]3 months'!$C$27:$M$238,10,FALSE)</f>
        <v>2.1486915501963185E-3</v>
      </c>
      <c r="H213" s="23">
        <f>VLOOKUP(B213,'[1]3 months'!$C$27:$M$238,11,FALSE)</f>
        <v>0.97907867617488187</v>
      </c>
      <c r="I213" s="22">
        <f>VLOOKUP(B213,'[1]CI calculations'!$A$31:$K$240,11,FALSE)</f>
        <v>1.5567806884051551E-2</v>
      </c>
      <c r="J213" s="20">
        <f>VLOOKUP(B213,'[1]6 months '!$C$27:$M$238,5,FALSE)</f>
        <v>550.18367549179766</v>
      </c>
      <c r="K213" s="19">
        <f>VLOOKUP(B213,'[1]6 months '!$C$27:$M$238,8,FALSE)</f>
        <v>0.96501551928767237</v>
      </c>
      <c r="L213" s="19">
        <f>VLOOKUP(B213,'[1]6 months '!$C$27:$M$238,9,FALSE)</f>
        <v>3.0487280733466619E-2</v>
      </c>
      <c r="M213" s="19">
        <f>VLOOKUP(B213,'[1]6 months '!$C$27:$M$238,10,FALSE)</f>
        <v>4.4971999788610472E-3</v>
      </c>
      <c r="N213" s="19">
        <f>VLOOKUP(B213,'[1]6 months '!$C$27:$M$238,11,FALSE)</f>
        <v>0.969374992483377</v>
      </c>
      <c r="O213" s="21">
        <f>VLOOKUP(B213,'[1]CI calculations'!$A$248:$K$457,11,FALSE)</f>
        <v>1.4373644450807901E-2</v>
      </c>
      <c r="P213" s="20">
        <f>VLOOKUP(B213,'[1]1 year '!$C$27:$M$238,5,FALSE)</f>
        <v>719.25611432440189</v>
      </c>
      <c r="Q213" s="19">
        <f>VLOOKUP(B213,'[1]1 year '!$C$27:$M$238,8,FALSE)</f>
        <v>0.95477645238568731</v>
      </c>
      <c r="R213" s="19">
        <f>VLOOKUP(B213,'[1]1 year '!$C$27:$M$238,9,FALSE)</f>
        <v>3.850086141837044E-2</v>
      </c>
      <c r="S213" s="19">
        <f>VLOOKUP(B213,'[1]1 year '!$C$27:$M$238,10,FALSE)</f>
        <v>6.7226861959422662E-3</v>
      </c>
      <c r="T213" s="19">
        <f>VLOOKUP(B213,'[1]1 year '!$C$27:$M$238,11,FALSE)</f>
        <v>0.96123855756765475</v>
      </c>
      <c r="U213" s="19">
        <f>VLOOKUP(B213,'[1]CI calculations'!$A$472:$K$681,11,FALSE)</f>
        <v>1.409638177075978E-2</v>
      </c>
      <c r="V213" s="20">
        <f>VLOOKUP(B213,'[1]2 years'!$C$27:$M$238,5,FALSE)</f>
        <v>818.42717924159729</v>
      </c>
      <c r="W213" s="19">
        <f>VLOOKUP(B213,'[1]2 years'!$C$27:$M$238,8,FALSE)</f>
        <v>0.94411146289660275</v>
      </c>
      <c r="X213" s="19">
        <f>VLOOKUP(B213,'[1]2 years'!$C$27:$M$238,9,FALSE)</f>
        <v>4.2076796076823943E-2</v>
      </c>
      <c r="Y213" s="19">
        <f>VLOOKUP(B213,'[1]2 years'!$C$27:$M$238,10,FALSE)</f>
        <v>1.3811741026573399E-2</v>
      </c>
      <c r="Z213" s="19">
        <f>VLOOKUP(B213,'[1]2 years'!$C$27:$M$238,11,FALSE)</f>
        <v>0.95733391095060916</v>
      </c>
      <c r="AA213" s="18">
        <f>VLOOKUP(B213,'[1]CI calculations'!$A$705:$K$914,11,FALSE)</f>
        <v>1.3885197027779577E-2</v>
      </c>
      <c r="BA213" s="1"/>
      <c r="BB213" s="1"/>
      <c r="BC213" s="1"/>
      <c r="BD213" s="1"/>
      <c r="BE213" s="1"/>
      <c r="BF213" s="1"/>
      <c r="BG213" s="1"/>
      <c r="BH213" s="1"/>
      <c r="BI213" s="1"/>
      <c r="BJ213" s="1"/>
      <c r="BK213" s="1"/>
      <c r="BL213" s="1"/>
      <c r="BM213" s="1"/>
      <c r="BN213" s="1"/>
      <c r="BO213" s="1"/>
      <c r="BP213" s="1"/>
    </row>
    <row r="214" spans="1:68" x14ac:dyDescent="0.2">
      <c r="A214" s="27" t="s">
        <v>26</v>
      </c>
      <c r="B214" s="26" t="s">
        <v>25</v>
      </c>
      <c r="C214" s="25" t="s">
        <v>24</v>
      </c>
      <c r="D214" s="24">
        <f>VLOOKUP(B214,'[1]3 months'!$C$27:$G$238,5,FALSE)</f>
        <v>432.81197876983077</v>
      </c>
      <c r="E214" s="23">
        <f>VLOOKUP(B214,'[1]3 months'!$C$27:$M$238,8,FALSE)</f>
        <v>0.95824195253419797</v>
      </c>
      <c r="F214" s="23">
        <f>VLOOKUP(B214,'[1]3 months'!$C$27:$M$238,9,FALSE)</f>
        <v>3.9877551450236429E-2</v>
      </c>
      <c r="G214" s="23">
        <f>VLOOKUP(B214,'[1]3 months'!$C$27:$M$238,10,FALSE)</f>
        <v>1.8804960155655965E-3</v>
      </c>
      <c r="H214" s="23">
        <f>VLOOKUP(B214,'[1]3 months'!$C$27:$M$238,11,FALSE)</f>
        <v>0.96004731768986817</v>
      </c>
      <c r="I214" s="22">
        <f>VLOOKUP(B214,'[1]CI calculations'!$A$31:$K$240,11,FALSE)</f>
        <v>1.8400948579420817E-2</v>
      </c>
      <c r="J214" s="20">
        <f>VLOOKUP(B214,'[1]6 months '!$C$27:$M$238,5,FALSE)</f>
        <v>735.32383214654953</v>
      </c>
      <c r="K214" s="19">
        <f>VLOOKUP(B214,'[1]6 months '!$C$27:$M$238,8,FALSE)</f>
        <v>0.96433891503706004</v>
      </c>
      <c r="L214" s="19">
        <f>VLOOKUP(B214,'[1]6 months '!$C$27:$M$238,9,FALSE)</f>
        <v>3.4554224058962767E-2</v>
      </c>
      <c r="M214" s="19">
        <f>VLOOKUP(B214,'[1]6 months '!$C$27:$M$238,10,FALSE)</f>
        <v>1.1068609039772267E-3</v>
      </c>
      <c r="N214" s="19">
        <f>VLOOKUP(B214,'[1]6 months '!$C$27:$M$238,11,FALSE)</f>
        <v>0.96540748684065081</v>
      </c>
      <c r="O214" s="21">
        <f>VLOOKUP(B214,'[1]CI calculations'!$A$248:$K$457,11,FALSE)</f>
        <v>1.31612866392178E-2</v>
      </c>
      <c r="P214" s="20">
        <f>VLOOKUP(B214,'[1]1 year '!$C$27:$M$238,5,FALSE)</f>
        <v>947.29608136840795</v>
      </c>
      <c r="Q214" s="19">
        <f>VLOOKUP(B214,'[1]1 year '!$C$27:$M$238,8,FALSE)</f>
        <v>0.95613351219985887</v>
      </c>
      <c r="R214" s="19">
        <f>VLOOKUP(B214,'[1]1 year '!$C$27:$M$238,9,FALSE)</f>
        <v>3.8023874723356901E-2</v>
      </c>
      <c r="S214" s="19">
        <f>VLOOKUP(B214,'[1]1 year '!$C$27:$M$238,10,FALSE)</f>
        <v>5.842613076784158E-3</v>
      </c>
      <c r="T214" s="19">
        <f>VLOOKUP(B214,'[1]1 year '!$C$27:$M$238,11,FALSE)</f>
        <v>0.96175266087290689</v>
      </c>
      <c r="U214" s="19">
        <f>VLOOKUP(B214,'[1]CI calculations'!$A$472:$K$681,11,FALSE)</f>
        <v>1.2197109164793024E-2</v>
      </c>
      <c r="V214" s="20">
        <f>VLOOKUP(B214,'[1]2 years'!$C$27:$M$238,5,FALSE)</f>
        <v>1073.6836165853472</v>
      </c>
      <c r="W214" s="19">
        <f>VLOOKUP(B214,'[1]2 years'!$C$27:$M$238,8,FALSE)</f>
        <v>0.9424158003638422</v>
      </c>
      <c r="X214" s="19">
        <f>VLOOKUP(B214,'[1]2 years'!$C$27:$M$238,9,FALSE)</f>
        <v>5.165674050043343E-2</v>
      </c>
      <c r="Y214" s="19">
        <f>VLOOKUP(B214,'[1]2 years'!$C$27:$M$238,10,FALSE)</f>
        <v>5.92745913572421E-3</v>
      </c>
      <c r="Z214" s="19">
        <f>VLOOKUP(B214,'[1]2 years'!$C$27:$M$238,11,FALSE)</f>
        <v>0.94803524051119892</v>
      </c>
      <c r="AA214" s="18">
        <f>VLOOKUP(B214,'[1]CI calculations'!$A$705:$K$914,11,FALSE)</f>
        <v>1.3258283719816109E-2</v>
      </c>
      <c r="BA214" s="1"/>
      <c r="BB214" s="1"/>
      <c r="BC214" s="1"/>
      <c r="BD214" s="1"/>
      <c r="BE214" s="1"/>
      <c r="BF214" s="1"/>
      <c r="BG214" s="1"/>
      <c r="BH214" s="1"/>
      <c r="BI214" s="1"/>
      <c r="BJ214" s="1"/>
      <c r="BK214" s="1"/>
      <c r="BL214" s="1"/>
      <c r="BM214" s="1"/>
      <c r="BN214" s="1"/>
      <c r="BO214" s="1"/>
      <c r="BP214" s="1"/>
    </row>
    <row r="215" spans="1:68" x14ac:dyDescent="0.2">
      <c r="A215" s="27" t="s">
        <v>23</v>
      </c>
      <c r="B215" s="26" t="s">
        <v>22</v>
      </c>
      <c r="C215" s="25" t="s">
        <v>21</v>
      </c>
      <c r="D215" s="24">
        <f>VLOOKUP(B215,'[1]3 months'!$C$27:$G$238,5,FALSE)</f>
        <v>586.80227501743525</v>
      </c>
      <c r="E215" s="23">
        <f>VLOOKUP(B215,'[1]3 months'!$C$27:$M$238,8,FALSE)</f>
        <v>0.92119144673733755</v>
      </c>
      <c r="F215" s="23">
        <f>VLOOKUP(B215,'[1]3 months'!$C$27:$M$238,9,FALSE)</f>
        <v>7.7897919646065239E-2</v>
      </c>
      <c r="G215" s="23">
        <f>VLOOKUP(B215,'[1]3 months'!$C$27:$M$238,10,FALSE)</f>
        <v>9.1063361659711407E-4</v>
      </c>
      <c r="H215" s="23">
        <f>VLOOKUP(B215,'[1]3 months'!$C$27:$M$238,11,FALSE)</f>
        <v>0.92203107923363514</v>
      </c>
      <c r="I215" s="22">
        <f>VLOOKUP(B215,'[1]CI calculations'!$A$31:$K$240,11,FALSE)</f>
        <v>2.1617980566352283E-2</v>
      </c>
      <c r="J215" s="20">
        <f>VLOOKUP(B215,'[1]6 months '!$C$27:$M$238,5,FALSE)</f>
        <v>1013.3514768623173</v>
      </c>
      <c r="K215" s="19">
        <f>VLOOKUP(B215,'[1]6 months '!$C$27:$M$238,8,FALSE)</f>
        <v>0.92134333133386737</v>
      </c>
      <c r="L215" s="19">
        <f>VLOOKUP(B215,'[1]6 months '!$C$27:$M$238,9,FALSE)</f>
        <v>7.4232275450205526E-2</v>
      </c>
      <c r="M215" s="19">
        <f>VLOOKUP(B215,'[1]6 months '!$C$27:$M$238,10,FALSE)</f>
        <v>4.4243932159271551E-3</v>
      </c>
      <c r="N215" s="19">
        <f>VLOOKUP(B215,'[1]6 months '!$C$27:$M$238,11,FALSE)</f>
        <v>0.92543783220041709</v>
      </c>
      <c r="O215" s="21">
        <f>VLOOKUP(B215,'[1]CI calculations'!$A$248:$K$457,11,FALSE)</f>
        <v>1.6139717096472595E-2</v>
      </c>
      <c r="P215" s="20">
        <f>VLOOKUP(B215,'[1]1 year '!$C$27:$M$238,5,FALSE)</f>
        <v>1343.2586187931943</v>
      </c>
      <c r="Q215" s="19">
        <f>VLOOKUP(B215,'[1]1 year '!$C$27:$M$238,8,FALSE)</f>
        <v>0.90161979641781231</v>
      </c>
      <c r="R215" s="19">
        <f>VLOOKUP(B215,'[1]1 year '!$C$27:$M$238,9,FALSE)</f>
        <v>8.6149131372004334E-2</v>
      </c>
      <c r="S215" s="19">
        <f>VLOOKUP(B215,'[1]1 year '!$C$27:$M$238,10,FALSE)</f>
        <v>1.2231072210183399E-2</v>
      </c>
      <c r="T215" s="19">
        <f>VLOOKUP(B215,'[1]1 year '!$C$27:$M$238,11,FALSE)</f>
        <v>0.91278412496253825</v>
      </c>
      <c r="U215" s="19">
        <f>VLOOKUP(B215,'[1]CI calculations'!$A$472:$K$681,11,FALSE)</f>
        <v>1.5115373368701302E-2</v>
      </c>
      <c r="V215" s="20">
        <f>VLOOKUP(B215,'[1]2 years'!$C$27:$M$238,5,FALSE)</f>
        <v>1560.5793374246011</v>
      </c>
      <c r="W215" s="19">
        <f>VLOOKUP(B215,'[1]2 years'!$C$27:$M$238,8,FALSE)</f>
        <v>0.87353051815033012</v>
      </c>
      <c r="X215" s="19">
        <f>VLOOKUP(B215,'[1]2 years'!$C$27:$M$238,9,FALSE)</f>
        <v>0.10908439597570978</v>
      </c>
      <c r="Y215" s="19">
        <f>VLOOKUP(B215,'[1]2 years'!$C$27:$M$238,10,FALSE)</f>
        <v>1.7385085873960114E-2</v>
      </c>
      <c r="Z215" s="19">
        <f>VLOOKUP(B215,'[1]2 years'!$C$27:$M$238,11,FALSE)</f>
        <v>0.88898560930887982</v>
      </c>
      <c r="AA215" s="18">
        <f>VLOOKUP(B215,'[1]CI calculations'!$A$705:$K$914,11,FALSE)</f>
        <v>1.5654369270851315E-2</v>
      </c>
      <c r="BA215" s="1"/>
      <c r="BB215" s="1"/>
      <c r="BC215" s="1"/>
      <c r="BD215" s="1"/>
      <c r="BE215" s="1"/>
      <c r="BF215" s="1"/>
      <c r="BG215" s="1"/>
      <c r="BH215" s="1"/>
      <c r="BI215" s="1"/>
      <c r="BJ215" s="1"/>
      <c r="BK215" s="1"/>
      <c r="BL215" s="1"/>
      <c r="BM215" s="1"/>
      <c r="BN215" s="1"/>
      <c r="BO215" s="1"/>
      <c r="BP215" s="1"/>
    </row>
    <row r="216" spans="1:68" x14ac:dyDescent="0.2">
      <c r="A216" s="27" t="s">
        <v>20</v>
      </c>
      <c r="B216" s="26" t="s">
        <v>19</v>
      </c>
      <c r="C216" s="25" t="s">
        <v>18</v>
      </c>
      <c r="D216" s="24">
        <f>VLOOKUP(B216,'[1]3 months'!$C$27:$G$238,5,FALSE)</f>
        <v>287.62239506882275</v>
      </c>
      <c r="E216" s="23">
        <f>VLOOKUP(B216,'[1]3 months'!$C$27:$M$238,8,FALSE)</f>
        <v>0.95422631118441936</v>
      </c>
      <c r="F216" s="23">
        <f>VLOOKUP(B216,'[1]3 months'!$C$27:$M$238,9,FALSE)</f>
        <v>4.5773688815580547E-2</v>
      </c>
      <c r="G216" s="23">
        <f>VLOOKUP(B216,'[1]3 months'!$C$27:$M$238,10,FALSE)</f>
        <v>0</v>
      </c>
      <c r="H216" s="23">
        <f>VLOOKUP(B216,'[1]3 months'!$C$27:$M$238,11,FALSE)</f>
        <v>0.95422631118441936</v>
      </c>
      <c r="I216" s="22">
        <f>VLOOKUP(B216,'[1]CI calculations'!$A$31:$K$240,11,FALSE)</f>
        <v>2.4078876289509984E-2</v>
      </c>
      <c r="J216" s="20">
        <f>VLOOKUP(B216,'[1]6 months '!$C$27:$M$238,5,FALSE)</f>
        <v>458.51359401556948</v>
      </c>
      <c r="K216" s="19">
        <f>VLOOKUP(B216,'[1]6 months '!$C$27:$M$238,8,FALSE)</f>
        <v>0.96467945709275993</v>
      </c>
      <c r="L216" s="19">
        <f>VLOOKUP(B216,'[1]6 months '!$C$27:$M$238,9,FALSE)</f>
        <v>3.5320542907240092E-2</v>
      </c>
      <c r="M216" s="19">
        <f>VLOOKUP(B216,'[1]6 months '!$C$27:$M$238,10,FALSE)</f>
        <v>0</v>
      </c>
      <c r="N216" s="19">
        <f>VLOOKUP(B216,'[1]6 months '!$C$27:$M$238,11,FALSE)</f>
        <v>0.96467945709275993</v>
      </c>
      <c r="O216" s="21">
        <f>VLOOKUP(B216,'[1]CI calculations'!$A$248:$K$457,11,FALSE)</f>
        <v>1.6832867667984888E-2</v>
      </c>
      <c r="P216" s="20">
        <f>VLOOKUP(B216,'[1]1 year '!$C$27:$M$238,5,FALSE)</f>
        <v>601.87096054366907</v>
      </c>
      <c r="Q216" s="19">
        <f>VLOOKUP(B216,'[1]1 year '!$C$27:$M$238,8,FALSE)</f>
        <v>0.96826327527141065</v>
      </c>
      <c r="R216" s="19">
        <f>VLOOKUP(B216,'[1]1 year '!$C$27:$M$238,9,FALSE)</f>
        <v>3.1736724728589329E-2</v>
      </c>
      <c r="S216" s="19">
        <f>VLOOKUP(B216,'[1]1 year '!$C$27:$M$238,10,FALSE)</f>
        <v>0</v>
      </c>
      <c r="T216" s="19">
        <f>VLOOKUP(B216,'[1]1 year '!$C$27:$M$238,11,FALSE)</f>
        <v>0.96826327527141065</v>
      </c>
      <c r="U216" s="19">
        <f>VLOOKUP(B216,'[1]CI calculations'!$A$472:$K$681,11,FALSE)</f>
        <v>1.3948933259657355E-2</v>
      </c>
      <c r="V216" s="20">
        <f>VLOOKUP(B216,'[1]2 years'!$C$27:$M$238,5,FALSE)</f>
        <v>678.96864586640584</v>
      </c>
      <c r="W216" s="19">
        <f>VLOOKUP(B216,'[1]2 years'!$C$27:$M$238,8,FALSE)</f>
        <v>0.96331203091551287</v>
      </c>
      <c r="X216" s="19">
        <f>VLOOKUP(B216,'[1]2 years'!$C$27:$M$238,9,FALSE)</f>
        <v>3.3768402553832823E-2</v>
      </c>
      <c r="Y216" s="19">
        <f>VLOOKUP(B216,'[1]2 years'!$C$27:$M$238,10,FALSE)</f>
        <v>2.9195665306543115E-3</v>
      </c>
      <c r="Z216" s="19">
        <f>VLOOKUP(B216,'[1]2 years'!$C$27:$M$238,11,FALSE)</f>
        <v>0.96613271966802561</v>
      </c>
      <c r="AA216" s="18">
        <f>VLOOKUP(B216,'[1]CI calculations'!$A$705:$K$914,11,FALSE)</f>
        <v>1.3570604592590591E-2</v>
      </c>
      <c r="BA216" s="1"/>
      <c r="BB216" s="1"/>
      <c r="BC216" s="1"/>
      <c r="BD216" s="1"/>
      <c r="BE216" s="1"/>
      <c r="BF216" s="1"/>
      <c r="BG216" s="1"/>
      <c r="BH216" s="1"/>
      <c r="BI216" s="1"/>
      <c r="BJ216" s="1"/>
      <c r="BK216" s="1"/>
      <c r="BL216" s="1"/>
      <c r="BM216" s="1"/>
      <c r="BN216" s="1"/>
      <c r="BO216" s="1"/>
      <c r="BP216" s="1"/>
    </row>
    <row r="217" spans="1:68" x14ac:dyDescent="0.2">
      <c r="A217" s="27" t="s">
        <v>17</v>
      </c>
      <c r="B217" s="26" t="s">
        <v>16</v>
      </c>
      <c r="C217" s="25" t="s">
        <v>15</v>
      </c>
      <c r="D217" s="24">
        <f>VLOOKUP(B217,'[1]3 months'!$C$27:$G$238,5,FALSE)</f>
        <v>399.18263953595817</v>
      </c>
      <c r="E217" s="23">
        <f>VLOOKUP(B217,'[1]3 months'!$C$27:$M$238,8,FALSE)</f>
        <v>0.97633781125551033</v>
      </c>
      <c r="F217" s="23">
        <f>VLOOKUP(B217,'[1]3 months'!$C$27:$M$238,9,FALSE)</f>
        <v>2.3662188744489662E-2</v>
      </c>
      <c r="G217" s="23">
        <f>VLOOKUP(B217,'[1]3 months'!$C$27:$M$238,10,FALSE)</f>
        <v>0</v>
      </c>
      <c r="H217" s="23">
        <f>VLOOKUP(B217,'[1]3 months'!$C$27:$M$238,11,FALSE)</f>
        <v>0.97633781125551033</v>
      </c>
      <c r="I217" s="22">
        <f>VLOOKUP(B217,'[1]CI calculations'!$A$31:$K$240,11,FALSE)</f>
        <v>1.4857806896748132E-2</v>
      </c>
      <c r="J217" s="20">
        <f>VLOOKUP(B217,'[1]6 months '!$C$27:$M$238,5,FALSE)</f>
        <v>637.56468507343152</v>
      </c>
      <c r="K217" s="19">
        <f>VLOOKUP(B217,'[1]6 months '!$C$27:$M$238,8,FALSE)</f>
        <v>0.97182345300764561</v>
      </c>
      <c r="L217" s="19">
        <f>VLOOKUP(B217,'[1]6 months '!$C$27:$M$238,9,FALSE)</f>
        <v>2.5839298358517452E-2</v>
      </c>
      <c r="M217" s="19">
        <f>VLOOKUP(B217,'[1]6 months '!$C$27:$M$238,10,FALSE)</f>
        <v>2.3372486338368698E-3</v>
      </c>
      <c r="N217" s="19">
        <f>VLOOKUP(B217,'[1]6 months '!$C$27:$M$238,11,FALSE)</f>
        <v>0.97410016729287119</v>
      </c>
      <c r="O217" s="21">
        <f>VLOOKUP(B217,'[1]CI calculations'!$A$248:$K$457,11,FALSE)</f>
        <v>1.2294454413846034E-2</v>
      </c>
      <c r="P217" s="20">
        <f>VLOOKUP(B217,'[1]1 year '!$C$27:$M$238,5,FALSE)</f>
        <v>794.43084248147716</v>
      </c>
      <c r="Q217" s="19">
        <f>VLOOKUP(B217,'[1]1 year '!$C$27:$M$238,8,FALSE)</f>
        <v>0.96609075110314202</v>
      </c>
      <c r="R217" s="19">
        <f>VLOOKUP(B217,'[1]1 year '!$C$27:$M$238,9,FALSE)</f>
        <v>3.0478487348725325E-2</v>
      </c>
      <c r="S217" s="19">
        <f>VLOOKUP(B217,'[1]1 year '!$C$27:$M$238,10,FALSE)</f>
        <v>3.4307615481327341E-3</v>
      </c>
      <c r="T217" s="19">
        <f>VLOOKUP(B217,'[1]1 year '!$C$27:$M$238,11,FALSE)</f>
        <v>0.96941658825826049</v>
      </c>
      <c r="U217" s="19">
        <f>VLOOKUP(B217,'[1]CI calculations'!$A$472:$K$681,11,FALSE)</f>
        <v>1.1944386034093991E-2</v>
      </c>
      <c r="V217" s="20">
        <f>VLOOKUP(B217,'[1]2 years'!$C$27:$M$238,5,FALSE)</f>
        <v>892.90803398993501</v>
      </c>
      <c r="W217" s="19">
        <f>VLOOKUP(B217,'[1]2 years'!$C$27:$M$238,8,FALSE)</f>
        <v>0.95544240866185637</v>
      </c>
      <c r="X217" s="19">
        <f>VLOOKUP(B217,'[1]2 years'!$C$27:$M$238,9,FALSE)</f>
        <v>4.0084087143058528E-2</v>
      </c>
      <c r="Y217" s="19">
        <f>VLOOKUP(B217,'[1]2 years'!$C$27:$M$238,10,FALSE)</f>
        <v>4.4735041950851127E-3</v>
      </c>
      <c r="Z217" s="19">
        <f>VLOOKUP(B217,'[1]2 years'!$C$27:$M$238,11,FALSE)</f>
        <v>0.95973579074794058</v>
      </c>
      <c r="AA217" s="18">
        <f>VLOOKUP(B217,'[1]CI calculations'!$A$705:$K$914,11,FALSE)</f>
        <v>1.2868412042300621E-2</v>
      </c>
      <c r="BA217" s="1"/>
      <c r="BB217" s="1"/>
      <c r="BC217" s="1"/>
      <c r="BD217" s="1"/>
      <c r="BE217" s="1"/>
      <c r="BF217" s="1"/>
      <c r="BG217" s="1"/>
      <c r="BH217" s="1"/>
      <c r="BI217" s="1"/>
      <c r="BJ217" s="1"/>
      <c r="BK217" s="1"/>
      <c r="BL217" s="1"/>
      <c r="BM217" s="1"/>
      <c r="BN217" s="1"/>
      <c r="BO217" s="1"/>
      <c r="BP217" s="1"/>
    </row>
    <row r="218" spans="1:68" x14ac:dyDescent="0.2">
      <c r="A218" s="27" t="s">
        <v>14</v>
      </c>
      <c r="B218" s="26" t="s">
        <v>13</v>
      </c>
      <c r="C218" s="25" t="s">
        <v>12</v>
      </c>
      <c r="D218" s="24">
        <f>VLOOKUP(B218,'[1]3 months'!$C$27:$G$238,5,FALSE)</f>
        <v>803.83224787391748</v>
      </c>
      <c r="E218" s="23">
        <f>VLOOKUP(B218,'[1]3 months'!$C$27:$M$238,8,FALSE)</f>
        <v>0.93676759661502529</v>
      </c>
      <c r="F218" s="23">
        <f>VLOOKUP(B218,'[1]3 months'!$C$27:$M$238,9,FALSE)</f>
        <v>5.5785927582118713E-2</v>
      </c>
      <c r="G218" s="23">
        <f>VLOOKUP(B218,'[1]3 months'!$C$27:$M$238,10,FALSE)</f>
        <v>7.4464758028558601E-3</v>
      </c>
      <c r="H218" s="23">
        <f>VLOOKUP(B218,'[1]3 months'!$C$27:$M$238,11,FALSE)</f>
        <v>0.94379554732099424</v>
      </c>
      <c r="I218" s="22">
        <f>VLOOKUP(B218,'[1]CI calculations'!$A$31:$K$240,11,FALSE)</f>
        <v>1.5915018465833725E-2</v>
      </c>
      <c r="J218" s="20">
        <f>VLOOKUP(B218,'[1]6 months '!$C$27:$M$238,5,FALSE)</f>
        <v>1319.8849806495189</v>
      </c>
      <c r="K218" s="19">
        <f>VLOOKUP(B218,'[1]6 months '!$C$27:$M$238,8,FALSE)</f>
        <v>0.95070868128939212</v>
      </c>
      <c r="L218" s="19">
        <f>VLOOKUP(B218,'[1]6 months '!$C$27:$M$238,9,FALSE)</f>
        <v>4.4621660322539988E-2</v>
      </c>
      <c r="M218" s="19">
        <f>VLOOKUP(B218,'[1]6 months '!$C$27:$M$238,10,FALSE)</f>
        <v>4.6696583880678705E-3</v>
      </c>
      <c r="N218" s="19">
        <f>VLOOKUP(B218,'[1]6 months '!$C$27:$M$238,11,FALSE)</f>
        <v>0.95516899419515788</v>
      </c>
      <c r="O218" s="21">
        <f>VLOOKUP(B218,'[1]CI calculations'!$A$248:$K$457,11,FALSE)</f>
        <v>1.1140541879026239E-2</v>
      </c>
      <c r="P218" s="20">
        <f>VLOOKUP(B218,'[1]1 year '!$C$27:$M$238,5,FALSE)</f>
        <v>1770.2616414600309</v>
      </c>
      <c r="Q218" s="19">
        <f>VLOOKUP(B218,'[1]1 year '!$C$27:$M$238,8,FALSE)</f>
        <v>0.94856628483371674</v>
      </c>
      <c r="R218" s="19">
        <f>VLOOKUP(B218,'[1]1 year '!$C$27:$M$238,9,FALSE)</f>
        <v>4.5663986914668969E-2</v>
      </c>
      <c r="S218" s="19">
        <f>VLOOKUP(B218,'[1]1 year '!$C$27:$M$238,10,FALSE)</f>
        <v>5.7697282516142156E-3</v>
      </c>
      <c r="T218" s="19">
        <f>VLOOKUP(B218,'[1]1 year '!$C$27:$M$238,11,FALSE)</f>
        <v>0.95407101532488303</v>
      </c>
      <c r="U218" s="19">
        <f>VLOOKUP(B218,'[1]CI calculations'!$A$472:$K$681,11,FALSE)</f>
        <v>9.735542626266639E-3</v>
      </c>
      <c r="V218" s="20">
        <f>VLOOKUP(B218,'[1]2 years'!$C$27:$M$238,5,FALSE)</f>
        <v>1992.7698016042732</v>
      </c>
      <c r="W218" s="19">
        <f>VLOOKUP(B218,'[1]2 years'!$C$27:$M$238,8,FALSE)</f>
        <v>0.92844421711063241</v>
      </c>
      <c r="X218" s="19">
        <f>VLOOKUP(B218,'[1]2 years'!$C$27:$M$238,9,FALSE)</f>
        <v>5.4395210820029766E-2</v>
      </c>
      <c r="Y218" s="19">
        <f>VLOOKUP(B218,'[1]2 years'!$C$27:$M$238,10,FALSE)</f>
        <v>1.7160572069337729E-2</v>
      </c>
      <c r="Z218" s="19">
        <f>VLOOKUP(B218,'[1]2 years'!$C$27:$M$238,11,FALSE)</f>
        <v>0.9446550379703863</v>
      </c>
      <c r="AA218" s="18">
        <f>VLOOKUP(B218,'[1]CI calculations'!$A$705:$K$914,11,FALSE)</f>
        <v>1.0081052254827852E-2</v>
      </c>
      <c r="BA218" s="1"/>
      <c r="BB218" s="1"/>
      <c r="BC218" s="1"/>
      <c r="BD218" s="1"/>
      <c r="BE218" s="1"/>
      <c r="BF218" s="1"/>
      <c r="BG218" s="1"/>
      <c r="BH218" s="1"/>
      <c r="BI218" s="1"/>
      <c r="BJ218" s="1"/>
      <c r="BK218" s="1"/>
      <c r="BL218" s="1"/>
      <c r="BM218" s="1"/>
      <c r="BN218" s="1"/>
      <c r="BO218" s="1"/>
      <c r="BP218" s="1"/>
    </row>
    <row r="219" spans="1:68" x14ac:dyDescent="0.2">
      <c r="A219" s="27" t="s">
        <v>11</v>
      </c>
      <c r="B219" s="26" t="s">
        <v>10</v>
      </c>
      <c r="C219" s="25" t="s">
        <v>9</v>
      </c>
      <c r="D219" s="24">
        <f>VLOOKUP(B219,'[1]3 months'!$C$27:$G$238,5,FALSE)</f>
        <v>1561.6247116574373</v>
      </c>
      <c r="E219" s="23">
        <f>VLOOKUP(B219,'[1]3 months'!$C$27:$M$238,8,FALSE)</f>
        <v>0.9479747787506283</v>
      </c>
      <c r="F219" s="23">
        <f>VLOOKUP(B219,'[1]3 months'!$C$27:$M$238,9,FALSE)</f>
        <v>4.9913008074143062E-2</v>
      </c>
      <c r="G219" s="23">
        <f>VLOOKUP(B219,'[1]3 months'!$C$27:$M$238,10,FALSE)</f>
        <v>2.1122131752285369E-3</v>
      </c>
      <c r="H219" s="23">
        <f>VLOOKUP(B219,'[1]3 months'!$C$27:$M$238,11,FALSE)</f>
        <v>0.94998134185712024</v>
      </c>
      <c r="I219" s="22">
        <f>VLOOKUP(B219,'[1]CI calculations'!$A$31:$K$240,11,FALSE)</f>
        <v>1.0772923901485544E-2</v>
      </c>
      <c r="J219" s="20">
        <f>VLOOKUP(B219,'[1]6 months '!$C$27:$M$238,5,FALSE)</f>
        <v>2636.8503917379476</v>
      </c>
      <c r="K219" s="19">
        <f>VLOOKUP(B219,'[1]6 months '!$C$27:$M$238,8,FALSE)</f>
        <v>0.95728106272932301</v>
      </c>
      <c r="L219" s="19">
        <f>VLOOKUP(B219,'[1]6 months '!$C$27:$M$238,9,FALSE)</f>
        <v>3.9036195404495495E-2</v>
      </c>
      <c r="M219" s="19">
        <f>VLOOKUP(B219,'[1]6 months '!$C$27:$M$238,10,FALSE)</f>
        <v>3.6827418661816327E-3</v>
      </c>
      <c r="N219" s="19">
        <f>VLOOKUP(B219,'[1]6 months '!$C$27:$M$238,11,FALSE)</f>
        <v>0.96081951297560242</v>
      </c>
      <c r="O219" s="21">
        <f>VLOOKUP(B219,'[1]CI calculations'!$A$248:$K$457,11,FALSE)</f>
        <v>7.3841346521299226E-3</v>
      </c>
      <c r="P219" s="20">
        <f>VLOOKUP(B219,'[1]1 year '!$C$27:$M$238,5,FALSE)</f>
        <v>3597.1256337637815</v>
      </c>
      <c r="Q219" s="19">
        <f>VLOOKUP(B219,'[1]1 year '!$C$27:$M$238,8,FALSE)</f>
        <v>0.95438017361576233</v>
      </c>
      <c r="R219" s="19">
        <f>VLOOKUP(B219,'[1]1 year '!$C$27:$M$238,9,FALSE)</f>
        <v>4.000750985341673E-2</v>
      </c>
      <c r="S219" s="19">
        <f>VLOOKUP(B219,'[1]1 year '!$C$27:$M$238,10,FALSE)</f>
        <v>5.6123165308209766E-3</v>
      </c>
      <c r="T219" s="19">
        <f>VLOOKUP(B219,'[1]1 year '!$C$27:$M$238,11,FALSE)</f>
        <v>0.95976668806492038</v>
      </c>
      <c r="U219" s="19">
        <f>VLOOKUP(B219,'[1]CI calculations'!$A$472:$K$681,11,FALSE)</f>
        <v>6.4089581193197973E-3</v>
      </c>
      <c r="V219" s="20">
        <f>VLOOKUP(B219,'[1]2 years'!$C$27:$M$238,5,FALSE)</f>
        <v>4041.0967956447921</v>
      </c>
      <c r="W219" s="19">
        <f>VLOOKUP(B219,'[1]2 years'!$C$27:$M$238,8,FALSE)</f>
        <v>0.9383311361298593</v>
      </c>
      <c r="X219" s="19">
        <f>VLOOKUP(B219,'[1]2 years'!$C$27:$M$238,9,FALSE)</f>
        <v>4.9709346540900236E-2</v>
      </c>
      <c r="Y219" s="19">
        <f>VLOOKUP(B219,'[1]2 years'!$C$27:$M$238,10,FALSE)</f>
        <v>1.1959517329240494E-2</v>
      </c>
      <c r="Z219" s="19">
        <f>VLOOKUP(B219,'[1]2 years'!$C$27:$M$238,11,FALSE)</f>
        <v>0.94968895767658068</v>
      </c>
      <c r="AA219" s="18">
        <f>VLOOKUP(B219,'[1]CI calculations'!$A$705:$K$914,11,FALSE)</f>
        <v>6.7477678646799917E-3</v>
      </c>
      <c r="BA219" s="1"/>
      <c r="BB219" s="1"/>
      <c r="BC219" s="1"/>
      <c r="BD219" s="1"/>
      <c r="BE219" s="1"/>
      <c r="BF219" s="1"/>
      <c r="BG219" s="1"/>
      <c r="BH219" s="1"/>
      <c r="BI219" s="1"/>
      <c r="BJ219" s="1"/>
      <c r="BK219" s="1"/>
      <c r="BL219" s="1"/>
      <c r="BM219" s="1"/>
      <c r="BN219" s="1"/>
      <c r="BO219" s="1"/>
      <c r="BP219" s="1"/>
    </row>
    <row r="220" spans="1:68" x14ac:dyDescent="0.2">
      <c r="A220" s="27" t="s">
        <v>8</v>
      </c>
      <c r="B220" s="26" t="s">
        <v>7</v>
      </c>
      <c r="C220" s="25" t="s">
        <v>6</v>
      </c>
      <c r="D220" s="24">
        <f>VLOOKUP(B220,'[1]3 months'!$C$27:$G$238,5,FALSE)</f>
        <v>573.70434532257173</v>
      </c>
      <c r="E220" s="23">
        <f>VLOOKUP(B220,'[1]3 months'!$C$27:$M$238,8,FALSE)</f>
        <v>0.9758018109497516</v>
      </c>
      <c r="F220" s="23">
        <f>VLOOKUP(B220,'[1]3 months'!$C$27:$M$238,9,FALSE)</f>
        <v>2.4198189050248359E-2</v>
      </c>
      <c r="G220" s="23">
        <f>VLOOKUP(B220,'[1]3 months'!$C$27:$M$238,10,FALSE)</f>
        <v>0</v>
      </c>
      <c r="H220" s="23">
        <f>VLOOKUP(B220,'[1]3 months'!$C$27:$M$238,11,FALSE)</f>
        <v>0.9758018109497516</v>
      </c>
      <c r="I220" s="22">
        <f>VLOOKUP(B220,'[1]CI calculations'!$A$31:$K$240,11,FALSE)</f>
        <v>1.2524330267657386E-2</v>
      </c>
      <c r="J220" s="20">
        <f>VLOOKUP(B220,'[1]6 months '!$C$27:$M$238,5,FALSE)</f>
        <v>939.97503339482205</v>
      </c>
      <c r="K220" s="19">
        <f>VLOOKUP(B220,'[1]6 months '!$C$27:$M$238,8,FALSE)</f>
        <v>0.98047531275559174</v>
      </c>
      <c r="L220" s="19">
        <f>VLOOKUP(B220,'[1]6 months '!$C$27:$M$238,9,FALSE)</f>
        <v>1.8213537322484603E-2</v>
      </c>
      <c r="M220" s="19">
        <f>VLOOKUP(B220,'[1]6 months '!$C$27:$M$238,10,FALSE)</f>
        <v>1.3111499219236008E-3</v>
      </c>
      <c r="N220" s="19">
        <f>VLOOKUP(B220,'[1]6 months '!$C$27:$M$238,11,FALSE)</f>
        <v>0.9817625506472204</v>
      </c>
      <c r="O220" s="21">
        <f>VLOOKUP(B220,'[1]CI calculations'!$A$248:$K$457,11,FALSE)</f>
        <v>8.5229967777835907E-3</v>
      </c>
      <c r="P220" s="20">
        <f>VLOOKUP(B220,'[1]1 year '!$C$27:$M$238,5,FALSE)</f>
        <v>1205.2052946558731</v>
      </c>
      <c r="Q220" s="19">
        <f>VLOOKUP(B220,'[1]1 year '!$C$27:$M$238,8,FALSE)</f>
        <v>0.9734090874993051</v>
      </c>
      <c r="R220" s="19">
        <f>VLOOKUP(B220,'[1]1 year '!$C$27:$M$238,9,FALSE)</f>
        <v>2.4803771643376816E-2</v>
      </c>
      <c r="S220" s="19">
        <f>VLOOKUP(B220,'[1]1 year '!$C$27:$M$238,10,FALSE)</f>
        <v>1.787140857318167E-3</v>
      </c>
      <c r="T220" s="19">
        <f>VLOOKUP(B220,'[1]1 year '!$C$27:$M$238,11,FALSE)</f>
        <v>0.97515182116099008</v>
      </c>
      <c r="U220" s="19">
        <f>VLOOKUP(B220,'[1]CI calculations'!$A$472:$K$681,11,FALSE)</f>
        <v>8.7573207796925699E-3</v>
      </c>
      <c r="V220" s="20">
        <f>VLOOKUP(B220,'[1]2 years'!$C$27:$M$238,5,FALSE)</f>
        <v>1355.5853781989297</v>
      </c>
      <c r="W220" s="19">
        <f>VLOOKUP(B220,'[1]2 years'!$C$27:$M$238,8,FALSE)</f>
        <v>0.95654677271449984</v>
      </c>
      <c r="X220" s="19">
        <f>VLOOKUP(B220,'[1]2 years'!$C$27:$M$238,9,FALSE)</f>
        <v>3.2725790077002097E-2</v>
      </c>
      <c r="Y220" s="19">
        <f>VLOOKUP(B220,'[1]2 years'!$C$27:$M$238,10,FALSE)</f>
        <v>1.0727437208497986E-2</v>
      </c>
      <c r="Z220" s="19">
        <f>VLOOKUP(B220,'[1]2 years'!$C$27:$M$238,11,FALSE)</f>
        <v>0.96691933921157447</v>
      </c>
      <c r="AA220" s="18">
        <f>VLOOKUP(B220,'[1]CI calculations'!$A$705:$K$914,11,FALSE)</f>
        <v>9.5299569487659313E-3</v>
      </c>
      <c r="BA220" s="1"/>
      <c r="BB220" s="1"/>
      <c r="BC220" s="1"/>
      <c r="BD220" s="1"/>
      <c r="BE220" s="1"/>
      <c r="BF220" s="1"/>
      <c r="BG220" s="1"/>
      <c r="BH220" s="1"/>
      <c r="BI220" s="1"/>
      <c r="BJ220" s="1"/>
      <c r="BK220" s="1"/>
      <c r="BL220" s="1"/>
      <c r="BM220" s="1"/>
      <c r="BN220" s="1"/>
      <c r="BO220" s="1"/>
      <c r="BP220" s="1"/>
    </row>
    <row r="221" spans="1:68" ht="14.25" x14ac:dyDescent="0.2">
      <c r="A221" s="17"/>
      <c r="B221" s="16" t="s">
        <v>5</v>
      </c>
      <c r="C221" s="15"/>
      <c r="D221" s="14" t="e">
        <f>VLOOKUP(B221,'[1]3 months'!$C$27:$G$238,5,FALSE)</f>
        <v>#N/A</v>
      </c>
      <c r="E221" s="13" t="e">
        <f>VLOOKUP(B221,'[1]3 months'!$C$27:$M$238,8,FALSE)</f>
        <v>#N/A</v>
      </c>
      <c r="F221" s="13" t="e">
        <f>VLOOKUP(B221,'[1]3 months'!$C$27:$M$238,9,FALSE)</f>
        <v>#N/A</v>
      </c>
      <c r="G221" s="13" t="e">
        <f>VLOOKUP(B221,'[1]3 months'!$C$27:$M$238,10,FALSE)</f>
        <v>#N/A</v>
      </c>
      <c r="H221" s="13" t="e">
        <f>VLOOKUP(B221,'[1]3 months'!$C$27:$M$238,11,FALSE)</f>
        <v>#N/A</v>
      </c>
      <c r="I221" s="12" t="e">
        <f>VLOOKUP(B221,'[1]CI calculations'!$A$31:$K$240,11,FALSE)</f>
        <v>#N/A</v>
      </c>
      <c r="J221" s="10" t="e">
        <f>VLOOKUP(B221,'[1]6 months '!$C$27:$M$238,5,FALSE)</f>
        <v>#N/A</v>
      </c>
      <c r="K221" s="9" t="e">
        <f>VLOOKUP(B221,'[1]6 months '!$C$27:$M$238,8,FALSE)</f>
        <v>#N/A</v>
      </c>
      <c r="L221" s="9" t="e">
        <f>VLOOKUP(B221,'[1]6 months '!$C$27:$M$238,9,FALSE)</f>
        <v>#N/A</v>
      </c>
      <c r="M221" s="9" t="e">
        <f>VLOOKUP(B221,'[1]6 months '!$C$27:$M$238,10,FALSE)</f>
        <v>#N/A</v>
      </c>
      <c r="N221" s="9" t="e">
        <f>VLOOKUP(B221,'[1]6 months '!$C$27:$M$238,11,FALSE)</f>
        <v>#N/A</v>
      </c>
      <c r="O221" s="11" t="e">
        <f>VLOOKUP(B221,'[1]CI calculations'!$A$248:$K$457,11,FALSE)</f>
        <v>#N/A</v>
      </c>
      <c r="P221" s="10" t="e">
        <f>VLOOKUP(B221,'[1]1 year '!$C$27:$M$238,5,FALSE)</f>
        <v>#N/A</v>
      </c>
      <c r="Q221" s="9" t="e">
        <f>VLOOKUP(B221,'[1]1 year '!$C$27:$M$238,8,FALSE)</f>
        <v>#N/A</v>
      </c>
      <c r="R221" s="9" t="e">
        <f>VLOOKUP(B221,'[1]1 year '!$C$27:$M$238,9,FALSE)</f>
        <v>#N/A</v>
      </c>
      <c r="S221" s="9" t="e">
        <f>VLOOKUP(B221,'[1]1 year '!$C$27:$M$238,10,FALSE)</f>
        <v>#N/A</v>
      </c>
      <c r="T221" s="9" t="e">
        <f>VLOOKUP(B221,'[1]1 year '!$C$27:$M$238,11,FALSE)</f>
        <v>#N/A</v>
      </c>
      <c r="U221" s="9" t="e">
        <f>VLOOKUP(B221,'[1]CI calculations'!$A$472:$K$681,11,FALSE)</f>
        <v>#N/A</v>
      </c>
      <c r="V221" s="10" t="e">
        <f>VLOOKUP(B221,'[1]2 years'!$C$27:$M$238,5,FALSE)</f>
        <v>#N/A</v>
      </c>
      <c r="W221" s="9" t="e">
        <f>VLOOKUP(B221,'[1]2 years'!$C$27:$M$238,8,FALSE)</f>
        <v>#N/A</v>
      </c>
      <c r="X221" s="9" t="e">
        <f>VLOOKUP(B221,'[1]2 years'!$C$27:$M$238,9,FALSE)</f>
        <v>#N/A</v>
      </c>
      <c r="Y221" s="9" t="e">
        <f>VLOOKUP(B221,'[1]2 years'!$C$27:$M$238,10,FALSE)</f>
        <v>#N/A</v>
      </c>
      <c r="Z221" s="9" t="e">
        <f>VLOOKUP(B221,'[1]2 years'!$C$27:$M$238,11,FALSE)</f>
        <v>#N/A</v>
      </c>
      <c r="AA221" s="8" t="e">
        <f>VLOOKUP(B221,'[1]CI calculations'!$A$705:$K$914,11,FALSE)</f>
        <v>#N/A</v>
      </c>
      <c r="BA221" s="1"/>
      <c r="BB221" s="1"/>
      <c r="BC221" s="1"/>
      <c r="BD221" s="1"/>
      <c r="BE221" s="1"/>
      <c r="BF221" s="1"/>
      <c r="BG221" s="1"/>
      <c r="BH221" s="1"/>
      <c r="BI221" s="1"/>
      <c r="BJ221" s="1"/>
      <c r="BK221" s="1"/>
      <c r="BL221" s="1"/>
      <c r="BM221" s="1"/>
      <c r="BN221" s="1"/>
      <c r="BO221" s="1"/>
      <c r="BP221" s="1"/>
    </row>
    <row r="222" spans="1:68" s="2" customFormat="1" x14ac:dyDescent="0.2">
      <c r="I222" s="4"/>
      <c r="O222" s="4"/>
      <c r="U222" s="4"/>
      <c r="AA222" s="4"/>
    </row>
    <row r="223" spans="1:68" s="295" customFormat="1" x14ac:dyDescent="0.2">
      <c r="A223" s="295" t="s">
        <v>4</v>
      </c>
    </row>
    <row r="224" spans="1:68" s="295" customFormat="1" x14ac:dyDescent="0.2"/>
    <row r="225" spans="1:27" s="5" customFormat="1" x14ac:dyDescent="0.2">
      <c r="A225" s="5" t="s">
        <v>3</v>
      </c>
      <c r="B225" s="7"/>
    </row>
    <row r="226" spans="1:27" s="5" customFormat="1" x14ac:dyDescent="0.2">
      <c r="A226" s="7" t="s">
        <v>2</v>
      </c>
    </row>
    <row r="227" spans="1:27" s="5" customFormat="1" x14ac:dyDescent="0.2">
      <c r="A227" s="6" t="s">
        <v>1</v>
      </c>
    </row>
    <row r="228" spans="1:27" s="5" customFormat="1" x14ac:dyDescent="0.2">
      <c r="A228" s="5" t="s">
        <v>0</v>
      </c>
    </row>
    <row r="229" spans="1:27" s="2" customFormat="1" x14ac:dyDescent="0.2">
      <c r="I229" s="4"/>
      <c r="O229" s="4"/>
      <c r="U229" s="4"/>
      <c r="AA229" s="4"/>
    </row>
    <row r="230" spans="1:27" s="2" customFormat="1" x14ac:dyDescent="0.2">
      <c r="I230" s="4"/>
      <c r="O230" s="4"/>
      <c r="U230" s="4"/>
      <c r="AA230" s="4"/>
    </row>
    <row r="231" spans="1:27" s="2" customFormat="1" x14ac:dyDescent="0.2">
      <c r="I231" s="4"/>
      <c r="O231" s="4"/>
      <c r="U231" s="4"/>
      <c r="AA231" s="4"/>
    </row>
    <row r="232" spans="1:27" s="2" customFormat="1" x14ac:dyDescent="0.2">
      <c r="I232" s="4"/>
      <c r="O232" s="4"/>
      <c r="U232" s="4"/>
      <c r="AA232" s="4"/>
    </row>
    <row r="233" spans="1:27" s="2" customFormat="1" x14ac:dyDescent="0.2">
      <c r="I233" s="4"/>
      <c r="O233" s="4"/>
      <c r="U233" s="4"/>
      <c r="AA233" s="4"/>
    </row>
    <row r="234" spans="1:27" s="2" customFormat="1" x14ac:dyDescent="0.2">
      <c r="I234" s="4"/>
      <c r="O234" s="4"/>
      <c r="U234" s="4"/>
      <c r="AA234" s="4"/>
    </row>
    <row r="235" spans="1:27" s="2" customFormat="1" x14ac:dyDescent="0.2">
      <c r="I235" s="4"/>
      <c r="O235" s="4"/>
      <c r="U235" s="4"/>
      <c r="AA235" s="4"/>
    </row>
    <row r="236" spans="1:27" s="2" customFormat="1" x14ac:dyDescent="0.2">
      <c r="I236" s="4"/>
      <c r="O236" s="4"/>
      <c r="U236" s="4"/>
      <c r="AA236" s="4"/>
    </row>
    <row r="237" spans="1:27" s="2" customFormat="1" x14ac:dyDescent="0.2">
      <c r="I237" s="4"/>
      <c r="O237" s="4"/>
      <c r="U237" s="4"/>
      <c r="AA237" s="4"/>
    </row>
    <row r="238" spans="1:27" s="2" customFormat="1" x14ac:dyDescent="0.2">
      <c r="I238" s="4"/>
      <c r="O238" s="4"/>
      <c r="U238" s="4"/>
      <c r="AA238" s="4"/>
    </row>
    <row r="239" spans="1:27" s="2" customFormat="1" x14ac:dyDescent="0.2">
      <c r="I239" s="4"/>
      <c r="O239" s="4"/>
      <c r="U239" s="4"/>
      <c r="AA239" s="4"/>
    </row>
    <row r="240" spans="1:27" s="2" customFormat="1" x14ac:dyDescent="0.2">
      <c r="I240" s="4"/>
      <c r="O240" s="4"/>
      <c r="U240" s="4"/>
      <c r="AA240" s="4"/>
    </row>
    <row r="241" spans="9:27" s="2" customFormat="1" x14ac:dyDescent="0.2">
      <c r="I241" s="4"/>
      <c r="O241" s="4"/>
      <c r="U241" s="4"/>
      <c r="AA241" s="4"/>
    </row>
    <row r="242" spans="9:27" s="2" customFormat="1" x14ac:dyDescent="0.2">
      <c r="I242" s="4"/>
      <c r="O242" s="4"/>
      <c r="U242" s="4"/>
      <c r="AA242" s="4"/>
    </row>
    <row r="243" spans="9:27" s="2" customFormat="1" x14ac:dyDescent="0.2">
      <c r="I243" s="4"/>
      <c r="O243" s="4"/>
      <c r="U243" s="4"/>
      <c r="AA243" s="4"/>
    </row>
    <row r="244" spans="9:27" s="2" customFormat="1" x14ac:dyDescent="0.2">
      <c r="I244" s="4"/>
      <c r="O244" s="4"/>
      <c r="U244" s="4"/>
      <c r="AA244" s="4"/>
    </row>
    <row r="245" spans="9:27" s="2" customFormat="1" x14ac:dyDescent="0.2">
      <c r="I245" s="4"/>
      <c r="O245" s="4"/>
      <c r="U245" s="4"/>
      <c r="AA245" s="4"/>
    </row>
    <row r="246" spans="9:27" s="2" customFormat="1" x14ac:dyDescent="0.2">
      <c r="I246" s="4"/>
      <c r="O246" s="4"/>
      <c r="U246" s="4"/>
      <c r="AA246" s="4"/>
    </row>
    <row r="247" spans="9:27" s="2" customFormat="1" x14ac:dyDescent="0.2">
      <c r="I247" s="4"/>
      <c r="O247" s="4"/>
      <c r="U247" s="4"/>
      <c r="AA247" s="4"/>
    </row>
    <row r="248" spans="9:27" s="2" customFormat="1" x14ac:dyDescent="0.2">
      <c r="I248" s="4"/>
      <c r="O248" s="4"/>
      <c r="U248" s="4"/>
      <c r="AA248" s="4"/>
    </row>
    <row r="249" spans="9:27" s="2" customFormat="1" x14ac:dyDescent="0.2">
      <c r="I249" s="4"/>
      <c r="O249" s="4"/>
      <c r="U249" s="4"/>
      <c r="AA249" s="4"/>
    </row>
    <row r="250" spans="9:27" s="2" customFormat="1" x14ac:dyDescent="0.2">
      <c r="I250" s="4"/>
      <c r="O250" s="4"/>
      <c r="U250" s="4"/>
      <c r="AA250" s="4"/>
    </row>
    <row r="251" spans="9:27" s="2" customFormat="1" x14ac:dyDescent="0.2">
      <c r="I251" s="4"/>
      <c r="O251" s="4"/>
      <c r="U251" s="4"/>
      <c r="AA251" s="4"/>
    </row>
    <row r="252" spans="9:27" s="2" customFormat="1" x14ac:dyDescent="0.2">
      <c r="I252" s="4"/>
      <c r="O252" s="4"/>
      <c r="U252" s="4"/>
      <c r="AA252" s="4"/>
    </row>
    <row r="253" spans="9:27" s="2" customFormat="1" x14ac:dyDescent="0.2">
      <c r="I253" s="4"/>
      <c r="O253" s="4"/>
      <c r="U253" s="4"/>
      <c r="AA253" s="4"/>
    </row>
    <row r="254" spans="9:27" s="2" customFormat="1" x14ac:dyDescent="0.2">
      <c r="I254" s="4"/>
      <c r="O254" s="4"/>
      <c r="U254" s="4"/>
      <c r="AA254" s="4"/>
    </row>
    <row r="255" spans="9:27" s="2" customFormat="1" x14ac:dyDescent="0.2">
      <c r="I255" s="4"/>
      <c r="O255" s="4"/>
      <c r="U255" s="4"/>
      <c r="AA255" s="4"/>
    </row>
    <row r="256" spans="9:27" s="2" customFormat="1" x14ac:dyDescent="0.2">
      <c r="I256" s="4"/>
      <c r="O256" s="4"/>
      <c r="U256" s="4"/>
      <c r="AA256" s="4"/>
    </row>
    <row r="257" spans="9:27" s="2" customFormat="1" x14ac:dyDescent="0.2">
      <c r="I257" s="4"/>
      <c r="O257" s="4"/>
      <c r="U257" s="4"/>
      <c r="AA257" s="4"/>
    </row>
    <row r="258" spans="9:27" s="2" customFormat="1" x14ac:dyDescent="0.2">
      <c r="I258" s="4"/>
      <c r="O258" s="4"/>
      <c r="U258" s="4"/>
      <c r="AA258" s="4"/>
    </row>
    <row r="259" spans="9:27" s="2" customFormat="1" x14ac:dyDescent="0.2">
      <c r="I259" s="4"/>
      <c r="O259" s="4"/>
      <c r="U259" s="4"/>
      <c r="AA259" s="4"/>
    </row>
    <row r="260" spans="9:27" s="2" customFormat="1" x14ac:dyDescent="0.2">
      <c r="I260" s="4"/>
      <c r="O260" s="4"/>
      <c r="U260" s="4"/>
      <c r="AA260" s="4"/>
    </row>
    <row r="261" spans="9:27" s="2" customFormat="1" x14ac:dyDescent="0.2">
      <c r="I261" s="4"/>
      <c r="O261" s="4"/>
      <c r="U261" s="4"/>
      <c r="AA261" s="4"/>
    </row>
    <row r="262" spans="9:27" s="2" customFormat="1" x14ac:dyDescent="0.2">
      <c r="I262" s="4"/>
      <c r="O262" s="4"/>
      <c r="U262" s="4"/>
      <c r="AA262" s="4"/>
    </row>
    <row r="263" spans="9:27" s="2" customFormat="1" x14ac:dyDescent="0.2">
      <c r="I263" s="4"/>
      <c r="O263" s="4"/>
      <c r="U263" s="4"/>
      <c r="AA263" s="4"/>
    </row>
    <row r="264" spans="9:27" s="2" customFormat="1" x14ac:dyDescent="0.2">
      <c r="I264" s="4"/>
      <c r="O264" s="4"/>
      <c r="U264" s="4"/>
      <c r="AA264" s="4"/>
    </row>
    <row r="265" spans="9:27" s="2" customFormat="1" x14ac:dyDescent="0.2">
      <c r="I265" s="4"/>
      <c r="O265" s="4"/>
      <c r="U265" s="4"/>
      <c r="AA265" s="4"/>
    </row>
    <row r="266" spans="9:27" s="2" customFormat="1" x14ac:dyDescent="0.2">
      <c r="I266" s="4"/>
      <c r="O266" s="4"/>
      <c r="U266" s="4"/>
      <c r="AA266" s="4"/>
    </row>
    <row r="267" spans="9:27" s="2" customFormat="1" x14ac:dyDescent="0.2">
      <c r="I267" s="4"/>
      <c r="O267" s="4"/>
      <c r="U267" s="4"/>
      <c r="AA267" s="4"/>
    </row>
    <row r="268" spans="9:27" s="2" customFormat="1" x14ac:dyDescent="0.2">
      <c r="I268" s="4"/>
      <c r="O268" s="4"/>
      <c r="U268" s="4"/>
      <c r="AA268" s="4"/>
    </row>
    <row r="269" spans="9:27" s="2" customFormat="1" x14ac:dyDescent="0.2">
      <c r="I269" s="4"/>
      <c r="O269" s="4"/>
      <c r="U269" s="4"/>
      <c r="AA269" s="4"/>
    </row>
    <row r="270" spans="9:27" s="2" customFormat="1" x14ac:dyDescent="0.2">
      <c r="I270" s="4"/>
      <c r="O270" s="4"/>
      <c r="U270" s="4"/>
      <c r="AA270" s="4"/>
    </row>
    <row r="271" spans="9:27" s="2" customFormat="1" x14ac:dyDescent="0.2">
      <c r="I271" s="4"/>
      <c r="O271" s="4"/>
      <c r="U271" s="4"/>
      <c r="AA271" s="4"/>
    </row>
    <row r="272" spans="9:27" s="2" customFormat="1" x14ac:dyDescent="0.2">
      <c r="I272" s="4"/>
      <c r="O272" s="4"/>
      <c r="U272" s="4"/>
      <c r="AA272" s="4"/>
    </row>
    <row r="273" spans="9:27" s="2" customFormat="1" x14ac:dyDescent="0.2">
      <c r="I273" s="4"/>
      <c r="O273" s="4"/>
      <c r="U273" s="4"/>
      <c r="AA273" s="4"/>
    </row>
    <row r="274" spans="9:27" s="2" customFormat="1" x14ac:dyDescent="0.2">
      <c r="I274" s="4"/>
      <c r="O274" s="4"/>
      <c r="U274" s="4"/>
      <c r="AA274" s="4"/>
    </row>
    <row r="275" spans="9:27" s="2" customFormat="1" x14ac:dyDescent="0.2">
      <c r="I275" s="4"/>
      <c r="O275" s="4"/>
      <c r="U275" s="4"/>
      <c r="AA275" s="4"/>
    </row>
    <row r="276" spans="9:27" s="2" customFormat="1" x14ac:dyDescent="0.2">
      <c r="I276" s="4"/>
      <c r="O276" s="4"/>
      <c r="U276" s="4"/>
      <c r="AA276" s="4"/>
    </row>
    <row r="277" spans="9:27" s="2" customFormat="1" x14ac:dyDescent="0.2">
      <c r="I277" s="4"/>
      <c r="O277" s="4"/>
      <c r="U277" s="4"/>
      <c r="AA277" s="4"/>
    </row>
    <row r="278" spans="9:27" s="2" customFormat="1" x14ac:dyDescent="0.2">
      <c r="I278" s="4"/>
      <c r="O278" s="4"/>
      <c r="U278" s="4"/>
      <c r="AA278" s="4"/>
    </row>
    <row r="279" spans="9:27" s="2" customFormat="1" x14ac:dyDescent="0.2">
      <c r="I279" s="4"/>
      <c r="O279" s="4"/>
      <c r="U279" s="4"/>
      <c r="AA279" s="4"/>
    </row>
    <row r="280" spans="9:27" s="2" customFormat="1" x14ac:dyDescent="0.2">
      <c r="I280" s="4"/>
      <c r="O280" s="4"/>
      <c r="U280" s="4"/>
      <c r="AA280" s="4"/>
    </row>
    <row r="281" spans="9:27" s="2" customFormat="1" x14ac:dyDescent="0.2">
      <c r="I281" s="4"/>
      <c r="O281" s="4"/>
      <c r="U281" s="4"/>
      <c r="AA281" s="4"/>
    </row>
    <row r="282" spans="9:27" s="2" customFormat="1" x14ac:dyDescent="0.2">
      <c r="I282" s="4"/>
      <c r="O282" s="4"/>
      <c r="U282" s="4"/>
      <c r="AA282" s="4"/>
    </row>
    <row r="283" spans="9:27" s="2" customFormat="1" x14ac:dyDescent="0.2">
      <c r="I283" s="4"/>
      <c r="O283" s="4"/>
      <c r="U283" s="4"/>
      <c r="AA283" s="4"/>
    </row>
    <row r="284" spans="9:27" s="2" customFormat="1" x14ac:dyDescent="0.2">
      <c r="I284" s="4"/>
      <c r="O284" s="4"/>
      <c r="U284" s="4"/>
      <c r="AA284" s="4"/>
    </row>
    <row r="285" spans="9:27" s="2" customFormat="1" x14ac:dyDescent="0.2">
      <c r="I285" s="4"/>
      <c r="O285" s="4"/>
      <c r="U285" s="4"/>
      <c r="AA285" s="4"/>
    </row>
    <row r="286" spans="9:27" s="2" customFormat="1" x14ac:dyDescent="0.2">
      <c r="I286" s="4"/>
      <c r="O286" s="4"/>
      <c r="U286" s="4"/>
      <c r="AA286" s="4"/>
    </row>
    <row r="287" spans="9:27" s="2" customFormat="1" x14ac:dyDescent="0.2">
      <c r="I287" s="4"/>
      <c r="O287" s="4"/>
      <c r="U287" s="4"/>
      <c r="AA287" s="4"/>
    </row>
    <row r="288" spans="9:27" s="2" customFormat="1" x14ac:dyDescent="0.2">
      <c r="I288" s="4"/>
      <c r="O288" s="4"/>
      <c r="U288" s="4"/>
      <c r="AA288" s="4"/>
    </row>
    <row r="289" spans="9:27" s="2" customFormat="1" x14ac:dyDescent="0.2">
      <c r="I289" s="4"/>
      <c r="O289" s="4"/>
      <c r="U289" s="4"/>
      <c r="AA289" s="4"/>
    </row>
    <row r="290" spans="9:27" s="2" customFormat="1" x14ac:dyDescent="0.2">
      <c r="I290" s="4"/>
      <c r="O290" s="4"/>
      <c r="U290" s="4"/>
      <c r="AA290" s="4"/>
    </row>
    <row r="291" spans="9:27" s="2" customFormat="1" x14ac:dyDescent="0.2">
      <c r="I291" s="4"/>
      <c r="O291" s="4"/>
      <c r="U291" s="4"/>
      <c r="AA291" s="4"/>
    </row>
    <row r="292" spans="9:27" s="2" customFormat="1" x14ac:dyDescent="0.2">
      <c r="I292" s="4"/>
      <c r="O292" s="4"/>
      <c r="U292" s="4"/>
      <c r="AA292" s="4"/>
    </row>
    <row r="293" spans="9:27" s="2" customFormat="1" x14ac:dyDescent="0.2">
      <c r="I293" s="4"/>
      <c r="O293" s="4"/>
      <c r="U293" s="4"/>
      <c r="AA293" s="4"/>
    </row>
    <row r="294" spans="9:27" s="2" customFormat="1" x14ac:dyDescent="0.2">
      <c r="I294" s="4"/>
      <c r="O294" s="4"/>
      <c r="U294" s="4"/>
      <c r="AA294" s="4"/>
    </row>
    <row r="295" spans="9:27" s="2" customFormat="1" x14ac:dyDescent="0.2">
      <c r="I295" s="4"/>
      <c r="O295" s="4"/>
      <c r="U295" s="4"/>
      <c r="AA295" s="4"/>
    </row>
    <row r="296" spans="9:27" s="2" customFormat="1" x14ac:dyDescent="0.2">
      <c r="I296" s="4"/>
      <c r="O296" s="4"/>
      <c r="U296" s="4"/>
      <c r="AA296" s="4"/>
    </row>
    <row r="297" spans="9:27" s="2" customFormat="1" x14ac:dyDescent="0.2">
      <c r="I297" s="4"/>
      <c r="O297" s="4"/>
      <c r="U297" s="4"/>
      <c r="AA297" s="4"/>
    </row>
    <row r="298" spans="9:27" s="2" customFormat="1" x14ac:dyDescent="0.2">
      <c r="I298" s="4"/>
      <c r="O298" s="4"/>
      <c r="U298" s="4"/>
      <c r="AA298" s="4"/>
    </row>
    <row r="299" spans="9:27" s="2" customFormat="1" x14ac:dyDescent="0.2">
      <c r="I299" s="4"/>
      <c r="O299" s="4"/>
      <c r="U299" s="4"/>
      <c r="AA299" s="4"/>
    </row>
    <row r="300" spans="9:27" s="2" customFormat="1" x14ac:dyDescent="0.2">
      <c r="I300" s="4"/>
      <c r="O300" s="4"/>
      <c r="U300" s="4"/>
      <c r="AA300" s="4"/>
    </row>
    <row r="301" spans="9:27" s="2" customFormat="1" x14ac:dyDescent="0.2">
      <c r="I301" s="4"/>
      <c r="O301" s="4"/>
      <c r="U301" s="4"/>
      <c r="AA301" s="4"/>
    </row>
    <row r="302" spans="9:27" s="2" customFormat="1" x14ac:dyDescent="0.2">
      <c r="I302" s="4"/>
      <c r="O302" s="4"/>
      <c r="U302" s="4"/>
      <c r="AA302" s="4"/>
    </row>
    <row r="303" spans="9:27" s="2" customFormat="1" x14ac:dyDescent="0.2">
      <c r="I303" s="4"/>
      <c r="O303" s="4"/>
      <c r="U303" s="4"/>
      <c r="AA303" s="4"/>
    </row>
    <row r="304" spans="9:27" s="2" customFormat="1" x14ac:dyDescent="0.2">
      <c r="I304" s="4"/>
      <c r="O304" s="4"/>
      <c r="U304" s="4"/>
      <c r="AA304" s="4"/>
    </row>
    <row r="305" spans="9:27" s="2" customFormat="1" x14ac:dyDescent="0.2">
      <c r="I305" s="4"/>
      <c r="O305" s="4"/>
      <c r="U305" s="4"/>
      <c r="AA305" s="4"/>
    </row>
    <row r="306" spans="9:27" s="2" customFormat="1" x14ac:dyDescent="0.2">
      <c r="I306" s="4"/>
      <c r="O306" s="4"/>
      <c r="U306" s="4"/>
      <c r="AA306" s="4"/>
    </row>
    <row r="307" spans="9:27" s="2" customFormat="1" x14ac:dyDescent="0.2">
      <c r="I307" s="4"/>
      <c r="O307" s="4"/>
      <c r="U307" s="4"/>
      <c r="AA307" s="4"/>
    </row>
    <row r="308" spans="9:27" s="2" customFormat="1" x14ac:dyDescent="0.2">
      <c r="I308" s="4"/>
      <c r="O308" s="4"/>
      <c r="U308" s="4"/>
      <c r="AA308" s="4"/>
    </row>
    <row r="309" spans="9:27" s="2" customFormat="1" x14ac:dyDescent="0.2">
      <c r="I309" s="4"/>
      <c r="O309" s="4"/>
      <c r="U309" s="4"/>
      <c r="AA309" s="4"/>
    </row>
    <row r="310" spans="9:27" s="2" customFormat="1" x14ac:dyDescent="0.2">
      <c r="I310" s="4"/>
      <c r="O310" s="4"/>
      <c r="U310" s="4"/>
      <c r="AA310" s="4"/>
    </row>
    <row r="311" spans="9:27" s="2" customFormat="1" x14ac:dyDescent="0.2">
      <c r="I311" s="4"/>
      <c r="O311" s="4"/>
      <c r="U311" s="4"/>
      <c r="AA311" s="4"/>
    </row>
    <row r="312" spans="9:27" s="2" customFormat="1" x14ac:dyDescent="0.2">
      <c r="I312" s="4"/>
      <c r="O312" s="4"/>
      <c r="U312" s="4"/>
      <c r="AA312" s="4"/>
    </row>
    <row r="313" spans="9:27" s="2" customFormat="1" x14ac:dyDescent="0.2">
      <c r="I313" s="4"/>
      <c r="O313" s="4"/>
      <c r="U313" s="4"/>
      <c r="AA313" s="4"/>
    </row>
    <row r="314" spans="9:27" s="2" customFormat="1" x14ac:dyDescent="0.2">
      <c r="I314" s="4"/>
      <c r="O314" s="4"/>
      <c r="U314" s="4"/>
      <c r="AA314" s="4"/>
    </row>
    <row r="315" spans="9:27" s="2" customFormat="1" x14ac:dyDescent="0.2">
      <c r="I315" s="4"/>
      <c r="O315" s="4"/>
      <c r="U315" s="4"/>
      <c r="AA315" s="4"/>
    </row>
    <row r="316" spans="9:27" s="2" customFormat="1" x14ac:dyDescent="0.2">
      <c r="I316" s="4"/>
      <c r="O316" s="4"/>
      <c r="U316" s="4"/>
      <c r="AA316" s="4"/>
    </row>
    <row r="317" spans="9:27" s="2" customFormat="1" x14ac:dyDescent="0.2">
      <c r="I317" s="4"/>
      <c r="O317" s="4"/>
      <c r="U317" s="4"/>
      <c r="AA317" s="4"/>
    </row>
    <row r="318" spans="9:27" s="2" customFormat="1" x14ac:dyDescent="0.2">
      <c r="I318" s="4"/>
      <c r="O318" s="4"/>
      <c r="U318" s="4"/>
      <c r="AA318" s="4"/>
    </row>
    <row r="319" spans="9:27" s="2" customFormat="1" x14ac:dyDescent="0.2">
      <c r="I319" s="4"/>
      <c r="O319" s="4"/>
      <c r="U319" s="4"/>
      <c r="AA319" s="4"/>
    </row>
    <row r="320" spans="9:27" s="2" customFormat="1" x14ac:dyDescent="0.2">
      <c r="I320" s="4"/>
      <c r="O320" s="4"/>
      <c r="U320" s="4"/>
      <c r="AA320" s="4"/>
    </row>
    <row r="321" spans="9:27" s="2" customFormat="1" x14ac:dyDescent="0.2">
      <c r="I321" s="4"/>
      <c r="O321" s="4"/>
      <c r="U321" s="4"/>
      <c r="AA321" s="4"/>
    </row>
    <row r="322" spans="9:27" s="2" customFormat="1" x14ac:dyDescent="0.2">
      <c r="I322" s="4"/>
      <c r="O322" s="4"/>
      <c r="U322" s="4"/>
      <c r="AA322" s="4"/>
    </row>
    <row r="323" spans="9:27" s="2" customFormat="1" x14ac:dyDescent="0.2">
      <c r="I323" s="4"/>
      <c r="O323" s="4"/>
      <c r="U323" s="4"/>
      <c r="AA323" s="4"/>
    </row>
    <row r="324" spans="9:27" s="2" customFormat="1" x14ac:dyDescent="0.2">
      <c r="I324" s="4"/>
      <c r="O324" s="4"/>
      <c r="U324" s="4"/>
      <c r="AA324" s="4"/>
    </row>
    <row r="325" spans="9:27" s="2" customFormat="1" x14ac:dyDescent="0.2">
      <c r="I325" s="4"/>
      <c r="O325" s="4"/>
      <c r="U325" s="4"/>
      <c r="AA325" s="4"/>
    </row>
    <row r="326" spans="9:27" s="2" customFormat="1" x14ac:dyDescent="0.2">
      <c r="I326" s="4"/>
      <c r="O326" s="4"/>
      <c r="U326" s="4"/>
      <c r="AA326" s="4"/>
    </row>
    <row r="327" spans="9:27" s="2" customFormat="1" x14ac:dyDescent="0.2">
      <c r="I327" s="4"/>
      <c r="O327" s="4"/>
      <c r="U327" s="4"/>
      <c r="AA327" s="4"/>
    </row>
    <row r="328" spans="9:27" s="2" customFormat="1" x14ac:dyDescent="0.2">
      <c r="I328" s="4"/>
      <c r="O328" s="4"/>
      <c r="U328" s="4"/>
      <c r="AA328" s="4"/>
    </row>
    <row r="329" spans="9:27" s="2" customFormat="1" x14ac:dyDescent="0.2">
      <c r="I329" s="4"/>
      <c r="O329" s="4"/>
      <c r="U329" s="4"/>
      <c r="AA329" s="4"/>
    </row>
    <row r="330" spans="9:27" s="2" customFormat="1" x14ac:dyDescent="0.2">
      <c r="I330" s="4"/>
      <c r="O330" s="4"/>
      <c r="U330" s="4"/>
      <c r="AA330" s="4"/>
    </row>
    <row r="331" spans="9:27" s="2" customFormat="1" x14ac:dyDescent="0.2">
      <c r="I331" s="4"/>
      <c r="O331" s="4"/>
      <c r="U331" s="4"/>
      <c r="AA331" s="4"/>
    </row>
    <row r="332" spans="9:27" s="2" customFormat="1" x14ac:dyDescent="0.2">
      <c r="I332" s="4"/>
      <c r="O332" s="4"/>
      <c r="U332" s="4"/>
      <c r="AA332" s="4"/>
    </row>
    <row r="333" spans="9:27" s="2" customFormat="1" x14ac:dyDescent="0.2">
      <c r="I333" s="4"/>
      <c r="O333" s="4"/>
      <c r="U333" s="4"/>
      <c r="AA333" s="4"/>
    </row>
    <row r="334" spans="9:27" s="2" customFormat="1" x14ac:dyDescent="0.2">
      <c r="I334" s="4"/>
      <c r="O334" s="4"/>
      <c r="U334" s="4"/>
      <c r="AA334" s="4"/>
    </row>
    <row r="335" spans="9:27" s="2" customFormat="1" x14ac:dyDescent="0.2">
      <c r="I335" s="4"/>
      <c r="O335" s="4"/>
      <c r="U335" s="4"/>
      <c r="AA335" s="4"/>
    </row>
    <row r="336" spans="9:27" s="2" customFormat="1" x14ac:dyDescent="0.2">
      <c r="I336" s="4"/>
      <c r="O336" s="4"/>
      <c r="U336" s="4"/>
      <c r="AA336" s="4"/>
    </row>
  </sheetData>
  <mergeCells count="5">
    <mergeCell ref="D3:I3"/>
    <mergeCell ref="J3:O3"/>
    <mergeCell ref="P3:U3"/>
    <mergeCell ref="V3:AA3"/>
    <mergeCell ref="A223:XFD2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9"/>
  <sheetViews>
    <sheetView zoomScaleNormal="100" workbookViewId="0">
      <selection activeCell="A2" sqref="A2"/>
    </sheetView>
  </sheetViews>
  <sheetFormatPr defaultRowHeight="12.75" x14ac:dyDescent="0.2"/>
  <cols>
    <col min="1" max="1" width="14.140625" style="77" customWidth="1"/>
    <col min="2" max="2" width="13.42578125" style="77" customWidth="1"/>
    <col min="3" max="3" width="45.28515625" style="77" customWidth="1"/>
    <col min="4" max="65" width="9.140625" style="77"/>
  </cols>
  <sheetData>
    <row r="1" spans="1:65" ht="18.75" x14ac:dyDescent="0.25">
      <c r="A1" s="118" t="s">
        <v>681</v>
      </c>
    </row>
    <row r="2" spans="1:65" ht="15.75" thickBot="1" x14ac:dyDescent="0.25">
      <c r="A2" s="117" t="s">
        <v>662</v>
      </c>
      <c r="C2" s="116"/>
    </row>
    <row r="3" spans="1:65" ht="14.25" x14ac:dyDescent="0.2">
      <c r="A3" s="115"/>
      <c r="B3" s="114"/>
      <c r="C3" s="113"/>
      <c r="D3" s="296" t="s">
        <v>680</v>
      </c>
      <c r="E3" s="297"/>
      <c r="F3" s="297"/>
      <c r="G3" s="297"/>
      <c r="H3" s="297"/>
      <c r="I3" s="297"/>
      <c r="J3" s="297"/>
      <c r="K3" s="297"/>
      <c r="L3" s="297"/>
      <c r="M3" s="297"/>
      <c r="N3" s="297"/>
      <c r="O3" s="297"/>
      <c r="P3" s="112"/>
      <c r="Q3" s="298" t="s">
        <v>679</v>
      </c>
      <c r="R3" s="299"/>
      <c r="S3" s="299"/>
      <c r="T3" s="300"/>
      <c r="U3" s="299"/>
      <c r="V3" s="299"/>
      <c r="W3" s="299"/>
      <c r="X3" s="299"/>
      <c r="Y3" s="299"/>
      <c r="Z3" s="299"/>
      <c r="AA3" s="299"/>
      <c r="AB3" s="299"/>
      <c r="AC3" s="111"/>
      <c r="AD3" s="298" t="s">
        <v>678</v>
      </c>
      <c r="AE3" s="298"/>
      <c r="AF3" s="298"/>
      <c r="AG3" s="298"/>
      <c r="AH3" s="298"/>
      <c r="AI3" s="298"/>
      <c r="AJ3" s="298"/>
      <c r="AK3" s="298"/>
      <c r="AL3" s="298"/>
      <c r="AM3" s="298"/>
      <c r="AN3" s="298"/>
      <c r="AO3" s="301"/>
    </row>
    <row r="4" spans="1:65" x14ac:dyDescent="0.2">
      <c r="A4" s="92"/>
      <c r="B4" s="87"/>
      <c r="C4" s="87"/>
      <c r="D4" s="302" t="s">
        <v>677</v>
      </c>
      <c r="E4" s="302"/>
      <c r="F4" s="302"/>
      <c r="G4" s="110"/>
      <c r="H4" s="302" t="s">
        <v>676</v>
      </c>
      <c r="I4" s="302"/>
      <c r="J4" s="302"/>
      <c r="K4" s="302"/>
      <c r="L4" s="302"/>
      <c r="M4" s="302"/>
      <c r="N4" s="302"/>
      <c r="O4" s="302"/>
      <c r="P4" s="110"/>
      <c r="Q4" s="302" t="s">
        <v>677</v>
      </c>
      <c r="R4" s="302"/>
      <c r="S4" s="302"/>
      <c r="T4" s="110"/>
      <c r="U4" s="302" t="s">
        <v>676</v>
      </c>
      <c r="V4" s="302"/>
      <c r="W4" s="302"/>
      <c r="X4" s="302"/>
      <c r="Y4" s="302"/>
      <c r="Z4" s="302"/>
      <c r="AA4" s="302"/>
      <c r="AB4" s="302"/>
      <c r="AC4" s="110"/>
      <c r="AD4" s="302" t="s">
        <v>677</v>
      </c>
      <c r="AE4" s="302"/>
      <c r="AF4" s="302"/>
      <c r="AG4" s="110"/>
      <c r="AH4" s="302" t="s">
        <v>676</v>
      </c>
      <c r="AI4" s="302"/>
      <c r="AJ4" s="302"/>
      <c r="AK4" s="302"/>
      <c r="AL4" s="302"/>
      <c r="AM4" s="302"/>
      <c r="AN4" s="302"/>
      <c r="AO4" s="303"/>
    </row>
    <row r="5" spans="1:65" ht="65.25" x14ac:dyDescent="0.2">
      <c r="A5" s="109" t="s">
        <v>656</v>
      </c>
      <c r="B5" s="108" t="s">
        <v>655</v>
      </c>
      <c r="C5" s="108" t="s">
        <v>654</v>
      </c>
      <c r="D5" s="106" t="s">
        <v>675</v>
      </c>
      <c r="E5" s="105" t="s">
        <v>674</v>
      </c>
      <c r="F5" s="105" t="s">
        <v>673</v>
      </c>
      <c r="G5" s="105"/>
      <c r="H5" s="106" t="s">
        <v>675</v>
      </c>
      <c r="I5" s="105" t="s">
        <v>671</v>
      </c>
      <c r="J5" s="105" t="s">
        <v>670</v>
      </c>
      <c r="K5" s="105" t="s">
        <v>669</v>
      </c>
      <c r="L5" s="105" t="s">
        <v>668</v>
      </c>
      <c r="M5" s="105" t="s">
        <v>667</v>
      </c>
      <c r="N5" s="105" t="s">
        <v>666</v>
      </c>
      <c r="O5" s="105" t="s">
        <v>665</v>
      </c>
      <c r="P5" s="105"/>
      <c r="Q5" s="106" t="s">
        <v>675</v>
      </c>
      <c r="R5" s="107" t="s">
        <v>674</v>
      </c>
      <c r="S5" s="107" t="s">
        <v>673</v>
      </c>
      <c r="T5" s="105"/>
      <c r="U5" s="106" t="s">
        <v>675</v>
      </c>
      <c r="V5" s="107" t="s">
        <v>671</v>
      </c>
      <c r="W5" s="107" t="s">
        <v>670</v>
      </c>
      <c r="X5" s="107" t="s">
        <v>669</v>
      </c>
      <c r="Y5" s="107" t="s">
        <v>668</v>
      </c>
      <c r="Z5" s="107" t="s">
        <v>667</v>
      </c>
      <c r="AA5" s="107" t="s">
        <v>666</v>
      </c>
      <c r="AB5" s="107" t="s">
        <v>665</v>
      </c>
      <c r="AC5" s="105"/>
      <c r="AD5" s="106" t="s">
        <v>672</v>
      </c>
      <c r="AE5" s="105" t="s">
        <v>674</v>
      </c>
      <c r="AF5" s="105" t="s">
        <v>673</v>
      </c>
      <c r="AG5" s="105"/>
      <c r="AH5" s="106" t="s">
        <v>672</v>
      </c>
      <c r="AI5" s="105" t="s">
        <v>671</v>
      </c>
      <c r="AJ5" s="105" t="s">
        <v>670</v>
      </c>
      <c r="AK5" s="105" t="s">
        <v>669</v>
      </c>
      <c r="AL5" s="105" t="s">
        <v>668</v>
      </c>
      <c r="AM5" s="105" t="s">
        <v>667</v>
      </c>
      <c r="AN5" s="105" t="s">
        <v>666</v>
      </c>
      <c r="AO5" s="104" t="s">
        <v>665</v>
      </c>
    </row>
    <row r="6" spans="1:65" x14ac:dyDescent="0.2">
      <c r="A6" s="103"/>
      <c r="B6" s="102"/>
      <c r="C6" s="102"/>
      <c r="D6" s="101"/>
      <c r="E6" s="100"/>
      <c r="F6" s="100"/>
      <c r="G6" s="100"/>
      <c r="H6" s="100"/>
      <c r="I6" s="100"/>
      <c r="J6" s="100"/>
      <c r="K6" s="100"/>
      <c r="L6" s="100"/>
      <c r="M6" s="100"/>
      <c r="N6" s="100"/>
      <c r="O6" s="100"/>
      <c r="P6" s="100"/>
      <c r="Q6" s="101"/>
      <c r="R6" s="100"/>
      <c r="S6" s="100"/>
      <c r="T6" s="100"/>
      <c r="U6" s="100"/>
      <c r="V6" s="100"/>
      <c r="W6" s="100"/>
      <c r="X6" s="100"/>
      <c r="Y6" s="100"/>
      <c r="Z6" s="100"/>
      <c r="AA6" s="100"/>
      <c r="AB6" s="100"/>
      <c r="AC6" s="100"/>
      <c r="AD6" s="100"/>
      <c r="AE6" s="100"/>
      <c r="AF6" s="100"/>
      <c r="AG6" s="100"/>
      <c r="AH6" s="100"/>
      <c r="AI6" s="100"/>
      <c r="AJ6" s="100"/>
      <c r="AK6" s="100"/>
      <c r="AL6" s="100"/>
      <c r="AM6" s="100"/>
      <c r="AN6" s="100"/>
      <c r="AO6" s="99"/>
    </row>
    <row r="7" spans="1:65" s="91" customFormat="1" x14ac:dyDescent="0.2">
      <c r="A7" s="35"/>
      <c r="B7" s="98"/>
      <c r="C7" s="98" t="s">
        <v>645</v>
      </c>
      <c r="D7" s="97">
        <f>[2]Tried!F11</f>
        <v>238086.7754482005</v>
      </c>
      <c r="E7" s="97">
        <f>[2]Tried!D11</f>
        <v>110566.36252776676</v>
      </c>
      <c r="F7" s="97">
        <f>[2]Tried!E11</f>
        <v>127520.4129204338</v>
      </c>
      <c r="G7" s="97"/>
      <c r="H7" s="97">
        <f>[2]Tried!T11</f>
        <v>238099.9704467784</v>
      </c>
      <c r="I7" s="97">
        <f>[2]Tried!M11</f>
        <v>25018.765466156237</v>
      </c>
      <c r="J7" s="97">
        <f>[2]Tried!N11</f>
        <v>41749.927224505693</v>
      </c>
      <c r="K7" s="97">
        <f>[2]Tried!O11</f>
        <v>43499.488736279498</v>
      </c>
      <c r="L7" s="97">
        <f>[2]Tried!P11</f>
        <v>46371.595173331254</v>
      </c>
      <c r="M7" s="97">
        <f>[2]Tried!Q11</f>
        <v>35379.111623229954</v>
      </c>
      <c r="N7" s="97">
        <f>[2]Tried!R11</f>
        <v>27760.123843079131</v>
      </c>
      <c r="O7" s="97">
        <f>[2]Tried!S11</f>
        <v>18320.9583801966</v>
      </c>
      <c r="P7" s="97"/>
      <c r="Q7" s="97">
        <f>[2]Succeded!F12</f>
        <v>220110.88702357555</v>
      </c>
      <c r="R7" s="97">
        <f>[2]Succeded!D12</f>
        <v>101358.2439617932</v>
      </c>
      <c r="S7" s="97">
        <f>[2]Succeded!E12</f>
        <v>118752.64306178234</v>
      </c>
      <c r="T7" s="97"/>
      <c r="U7" s="97">
        <f>[2]Succeded!T12</f>
        <v>220133.20589502374</v>
      </c>
      <c r="V7" s="97">
        <f>[2]Succeded!M12</f>
        <v>22593.581184863593</v>
      </c>
      <c r="W7" s="97">
        <f>[2]Succeded!N12</f>
        <v>37276.039029288906</v>
      </c>
      <c r="X7" s="97">
        <f>[2]Succeded!O12</f>
        <v>39733.182972421222</v>
      </c>
      <c r="Y7" s="97">
        <f>[2]Succeded!P12</f>
        <v>43088.547729682919</v>
      </c>
      <c r="Z7" s="97">
        <f>[2]Succeded!Q12</f>
        <v>33350.69275555815</v>
      </c>
      <c r="AA7" s="97">
        <f>[2]Succeded!R12</f>
        <v>26622.541385127071</v>
      </c>
      <c r="AB7" s="97">
        <f>[2]Succeded!S12</f>
        <v>17468.620838081879</v>
      </c>
      <c r="AC7" s="97"/>
      <c r="AD7" s="96">
        <f t="shared" ref="AD7:AF11" si="0">Q7/D7</f>
        <v>0.92449858506090821</v>
      </c>
      <c r="AE7" s="96">
        <f t="shared" si="0"/>
        <v>0.9167186262127317</v>
      </c>
      <c r="AF7" s="96">
        <f t="shared" si="0"/>
        <v>0.93124418547701771</v>
      </c>
      <c r="AG7" s="96"/>
      <c r="AH7" s="96">
        <f t="shared" ref="AH7:AO11" si="1">U7/H7</f>
        <v>0.92454108869463003</v>
      </c>
      <c r="AI7" s="96">
        <f t="shared" si="1"/>
        <v>0.90306538967427163</v>
      </c>
      <c r="AJ7" s="96">
        <f t="shared" si="1"/>
        <v>0.89284081452025199</v>
      </c>
      <c r="AK7" s="96">
        <f t="shared" si="1"/>
        <v>0.9134172406785761</v>
      </c>
      <c r="AL7" s="96">
        <f t="shared" si="1"/>
        <v>0.92920132612698114</v>
      </c>
      <c r="AM7" s="96">
        <f t="shared" si="1"/>
        <v>0.94266620119596378</v>
      </c>
      <c r="AN7" s="96">
        <f t="shared" si="1"/>
        <v>0.95902098764463295</v>
      </c>
      <c r="AO7" s="95">
        <f t="shared" si="1"/>
        <v>0.95347745874276835</v>
      </c>
      <c r="AP7" s="92"/>
      <c r="AQ7" s="92"/>
      <c r="AR7" s="92"/>
      <c r="AS7" s="92"/>
      <c r="AT7" s="92"/>
      <c r="AU7" s="92"/>
      <c r="AV7" s="92"/>
      <c r="AW7" s="92"/>
      <c r="AX7" s="92"/>
      <c r="AY7" s="92"/>
      <c r="AZ7" s="92"/>
      <c r="BA7" s="92"/>
      <c r="BB7" s="92"/>
      <c r="BC7" s="92"/>
      <c r="BD7" s="92"/>
      <c r="BE7" s="92"/>
      <c r="BF7" s="92"/>
      <c r="BG7" s="92"/>
      <c r="BH7" s="92"/>
      <c r="BI7" s="92"/>
      <c r="BJ7" s="92"/>
      <c r="BK7" s="92"/>
      <c r="BL7" s="92"/>
      <c r="BM7" s="92"/>
    </row>
    <row r="8" spans="1:65" s="91" customFormat="1" ht="20.25" customHeight="1" x14ac:dyDescent="0.2">
      <c r="A8" s="92" t="s">
        <v>644</v>
      </c>
      <c r="B8" s="94" t="s">
        <v>643</v>
      </c>
      <c r="C8" s="87" t="s">
        <v>642</v>
      </c>
      <c r="D8" s="86">
        <f>VLOOKUP(B8,[2]Tried!$C$7:$F$10,4,FALSE)</f>
        <v>72383.666786207556</v>
      </c>
      <c r="E8" s="86">
        <f>VLOOKUP(B8,[2]Tried!$C$7:$F$10,2,FALSE)</f>
        <v>33896.782027649519</v>
      </c>
      <c r="F8" s="86">
        <f>VLOOKUP(B8,[2]Tried!$C$7:$F$10,3,FALSE)</f>
        <v>38486.884758558044</v>
      </c>
      <c r="G8" s="86"/>
      <c r="H8" s="86">
        <f>VLOOKUP(B8,[2]Tried!$L$7:$T$10,9,FALSE)</f>
        <v>72390.309715447715</v>
      </c>
      <c r="I8" s="86">
        <f>VLOOKUP(B8,[2]Tried!$L$7:$T$10,2,FALSE)</f>
        <v>8125.3733505846494</v>
      </c>
      <c r="J8" s="86">
        <f>VLOOKUP(B8,[2]Tried!$L$7:$T$10,3,FALSE)</f>
        <v>12276.800000151383</v>
      </c>
      <c r="K8" s="86">
        <f>VLOOKUP(B8,[2]Tried!$L$7:$T$10,4,FALSE)</f>
        <v>12603.057462150286</v>
      </c>
      <c r="L8" s="86">
        <f>VLOOKUP(B8,[2]Tried!$L$7:$T$10,5,FALSE)</f>
        <v>14237.274298014636</v>
      </c>
      <c r="M8" s="86">
        <f>VLOOKUP(B8,[2]Tried!$L$7:$T$10,6,FALSE)</f>
        <v>11320.047692265291</v>
      </c>
      <c r="N8" s="86">
        <f>VLOOKUP(B8,[2]Tried!$L$7:$T$10,7,FALSE)</f>
        <v>8531.2058224408265</v>
      </c>
      <c r="O8" s="86">
        <f>VLOOKUP(B8,[2]Tried!$L$7:$T$10,8,FALSE)</f>
        <v>5296.5510898406401</v>
      </c>
      <c r="P8" s="86"/>
      <c r="Q8" s="86">
        <f>VLOOKUP(B8,[2]Succeded!$C$8:$F$11,4,FALSE)</f>
        <v>67155.774797202437</v>
      </c>
      <c r="R8" s="86">
        <f>VLOOKUP(B8,[2]Succeded!$C$8:$F$11,2,FALSE)</f>
        <v>31191.770746513124</v>
      </c>
      <c r="S8" s="86">
        <f>VLOOKUP(B8,[2]Succeded!$C$8:$F$11,3,FALSE)</f>
        <v>35964.00405068932</v>
      </c>
      <c r="T8" s="86"/>
      <c r="U8" s="86">
        <f>VLOOKUP(B8,[2]Succeded!$L$8:$T$11,9,FALSE)</f>
        <v>67147.085970005632</v>
      </c>
      <c r="V8" s="86">
        <f>VLOOKUP(B8,[2]Succeded!$L$8:$T$11,2,FALSE)</f>
        <v>7255.9268379036093</v>
      </c>
      <c r="W8" s="86">
        <f>VLOOKUP(B8,[2]Succeded!$L$8:$T$11,3,FALSE)</f>
        <v>10972.020588923791</v>
      </c>
      <c r="X8" s="86">
        <f>VLOOKUP(B8,[2]Succeded!$L$8:$T$11,4,FALSE)</f>
        <v>11584.865669881776</v>
      </c>
      <c r="Y8" s="86">
        <f>VLOOKUP(B8,[2]Succeded!$L$8:$T$11,5,FALSE)</f>
        <v>13331.056077722562</v>
      </c>
      <c r="Z8" s="86">
        <f>VLOOKUP(B8,[2]Succeded!$L$8:$T$11,6,FALSE)</f>
        <v>10708.579709591915</v>
      </c>
      <c r="AA8" s="86">
        <f>VLOOKUP(B8,[2]Succeded!$L$8:$T$11,7,FALSE)</f>
        <v>8216.2283129152438</v>
      </c>
      <c r="AB8" s="86">
        <f>VLOOKUP(B8,[2]Succeded!$L$8:$T$11,8,FALSE)</f>
        <v>5078.408773066737</v>
      </c>
      <c r="AC8" s="89"/>
      <c r="AD8" s="85">
        <f t="shared" si="0"/>
        <v>0.92777525343602418</v>
      </c>
      <c r="AE8" s="85">
        <f t="shared" si="0"/>
        <v>0.92019858171404223</v>
      </c>
      <c r="AF8" s="85">
        <f t="shared" si="0"/>
        <v>0.93444830040946014</v>
      </c>
      <c r="AG8" s="85"/>
      <c r="AH8" s="85">
        <f t="shared" si="1"/>
        <v>0.9275700882334641</v>
      </c>
      <c r="AI8" s="85">
        <f t="shared" si="1"/>
        <v>0.89299611535776624</v>
      </c>
      <c r="AJ8" s="85">
        <f t="shared" si="1"/>
        <v>0.89371990981269533</v>
      </c>
      <c r="AK8" s="85">
        <f t="shared" si="1"/>
        <v>0.91921073157633693</v>
      </c>
      <c r="AL8" s="85">
        <f t="shared" si="1"/>
        <v>0.93634889647251895</v>
      </c>
      <c r="AM8" s="85">
        <f t="shared" si="1"/>
        <v>0.94598362133304648</v>
      </c>
      <c r="AN8" s="85">
        <f t="shared" si="1"/>
        <v>0.96307936813609007</v>
      </c>
      <c r="AO8" s="93">
        <f t="shared" si="1"/>
        <v>0.95881427119766227</v>
      </c>
      <c r="AP8" s="92"/>
      <c r="AQ8" s="92"/>
      <c r="AR8" s="92"/>
      <c r="AS8" s="92"/>
      <c r="AT8" s="92"/>
      <c r="AU8" s="92"/>
      <c r="AV8" s="92"/>
      <c r="AW8" s="92"/>
      <c r="AX8" s="92"/>
      <c r="AY8" s="92"/>
      <c r="AZ8" s="92"/>
      <c r="BA8" s="92"/>
      <c r="BB8" s="92"/>
      <c r="BC8" s="92"/>
      <c r="BD8" s="92"/>
      <c r="BE8" s="92"/>
      <c r="BF8" s="92"/>
      <c r="BG8" s="92"/>
      <c r="BH8" s="92"/>
      <c r="BI8" s="92"/>
      <c r="BJ8" s="92"/>
      <c r="BK8" s="92"/>
      <c r="BL8" s="92"/>
      <c r="BM8" s="92"/>
    </row>
    <row r="9" spans="1:65" x14ac:dyDescent="0.2">
      <c r="A9" s="77" t="s">
        <v>641</v>
      </c>
      <c r="B9" s="88" t="s">
        <v>640</v>
      </c>
      <c r="C9" s="87" t="s">
        <v>639</v>
      </c>
      <c r="D9" s="86">
        <f>VLOOKUP(B9,[2]Tried!$C$7:$F$10,4,FALSE)</f>
        <v>74498.321207305227</v>
      </c>
      <c r="E9" s="86">
        <f>VLOOKUP(B9,[2]Tried!$C$7:$F$10,2,FALSE)</f>
        <v>34503.913604478643</v>
      </c>
      <c r="F9" s="86">
        <f>VLOOKUP(B9,[2]Tried!$C$7:$F$10,3,FALSE)</f>
        <v>39994.407602826584</v>
      </c>
      <c r="G9" s="86"/>
      <c r="H9" s="86">
        <f>VLOOKUP(B9,[2]Tried!$L$7:$T$10,9,FALSE)</f>
        <v>74500.196464638982</v>
      </c>
      <c r="I9" s="86">
        <f>VLOOKUP(B9,[2]Tried!$L$7:$T$10,2,FALSE)</f>
        <v>7694.4993839507279</v>
      </c>
      <c r="J9" s="86">
        <f>VLOOKUP(B9,[2]Tried!$L$7:$T$10,3,FALSE)</f>
        <v>12200.193373629749</v>
      </c>
      <c r="K9" s="86">
        <f>VLOOKUP(B9,[2]Tried!$L$7:$T$10,4,FALSE)</f>
        <v>13308.881673211225</v>
      </c>
      <c r="L9" s="86">
        <f>VLOOKUP(B9,[2]Tried!$L$7:$T$10,5,FALSE)</f>
        <v>14588.803950222393</v>
      </c>
      <c r="M9" s="86">
        <f>VLOOKUP(B9,[2]Tried!$L$7:$T$10,6,FALSE)</f>
        <v>11350.467885303993</v>
      </c>
      <c r="N9" s="86">
        <f>VLOOKUP(B9,[2]Tried!$L$7:$T$10,7,FALSE)</f>
        <v>9258.0003450983222</v>
      </c>
      <c r="O9" s="86">
        <f>VLOOKUP(B9,[2]Tried!$L$7:$T$10,8,FALSE)</f>
        <v>6099.3498532225731</v>
      </c>
      <c r="P9" s="86"/>
      <c r="Q9" s="86">
        <f>VLOOKUP(B9,[2]Succeded!$C$8:$F$11,4,FALSE)</f>
        <v>69527.035377267384</v>
      </c>
      <c r="R9" s="86">
        <f>VLOOKUP(B9,[2]Succeded!$C$8:$F$11,2,FALSE)</f>
        <v>31985.018696891959</v>
      </c>
      <c r="S9" s="86">
        <f>VLOOKUP(B9,[2]Succeded!$C$8:$F$11,3,FALSE)</f>
        <v>37542.016680375425</v>
      </c>
      <c r="T9" s="86"/>
      <c r="U9" s="86">
        <f>VLOOKUP(B9,[2]Succeded!$L$8:$T$11,9,FALSE)</f>
        <v>69534.100585510416</v>
      </c>
      <c r="V9" s="86">
        <f>VLOOKUP(B9,[2]Succeded!$L$8:$T$11,2,FALSE)</f>
        <v>6999.5867592796112</v>
      </c>
      <c r="W9" s="86">
        <f>VLOOKUP(B9,[2]Succeded!$L$8:$T$11,3,FALSE)</f>
        <v>11042.970033753116</v>
      </c>
      <c r="X9" s="86">
        <f>VLOOKUP(B9,[2]Succeded!$L$8:$T$11,4,FALSE)</f>
        <v>12246.080523324807</v>
      </c>
      <c r="Y9" s="86">
        <f>VLOOKUP(B9,[2]Succeded!$L$8:$T$11,5,FALSE)</f>
        <v>13656.337761278293</v>
      </c>
      <c r="Z9" s="86">
        <f>VLOOKUP(B9,[2]Succeded!$L$8:$T$11,6,FALSE)</f>
        <v>10795.510564461303</v>
      </c>
      <c r="AA9" s="86">
        <f>VLOOKUP(B9,[2]Succeded!$L$8:$T$11,7,FALSE)</f>
        <v>8937.8365716384524</v>
      </c>
      <c r="AB9" s="86">
        <f>VLOOKUP(B9,[2]Succeded!$L$8:$T$11,8,FALSE)</f>
        <v>5855.7783717748416</v>
      </c>
      <c r="AC9" s="89"/>
      <c r="AD9" s="85">
        <f t="shared" si="0"/>
        <v>0.93326982743403941</v>
      </c>
      <c r="AE9" s="85">
        <f t="shared" si="0"/>
        <v>0.9269968347225479</v>
      </c>
      <c r="AF9" s="85">
        <f t="shared" si="0"/>
        <v>0.93868165402510328</v>
      </c>
      <c r="AG9" s="85"/>
      <c r="AH9" s="85">
        <f t="shared" si="1"/>
        <v>0.93334117069764122</v>
      </c>
      <c r="AI9" s="85">
        <f t="shared" si="1"/>
        <v>0.90968709073905796</v>
      </c>
      <c r="AJ9" s="85">
        <f t="shared" si="1"/>
        <v>0.90514713132515368</v>
      </c>
      <c r="AK9" s="85">
        <f t="shared" si="1"/>
        <v>0.92014346689807325</v>
      </c>
      <c r="AL9" s="85">
        <f t="shared" si="1"/>
        <v>0.93608343822250861</v>
      </c>
      <c r="AM9" s="85">
        <f t="shared" si="1"/>
        <v>0.95110709739452937</v>
      </c>
      <c r="AN9" s="85">
        <f t="shared" si="1"/>
        <v>0.96541761055027597</v>
      </c>
      <c r="AO9" s="84">
        <f t="shared" si="1"/>
        <v>0.96006599271903692</v>
      </c>
    </row>
    <row r="10" spans="1:65" x14ac:dyDescent="0.2">
      <c r="A10" s="77" t="s">
        <v>638</v>
      </c>
      <c r="B10" s="88" t="s">
        <v>637</v>
      </c>
      <c r="C10" s="87" t="s">
        <v>636</v>
      </c>
      <c r="D10" s="86">
        <f>VLOOKUP(B10,[2]Tried!$C$7:$F$10,4,FALSE)</f>
        <v>33244.032153947548</v>
      </c>
      <c r="E10" s="86">
        <f>VLOOKUP(B10,[2]Tried!$C$7:$F$10,2,FALSE)</f>
        <v>15201.030561824793</v>
      </c>
      <c r="F10" s="86">
        <f>VLOOKUP(B10,[2]Tried!$C$7:$F$10,3,FALSE)</f>
        <v>18043.001592122757</v>
      </c>
      <c r="G10" s="86"/>
      <c r="H10" s="86">
        <f>VLOOKUP(B10,[2]Tried!$L$7:$T$10,9,FALSE)</f>
        <v>33245.629100744845</v>
      </c>
      <c r="I10" s="86">
        <f>VLOOKUP(B10,[2]Tried!$L$7:$T$10,2,FALSE)</f>
        <v>3512.2377881826787</v>
      </c>
      <c r="J10" s="86">
        <f>VLOOKUP(B10,[2]Tried!$L$7:$T$10,3,FALSE)</f>
        <v>7661.494187762024</v>
      </c>
      <c r="K10" s="86">
        <f>VLOOKUP(B10,[2]Tried!$L$7:$T$10,4,FALSE)</f>
        <v>7164.6935491222157</v>
      </c>
      <c r="L10" s="86">
        <f>VLOOKUP(B10,[2]Tried!$L$7:$T$10,5,FALSE)</f>
        <v>6182.6715308110979</v>
      </c>
      <c r="M10" s="86">
        <f>VLOOKUP(B10,[2]Tried!$L$7:$T$10,6,FALSE)</f>
        <v>4174.901435377481</v>
      </c>
      <c r="N10" s="86">
        <f>VLOOKUP(B10,[2]Tried!$L$7:$T$10,7,FALSE)</f>
        <v>2644.8267102020845</v>
      </c>
      <c r="O10" s="86">
        <f>VLOOKUP(B10,[2]Tried!$L$7:$T$10,8,FALSE)</f>
        <v>1904.8038992872641</v>
      </c>
      <c r="P10" s="86"/>
      <c r="Q10" s="86">
        <f>VLOOKUP(B10,[2]Succeded!$C$8:$F$11,4,FALSE)</f>
        <v>29426.739487734972</v>
      </c>
      <c r="R10" s="86">
        <f>VLOOKUP(B10,[2]Succeded!$C$8:$F$11,2,FALSE)</f>
        <v>13157.586005980156</v>
      </c>
      <c r="S10" s="86">
        <f>VLOOKUP(B10,[2]Succeded!$C$8:$F$11,3,FALSE)</f>
        <v>16269.153481754816</v>
      </c>
      <c r="T10" s="86"/>
      <c r="U10" s="86">
        <f>VLOOKUP(B10,[2]Succeded!$L$8:$T$11,9,FALSE)</f>
        <v>29443.459575304343</v>
      </c>
      <c r="V10" s="86">
        <f>VLOOKUP(B10,[2]Succeded!$L$8:$T$11,2,FALSE)</f>
        <v>3095.5269972201368</v>
      </c>
      <c r="W10" s="86">
        <f>VLOOKUP(B10,[2]Succeded!$L$8:$T$11,3,FALSE)</f>
        <v>6597.8012224095955</v>
      </c>
      <c r="X10" s="86">
        <f>VLOOKUP(B10,[2]Succeded!$L$8:$T$11,4,FALSE)</f>
        <v>6238.9134089153567</v>
      </c>
      <c r="Y10" s="86">
        <f>VLOOKUP(B10,[2]Succeded!$L$8:$T$11,5,FALSE)</f>
        <v>5498.2336081540325</v>
      </c>
      <c r="Z10" s="86">
        <f>VLOOKUP(B10,[2]Succeded!$L$8:$T$11,6,FALSE)</f>
        <v>3781.2104673889921</v>
      </c>
      <c r="AA10" s="86">
        <f>VLOOKUP(B10,[2]Succeded!$L$8:$T$11,7,FALSE)</f>
        <v>2468.5107577714457</v>
      </c>
      <c r="AB10" s="86">
        <f>VLOOKUP(B10,[2]Succeded!$L$8:$T$11,8,FALSE)</f>
        <v>1763.2631134447854</v>
      </c>
      <c r="AC10" s="89"/>
      <c r="AD10" s="85">
        <f t="shared" si="0"/>
        <v>0.88517359601460699</v>
      </c>
      <c r="AE10" s="85">
        <f t="shared" si="0"/>
        <v>0.86557197240452532</v>
      </c>
      <c r="AF10" s="85">
        <f t="shared" si="0"/>
        <v>0.90168774849843336</v>
      </c>
      <c r="AG10" s="85"/>
      <c r="AH10" s="85">
        <f t="shared" si="1"/>
        <v>0.88563400277616289</v>
      </c>
      <c r="AI10" s="85">
        <f t="shared" si="1"/>
        <v>0.88135461888013034</v>
      </c>
      <c r="AJ10" s="85">
        <f t="shared" si="1"/>
        <v>0.86116377050164672</v>
      </c>
      <c r="AK10" s="85">
        <f t="shared" si="1"/>
        <v>0.8707858006962097</v>
      </c>
      <c r="AL10" s="85">
        <f t="shared" si="1"/>
        <v>0.8892973823295971</v>
      </c>
      <c r="AM10" s="85">
        <f t="shared" si="1"/>
        <v>0.90570053590908484</v>
      </c>
      <c r="AN10" s="85">
        <f t="shared" si="1"/>
        <v>0.93333553697468252</v>
      </c>
      <c r="AO10" s="84">
        <f t="shared" si="1"/>
        <v>0.9256927256945241</v>
      </c>
    </row>
    <row r="11" spans="1:65" x14ac:dyDescent="0.2">
      <c r="A11" s="77" t="s">
        <v>635</v>
      </c>
      <c r="B11" s="88" t="s">
        <v>634</v>
      </c>
      <c r="C11" s="87" t="s">
        <v>633</v>
      </c>
      <c r="D11" s="86">
        <f>VLOOKUP(B11,[2]Tried!$C$7:$F$10,4,FALSE)</f>
        <v>57960.755300740202</v>
      </c>
      <c r="E11" s="86">
        <f>VLOOKUP(B11,[2]Tried!$C$7:$F$10,2,FALSE)</f>
        <v>26964.636333813811</v>
      </c>
      <c r="F11" s="86">
        <f>VLOOKUP(B11,[2]Tried!$C$7:$F$10,3,FALSE)</f>
        <v>30996.118966926391</v>
      </c>
      <c r="G11" s="86"/>
      <c r="H11" s="86">
        <f>VLOOKUP(B11,[2]Tried!$L$7:$T$10,9,FALSE)</f>
        <v>57963.835165946846</v>
      </c>
      <c r="I11" s="86">
        <f>VLOOKUP(B11,[2]Tried!$L$7:$T$10,2,FALSE)</f>
        <v>5686.6549434381823</v>
      </c>
      <c r="J11" s="86">
        <f>VLOOKUP(B11,[2]Tried!$L$7:$T$10,3,FALSE)</f>
        <v>9611.4396629625389</v>
      </c>
      <c r="K11" s="86">
        <f>VLOOKUP(B11,[2]Tried!$L$7:$T$10,4,FALSE)</f>
        <v>10422.856051795778</v>
      </c>
      <c r="L11" s="86">
        <f>VLOOKUP(B11,[2]Tried!$L$7:$T$10,5,FALSE)</f>
        <v>11362.845394283129</v>
      </c>
      <c r="M11" s="86">
        <f>VLOOKUP(B11,[2]Tried!$L$7:$T$10,6,FALSE)</f>
        <v>8533.6946102831898</v>
      </c>
      <c r="N11" s="86">
        <f>VLOOKUP(B11,[2]Tried!$L$7:$T$10,7,FALSE)</f>
        <v>7326.0909653378976</v>
      </c>
      <c r="O11" s="86">
        <f>VLOOKUP(B11,[2]Tried!$L$7:$T$10,8,FALSE)</f>
        <v>5020.2535378461216</v>
      </c>
      <c r="P11" s="86"/>
      <c r="Q11" s="86">
        <f>VLOOKUP(B11,[2]Succeded!$C$8:$F$11,4,FALSE)</f>
        <v>54001.337361370723</v>
      </c>
      <c r="R11" s="86">
        <f>VLOOKUP(B11,[2]Succeded!$C$8:$F$11,2,FALSE)</f>
        <v>25023.868512407964</v>
      </c>
      <c r="S11" s="86">
        <f>VLOOKUP(B11,[2]Succeded!$C$8:$F$11,3,FALSE)</f>
        <v>28977.468848962762</v>
      </c>
      <c r="T11" s="86"/>
      <c r="U11" s="86">
        <f>VLOOKUP(B11,[2]Succeded!$L$8:$T$11,9,FALSE)</f>
        <v>54008.559764203339</v>
      </c>
      <c r="V11" s="86">
        <f>VLOOKUP(B11,[2]Succeded!$L$8:$T$11,2,FALSE)</f>
        <v>5242.5405904602367</v>
      </c>
      <c r="W11" s="86">
        <f>VLOOKUP(B11,[2]Succeded!$L$8:$T$11,3,FALSE)</f>
        <v>8663.2471842024042</v>
      </c>
      <c r="X11" s="86">
        <f>VLOOKUP(B11,[2]Succeded!$L$8:$T$11,4,FALSE)</f>
        <v>9663.323370299282</v>
      </c>
      <c r="Y11" s="86">
        <f>VLOOKUP(B11,[2]Succeded!$L$8:$T$11,5,FALSE)</f>
        <v>10602.920282528028</v>
      </c>
      <c r="Z11" s="86">
        <f>VLOOKUP(B11,[2]Succeded!$L$8:$T$11,6,FALSE)</f>
        <v>8065.3920141159369</v>
      </c>
      <c r="AA11" s="86">
        <f>VLOOKUP(B11,[2]Succeded!$L$8:$T$11,7,FALSE)</f>
        <v>6999.9657428019327</v>
      </c>
      <c r="AB11" s="86">
        <f>VLOOKUP(B11,[2]Succeded!$L$8:$T$11,8,FALSE)</f>
        <v>4771.1705797955137</v>
      </c>
      <c r="AC11" s="89"/>
      <c r="AD11" s="85">
        <f t="shared" si="0"/>
        <v>0.93168795129005311</v>
      </c>
      <c r="AE11" s="85">
        <f t="shared" si="0"/>
        <v>0.9280254405295979</v>
      </c>
      <c r="AF11" s="85">
        <f t="shared" si="0"/>
        <v>0.93487410084734879</v>
      </c>
      <c r="AG11" s="85"/>
      <c r="AH11" s="85">
        <f t="shared" si="1"/>
        <v>0.93176304862471915</v>
      </c>
      <c r="AI11" s="85">
        <f t="shared" si="1"/>
        <v>0.92190235606076154</v>
      </c>
      <c r="AJ11" s="85">
        <f t="shared" si="1"/>
        <v>0.90134750755248738</v>
      </c>
      <c r="AK11" s="85">
        <f t="shared" si="1"/>
        <v>0.92712816163611567</v>
      </c>
      <c r="AL11" s="85">
        <f t="shared" si="1"/>
        <v>0.9331219350975738</v>
      </c>
      <c r="AM11" s="85">
        <f t="shared" si="1"/>
        <v>0.94512311284224493</v>
      </c>
      <c r="AN11" s="85">
        <f t="shared" si="1"/>
        <v>0.95548441534797091</v>
      </c>
      <c r="AO11" s="84">
        <f t="shared" si="1"/>
        <v>0.9503843867301025</v>
      </c>
    </row>
    <row r="12" spans="1:65" x14ac:dyDescent="0.2">
      <c r="B12" s="90"/>
      <c r="C12" s="87"/>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9"/>
      <c r="AD12" s="85"/>
      <c r="AE12" s="85"/>
      <c r="AF12" s="85"/>
      <c r="AG12" s="85"/>
      <c r="AH12" s="85"/>
      <c r="AI12" s="85"/>
      <c r="AJ12" s="85"/>
      <c r="AK12" s="85"/>
      <c r="AL12" s="85"/>
      <c r="AM12" s="85"/>
      <c r="AN12" s="85"/>
      <c r="AO12" s="84"/>
    </row>
    <row r="13" spans="1:65" x14ac:dyDescent="0.2">
      <c r="A13" s="77" t="s">
        <v>632</v>
      </c>
      <c r="B13" s="88" t="s">
        <v>631</v>
      </c>
      <c r="C13" s="87" t="s">
        <v>630</v>
      </c>
      <c r="D13" s="86">
        <f>VLOOKUP(B13,[2]Tried!$C$26:$F$237,4,FALSE)</f>
        <v>472.99440426866653</v>
      </c>
      <c r="E13" s="86">
        <f>VLOOKUP(B13,[2]Tried!$C$26:$F$237,2,FALSE)</f>
        <v>224.36942996796435</v>
      </c>
      <c r="F13" s="86">
        <f>VLOOKUP(B13,[2]Tried!$C$26:$F$237,3,FALSE)</f>
        <v>248.62497430070218</v>
      </c>
      <c r="G13" s="86"/>
      <c r="H13" s="86">
        <f>VLOOKUP(B13,[2]Tried!$L$26:$T$237,9,FALSE)</f>
        <v>474.04115193035761</v>
      </c>
      <c r="I13" s="86">
        <f>VLOOKUP(B13,[2]Tried!$L$26:$T$237,2,FALSE)</f>
        <v>60.604265825809001</v>
      </c>
      <c r="J13" s="86">
        <f>VLOOKUP(B13,[2]Tried!$L$26:$T$237,3,FALSE)</f>
        <v>51.107734861284172</v>
      </c>
      <c r="K13" s="86">
        <f>VLOOKUP(B13,[2]Tried!$L$26:$T$237,4,FALSE)</f>
        <v>78.18592560491885</v>
      </c>
      <c r="L13" s="86">
        <f>VLOOKUP(B13,[2]Tried!$L$26:$T$237,5,FALSE)</f>
        <v>111.54408743366257</v>
      </c>
      <c r="M13" s="86">
        <f>VLOOKUP(B13,[2]Tried!$L$26:$T$237,6,FALSE)</f>
        <v>80.163206118347105</v>
      </c>
      <c r="N13" s="86">
        <f>VLOOKUP(B13,[2]Tried!$L$26:$T$237,7,FALSE)</f>
        <v>57.896138913204062</v>
      </c>
      <c r="O13" s="86">
        <f>VLOOKUP(B13,[2]Tried!$L$26:$T$237,8,FALSE)</f>
        <v>34.539793173131869</v>
      </c>
      <c r="P13" s="86"/>
      <c r="Q13" s="86">
        <f>VLOOKUP(B13,[2]Succeded!$C$26:$F$237,4,FALSE)</f>
        <v>447.56193677634354</v>
      </c>
      <c r="R13" s="86">
        <f>VLOOKUP(B13,[2]Succeded!$C$26:$F$237,2,FALSE)</f>
        <v>214.31209325524887</v>
      </c>
      <c r="S13" s="86">
        <f>VLOOKUP(B13,[2]Succeded!$C$26:$F$237,3,FALSE)</f>
        <v>233.24984352109468</v>
      </c>
      <c r="T13" s="86"/>
      <c r="U13" s="86">
        <f>VLOOKUP(B13,[2]Succeded!$L$26:$T$237,9,FALSE)</f>
        <v>448.60868443803457</v>
      </c>
      <c r="V13" s="86">
        <f>VLOOKUP(B13,[2]Succeded!$L$26:$T$237,2,FALSE)</f>
        <v>54.859533789257036</v>
      </c>
      <c r="W13" s="86">
        <f>VLOOKUP(B13,[2]Succeded!$L$26:$T$237,3,FALSE)</f>
        <v>44.954981526875265</v>
      </c>
      <c r="X13" s="86">
        <f>VLOOKUP(B13,[2]Succeded!$L$26:$T$237,4,FALSE)</f>
        <v>75.228403110155668</v>
      </c>
      <c r="Y13" s="86">
        <f>VLOOKUP(B13,[2]Succeded!$L$26:$T$237,5,FALSE)</f>
        <v>107.58019199858411</v>
      </c>
      <c r="Z13" s="86">
        <f>VLOOKUP(B13,[2]Succeded!$L$26:$T$237,6,FALSE)</f>
        <v>78.589688272433236</v>
      </c>
      <c r="AA13" s="86">
        <f>VLOOKUP(B13,[2]Succeded!$L$26:$T$237,7,FALSE)</f>
        <v>55.370710542796246</v>
      </c>
      <c r="AB13" s="86">
        <f>VLOOKUP(B13,[2]Succeded!$L$26:$T$237,8,FALSE)</f>
        <v>32.025175197932995</v>
      </c>
      <c r="AC13" s="89"/>
      <c r="AD13" s="85">
        <f t="shared" ref="AD13:AD76" si="2">Q13/D13</f>
        <v>0.94623093367955147</v>
      </c>
      <c r="AE13" s="85">
        <f t="shared" ref="AE13:AE76" si="3">R13/E13</f>
        <v>0.95517510244532211</v>
      </c>
      <c r="AF13" s="85">
        <f t="shared" ref="AF13:AF76" si="4">S13/F13</f>
        <v>0.93815934693265413</v>
      </c>
      <c r="AG13" s="85"/>
      <c r="AH13" s="85">
        <f t="shared" ref="AH13:AH76" si="5">U13/H13</f>
        <v>0.94634966312785562</v>
      </c>
      <c r="AI13" s="85">
        <f t="shared" ref="AI13:AI76" si="6">V13/I13</f>
        <v>0.90520911427153194</v>
      </c>
      <c r="AJ13" s="85">
        <f t="shared" ref="AJ13:AJ76" si="7">W13/J13</f>
        <v>0.87961209098566751</v>
      </c>
      <c r="AK13" s="85">
        <f t="shared" ref="AK13:AK76" si="8">X13/K13</f>
        <v>0.96217321120289812</v>
      </c>
      <c r="AL13" s="85">
        <f t="shared" ref="AL13:AL76" si="9">Y13/L13</f>
        <v>0.96446341956550707</v>
      </c>
      <c r="AM13" s="85">
        <f t="shared" ref="AM13:AM76" si="10">Z13/M13</f>
        <v>0.98037107144154334</v>
      </c>
      <c r="AN13" s="85">
        <f t="shared" ref="AN13:AN76" si="11">AA13/N13</f>
        <v>0.95638002088198226</v>
      </c>
      <c r="AO13" s="84">
        <f t="shared" ref="AO13:AO76" si="12">AB13/O13</f>
        <v>0.92719649586219965</v>
      </c>
    </row>
    <row r="14" spans="1:65" x14ac:dyDescent="0.2">
      <c r="A14" s="77" t="s">
        <v>629</v>
      </c>
      <c r="B14" s="88" t="s">
        <v>628</v>
      </c>
      <c r="C14" s="87" t="s">
        <v>627</v>
      </c>
      <c r="D14" s="86">
        <f>VLOOKUP(B14,[2]Tried!$C$26:$F$237,4,FALSE)</f>
        <v>1334.376578150187</v>
      </c>
      <c r="E14" s="86">
        <f>VLOOKUP(B14,[2]Tried!$C$26:$F$237,2,FALSE)</f>
        <v>613.50424740235383</v>
      </c>
      <c r="F14" s="86">
        <f>VLOOKUP(B14,[2]Tried!$C$26:$F$237,3,FALSE)</f>
        <v>720.87233074783319</v>
      </c>
      <c r="G14" s="86"/>
      <c r="H14" s="86">
        <f>VLOOKUP(B14,[2]Tried!$L$26:$T$237,9,FALSE)</f>
        <v>1335.6211511587815</v>
      </c>
      <c r="I14" s="86">
        <f>VLOOKUP(B14,[2]Tried!$L$26:$T$237,2,FALSE)</f>
        <v>139.4296883105475</v>
      </c>
      <c r="J14" s="86">
        <f>VLOOKUP(B14,[2]Tried!$L$26:$T$237,3,FALSE)</f>
        <v>208.52053814874574</v>
      </c>
      <c r="K14" s="86">
        <f>VLOOKUP(B14,[2]Tried!$L$26:$T$237,4,FALSE)</f>
        <v>232.48018318964426</v>
      </c>
      <c r="L14" s="86">
        <f>VLOOKUP(B14,[2]Tried!$L$26:$T$237,5,FALSE)</f>
        <v>244.32923729707804</v>
      </c>
      <c r="M14" s="86">
        <f>VLOOKUP(B14,[2]Tried!$L$26:$T$237,6,FALSE)</f>
        <v>230.62495603107823</v>
      </c>
      <c r="N14" s="86">
        <f>VLOOKUP(B14,[2]Tried!$L$26:$T$237,7,FALSE)</f>
        <v>174.42154848671052</v>
      </c>
      <c r="O14" s="86">
        <f>VLOOKUP(B14,[2]Tried!$L$26:$T$237,8,FALSE)</f>
        <v>105.8149996949769</v>
      </c>
      <c r="P14" s="86"/>
      <c r="Q14" s="86">
        <f>VLOOKUP(B14,[2]Succeded!$C$26:$F$237,4,FALSE)</f>
        <v>1279.4572708116921</v>
      </c>
      <c r="R14" s="86">
        <f>VLOOKUP(B14,[2]Succeded!$C$26:$F$237,2,FALSE)</f>
        <v>594.01967145384538</v>
      </c>
      <c r="S14" s="86">
        <f>VLOOKUP(B14,[2]Succeded!$C$26:$F$237,3,FALSE)</f>
        <v>685.43759935784669</v>
      </c>
      <c r="T14" s="86"/>
      <c r="U14" s="86">
        <f>VLOOKUP(B14,[2]Succeded!$L$26:$T$237,9,FALSE)</f>
        <v>1281.0055778839346</v>
      </c>
      <c r="V14" s="86">
        <f>VLOOKUP(B14,[2]Succeded!$L$26:$T$237,2,FALSE)</f>
        <v>130.33953967054151</v>
      </c>
      <c r="W14" s="86">
        <f>VLOOKUP(B14,[2]Succeded!$L$26:$T$237,3,FALSE)</f>
        <v>193.49222905590122</v>
      </c>
      <c r="X14" s="86">
        <f>VLOOKUP(B14,[2]Succeded!$L$26:$T$237,4,FALSE)</f>
        <v>223.94919186294433</v>
      </c>
      <c r="Y14" s="86">
        <f>VLOOKUP(B14,[2]Succeded!$L$26:$T$237,5,FALSE)</f>
        <v>239.46701564440733</v>
      </c>
      <c r="Z14" s="86">
        <f>VLOOKUP(B14,[2]Succeded!$L$26:$T$237,6,FALSE)</f>
        <v>220.53343580067201</v>
      </c>
      <c r="AA14" s="86">
        <f>VLOOKUP(B14,[2]Succeded!$L$26:$T$237,7,FALSE)</f>
        <v>171.90205056842728</v>
      </c>
      <c r="AB14" s="86">
        <f>VLOOKUP(B14,[2]Succeded!$L$26:$T$237,8,FALSE)</f>
        <v>101.32211528104106</v>
      </c>
      <c r="AC14" s="89"/>
      <c r="AD14" s="85">
        <f t="shared" si="2"/>
        <v>0.95884272233357981</v>
      </c>
      <c r="AE14" s="85">
        <f t="shared" si="3"/>
        <v>0.96824051988065551</v>
      </c>
      <c r="AF14" s="85">
        <f t="shared" si="4"/>
        <v>0.95084465046227185</v>
      </c>
      <c r="AG14" s="85"/>
      <c r="AH14" s="85">
        <f t="shared" si="5"/>
        <v>0.95910848429776474</v>
      </c>
      <c r="AI14" s="85">
        <f t="shared" si="6"/>
        <v>0.9348047840445588</v>
      </c>
      <c r="AJ14" s="85">
        <f t="shared" si="7"/>
        <v>0.92792887824735881</v>
      </c>
      <c r="AK14" s="85">
        <f t="shared" si="8"/>
        <v>0.96330443649151454</v>
      </c>
      <c r="AL14" s="85">
        <f t="shared" si="9"/>
        <v>0.98009971419524067</v>
      </c>
      <c r="AM14" s="85">
        <f t="shared" si="10"/>
        <v>0.95624272236589036</v>
      </c>
      <c r="AN14" s="85">
        <f t="shared" si="11"/>
        <v>0.98555512240234922</v>
      </c>
      <c r="AO14" s="84">
        <f t="shared" si="12"/>
        <v>0.95754019348025265</v>
      </c>
    </row>
    <row r="15" spans="1:65" x14ac:dyDescent="0.2">
      <c r="A15" s="77" t="s">
        <v>626</v>
      </c>
      <c r="B15" s="88" t="s">
        <v>625</v>
      </c>
      <c r="C15" s="87" t="s">
        <v>624</v>
      </c>
      <c r="D15" s="86">
        <f>VLOOKUP(B15,[2]Tried!$C$26:$F$237,4,FALSE)</f>
        <v>1170.1706039257194</v>
      </c>
      <c r="E15" s="86">
        <f>VLOOKUP(B15,[2]Tried!$C$26:$F$237,2,FALSE)</f>
        <v>549.67606922028108</v>
      </c>
      <c r="F15" s="86">
        <f>VLOOKUP(B15,[2]Tried!$C$26:$F$237,3,FALSE)</f>
        <v>620.49453470543835</v>
      </c>
      <c r="G15" s="86"/>
      <c r="H15" s="86">
        <f>VLOOKUP(B15,[2]Tried!$L$26:$T$237,9,FALSE)</f>
        <v>1178.2517291515428</v>
      </c>
      <c r="I15" s="86">
        <f>VLOOKUP(B15,[2]Tried!$L$26:$T$237,2,FALSE)</f>
        <v>182.53090278950609</v>
      </c>
      <c r="J15" s="86">
        <f>VLOOKUP(B15,[2]Tried!$L$26:$T$237,3,FALSE)</f>
        <v>173.33739219191133</v>
      </c>
      <c r="K15" s="86">
        <f>VLOOKUP(B15,[2]Tried!$L$26:$T$237,4,FALSE)</f>
        <v>178.41424890814318</v>
      </c>
      <c r="L15" s="86">
        <f>VLOOKUP(B15,[2]Tried!$L$26:$T$237,5,FALSE)</f>
        <v>223.4586757412587</v>
      </c>
      <c r="M15" s="86">
        <f>VLOOKUP(B15,[2]Tried!$L$26:$T$237,6,FALSE)</f>
        <v>194.62750868131599</v>
      </c>
      <c r="N15" s="86">
        <f>VLOOKUP(B15,[2]Tried!$L$26:$T$237,7,FALSE)</f>
        <v>141.95752330693682</v>
      </c>
      <c r="O15" s="86">
        <f>VLOOKUP(B15,[2]Tried!$L$26:$T$237,8,FALSE)</f>
        <v>83.925477532470495</v>
      </c>
      <c r="P15" s="86"/>
      <c r="Q15" s="86">
        <f>VLOOKUP(B15,[2]Succeded!$C$26:$F$237,4,FALSE)</f>
        <v>1134.9304392743472</v>
      </c>
      <c r="R15" s="86">
        <f>VLOOKUP(B15,[2]Succeded!$C$26:$F$237,2,FALSE)</f>
        <v>533.28872670112628</v>
      </c>
      <c r="S15" s="86">
        <f>VLOOKUP(B15,[2]Succeded!$C$26:$F$237,3,FALSE)</f>
        <v>601.64171257322096</v>
      </c>
      <c r="T15" s="86"/>
      <c r="U15" s="86">
        <f>VLOOKUP(B15,[2]Succeded!$L$26:$T$237,9,FALSE)</f>
        <v>1141.9519806304661</v>
      </c>
      <c r="V15" s="86">
        <f>VLOOKUP(B15,[2]Succeded!$L$26:$T$237,2,FALSE)</f>
        <v>182.53090278950609</v>
      </c>
      <c r="W15" s="86">
        <f>VLOOKUP(B15,[2]Succeded!$L$26:$T$237,3,FALSE)</f>
        <v>156.90737351612097</v>
      </c>
      <c r="X15" s="86">
        <f>VLOOKUP(B15,[2]Succeded!$L$26:$T$237,4,FALSE)</f>
        <v>175.805118556389</v>
      </c>
      <c r="Y15" s="86">
        <f>VLOOKUP(B15,[2]Succeded!$L$26:$T$237,5,FALSE)</f>
        <v>213.10416906526495</v>
      </c>
      <c r="Z15" s="86">
        <f>VLOOKUP(B15,[2]Succeded!$L$26:$T$237,6,FALSE)</f>
        <v>190.71239277904334</v>
      </c>
      <c r="AA15" s="86">
        <f>VLOOKUP(B15,[2]Succeded!$L$26:$T$237,7,FALSE)</f>
        <v>139.18465504928284</v>
      </c>
      <c r="AB15" s="86">
        <f>VLOOKUP(B15,[2]Succeded!$L$26:$T$237,8,FALSE)</f>
        <v>83.707368874858815</v>
      </c>
      <c r="AC15" s="89"/>
      <c r="AD15" s="85">
        <f t="shared" si="2"/>
        <v>0.96988459244049752</v>
      </c>
      <c r="AE15" s="85">
        <f t="shared" si="3"/>
        <v>0.9701872731290625</v>
      </c>
      <c r="AF15" s="85">
        <f t="shared" si="4"/>
        <v>0.96961645739367031</v>
      </c>
      <c r="AG15" s="85"/>
      <c r="AH15" s="85">
        <f t="shared" si="5"/>
        <v>0.96919185635550387</v>
      </c>
      <c r="AI15" s="85">
        <f t="shared" si="6"/>
        <v>1</v>
      </c>
      <c r="AJ15" s="85">
        <f t="shared" si="7"/>
        <v>0.90521365028037459</v>
      </c>
      <c r="AK15" s="85">
        <f t="shared" si="8"/>
        <v>0.98537599789410601</v>
      </c>
      <c r="AL15" s="85">
        <f t="shared" si="9"/>
        <v>0.95366254345844614</v>
      </c>
      <c r="AM15" s="85">
        <f t="shared" si="10"/>
        <v>0.97988405683862878</v>
      </c>
      <c r="AN15" s="85">
        <f t="shared" si="11"/>
        <v>0.98046691578537504</v>
      </c>
      <c r="AO15" s="84">
        <f t="shared" si="12"/>
        <v>0.99740116274551682</v>
      </c>
    </row>
    <row r="16" spans="1:65" x14ac:dyDescent="0.2">
      <c r="A16" s="77" t="s">
        <v>623</v>
      </c>
      <c r="B16" s="88" t="s">
        <v>622</v>
      </c>
      <c r="C16" s="87" t="s">
        <v>621</v>
      </c>
      <c r="D16" s="86">
        <f>VLOOKUP(B16,[2]Tried!$C$26:$F$237,4,FALSE)</f>
        <v>1445.1110567716878</v>
      </c>
      <c r="E16" s="86">
        <f>VLOOKUP(B16,[2]Tried!$C$26:$F$237,2,FALSE)</f>
        <v>640.96509491657764</v>
      </c>
      <c r="F16" s="86">
        <f>VLOOKUP(B16,[2]Tried!$C$26:$F$237,3,FALSE)</f>
        <v>804.14596185511004</v>
      </c>
      <c r="G16" s="86"/>
      <c r="H16" s="86">
        <f>VLOOKUP(B16,[2]Tried!$L$26:$T$237,9,FALSE)</f>
        <v>1444.0585509627692</v>
      </c>
      <c r="I16" s="86">
        <f>VLOOKUP(B16,[2]Tried!$L$26:$T$237,2,FALSE)</f>
        <v>152.76578751086052</v>
      </c>
      <c r="J16" s="86">
        <f>VLOOKUP(B16,[2]Tried!$L$26:$T$237,3,FALSE)</f>
        <v>278.79833265592549</v>
      </c>
      <c r="K16" s="86">
        <f>VLOOKUP(B16,[2]Tried!$L$26:$T$237,4,FALSE)</f>
        <v>243.58638573228825</v>
      </c>
      <c r="L16" s="86">
        <f>VLOOKUP(B16,[2]Tried!$L$26:$T$237,5,FALSE)</f>
        <v>277.24876169103311</v>
      </c>
      <c r="M16" s="86">
        <f>VLOOKUP(B16,[2]Tried!$L$26:$T$237,6,FALSE)</f>
        <v>233.00559679189351</v>
      </c>
      <c r="N16" s="86">
        <f>VLOOKUP(B16,[2]Tried!$L$26:$T$237,7,FALSE)</f>
        <v>156.77783661461223</v>
      </c>
      <c r="O16" s="86">
        <f>VLOOKUP(B16,[2]Tried!$L$26:$T$237,8,FALSE)</f>
        <v>101.87584996615601</v>
      </c>
      <c r="P16" s="86"/>
      <c r="Q16" s="86">
        <f>VLOOKUP(B16,[2]Succeded!$C$26:$F$237,4,FALSE)</f>
        <v>1367.8826888405551</v>
      </c>
      <c r="R16" s="86">
        <f>VLOOKUP(B16,[2]Succeded!$C$26:$F$237,2,FALSE)</f>
        <v>610.19125336262255</v>
      </c>
      <c r="S16" s="86">
        <f>VLOOKUP(B16,[2]Succeded!$C$26:$F$237,3,FALSE)</f>
        <v>757.6914354779326</v>
      </c>
      <c r="T16" s="86"/>
      <c r="U16" s="86">
        <f>VLOOKUP(B16,[2]Succeded!$L$26:$T$237,9,FALSE)</f>
        <v>1366.8301830316361</v>
      </c>
      <c r="V16" s="86">
        <f>VLOOKUP(B16,[2]Succeded!$L$26:$T$237,2,FALSE)</f>
        <v>124.80320923710109</v>
      </c>
      <c r="W16" s="86">
        <f>VLOOKUP(B16,[2]Succeded!$L$26:$T$237,3,FALSE)</f>
        <v>264.92717254467379</v>
      </c>
      <c r="X16" s="86">
        <f>VLOOKUP(B16,[2]Succeded!$L$26:$T$237,4,FALSE)</f>
        <v>229.62298216303358</v>
      </c>
      <c r="Y16" s="86">
        <f>VLOOKUP(B16,[2]Succeded!$L$26:$T$237,5,FALSE)</f>
        <v>266.56188041617878</v>
      </c>
      <c r="Z16" s="86">
        <f>VLOOKUP(B16,[2]Succeded!$L$26:$T$237,6,FALSE)</f>
        <v>228.44313246323787</v>
      </c>
      <c r="AA16" s="86">
        <f>VLOOKUP(B16,[2]Succeded!$L$26:$T$237,7,FALSE)</f>
        <v>152.60400139973507</v>
      </c>
      <c r="AB16" s="86">
        <f>VLOOKUP(B16,[2]Succeded!$L$26:$T$237,8,FALSE)</f>
        <v>99.86780480767581</v>
      </c>
      <c r="AC16" s="89"/>
      <c r="AD16" s="85">
        <f t="shared" si="2"/>
        <v>0.94655886994342342</v>
      </c>
      <c r="AE16" s="85">
        <f t="shared" si="3"/>
        <v>0.95198827237548667</v>
      </c>
      <c r="AF16" s="85">
        <f t="shared" si="4"/>
        <v>0.94223122594558584</v>
      </c>
      <c r="AG16" s="85"/>
      <c r="AH16" s="85">
        <f t="shared" si="5"/>
        <v>0.94651991923759315</v>
      </c>
      <c r="AI16" s="85">
        <f t="shared" si="6"/>
        <v>0.81695784946762706</v>
      </c>
      <c r="AJ16" s="85">
        <f t="shared" si="7"/>
        <v>0.95024661740581295</v>
      </c>
      <c r="AK16" s="85">
        <f t="shared" si="8"/>
        <v>0.94267576356011518</v>
      </c>
      <c r="AL16" s="85">
        <f t="shared" si="9"/>
        <v>0.96145381782890049</v>
      </c>
      <c r="AM16" s="85">
        <f t="shared" si="10"/>
        <v>0.98041907837634235</v>
      </c>
      <c r="AN16" s="85">
        <f t="shared" si="11"/>
        <v>0.97337738991042988</v>
      </c>
      <c r="AO16" s="84">
        <f t="shared" si="12"/>
        <v>0.9802892917296171</v>
      </c>
    </row>
    <row r="17" spans="1:41" x14ac:dyDescent="0.2">
      <c r="A17" s="77" t="s">
        <v>620</v>
      </c>
      <c r="B17" s="88" t="s">
        <v>619</v>
      </c>
      <c r="C17" s="87" t="s">
        <v>618</v>
      </c>
      <c r="D17" s="86">
        <f>VLOOKUP(B17,[2]Tried!$C$26:$F$237,4,FALSE)</f>
        <v>1524.1855235175535</v>
      </c>
      <c r="E17" s="86">
        <f>VLOOKUP(B17,[2]Tried!$C$26:$F$237,2,FALSE)</f>
        <v>681.83416550363586</v>
      </c>
      <c r="F17" s="86">
        <f>VLOOKUP(B17,[2]Tried!$C$26:$F$237,3,FALSE)</f>
        <v>842.35135801391777</v>
      </c>
      <c r="G17" s="86"/>
      <c r="H17" s="86">
        <f>VLOOKUP(B17,[2]Tried!$L$26:$T$237,9,FALSE)</f>
        <v>1527.8993606433783</v>
      </c>
      <c r="I17" s="86">
        <f>VLOOKUP(B17,[2]Tried!$L$26:$T$237,2,FALSE)</f>
        <v>145.60541980872318</v>
      </c>
      <c r="J17" s="86">
        <f>VLOOKUP(B17,[2]Tried!$L$26:$T$237,3,FALSE)</f>
        <v>201.34618752377625</v>
      </c>
      <c r="K17" s="86">
        <f>VLOOKUP(B17,[2]Tried!$L$26:$T$237,4,FALSE)</f>
        <v>218.10127505700939</v>
      </c>
      <c r="L17" s="86">
        <f>VLOOKUP(B17,[2]Tried!$L$26:$T$237,5,FALSE)</f>
        <v>298.74274332895283</v>
      </c>
      <c r="M17" s="86">
        <f>VLOOKUP(B17,[2]Tried!$L$26:$T$237,6,FALSE)</f>
        <v>275.12646830015785</v>
      </c>
      <c r="N17" s="86">
        <f>VLOOKUP(B17,[2]Tried!$L$26:$T$237,7,FALSE)</f>
        <v>242.00456403361216</v>
      </c>
      <c r="O17" s="86">
        <f>VLOOKUP(B17,[2]Tried!$L$26:$T$237,8,FALSE)</f>
        <v>146.97270259114663</v>
      </c>
      <c r="P17" s="86"/>
      <c r="Q17" s="86">
        <f>VLOOKUP(B17,[2]Succeded!$C$26:$F$237,4,FALSE)</f>
        <v>1463.5768221326521</v>
      </c>
      <c r="R17" s="86">
        <f>VLOOKUP(B17,[2]Succeded!$C$26:$F$237,2,FALSE)</f>
        <v>667.67740755322598</v>
      </c>
      <c r="S17" s="86">
        <f>VLOOKUP(B17,[2]Succeded!$C$26:$F$237,3,FALSE)</f>
        <v>795.89941457942621</v>
      </c>
      <c r="T17" s="86"/>
      <c r="U17" s="86">
        <f>VLOOKUP(B17,[2]Succeded!$L$26:$T$237,9,FALSE)</f>
        <v>1467.2906592584766</v>
      </c>
      <c r="V17" s="86">
        <f>VLOOKUP(B17,[2]Succeded!$L$26:$T$237,2,FALSE)</f>
        <v>135.36619811542471</v>
      </c>
      <c r="W17" s="86">
        <f>VLOOKUP(B17,[2]Succeded!$L$26:$T$237,3,FALSE)</f>
        <v>193.42471436808259</v>
      </c>
      <c r="X17" s="86">
        <f>VLOOKUP(B17,[2]Succeded!$L$26:$T$237,4,FALSE)</f>
        <v>207.54615546299567</v>
      </c>
      <c r="Y17" s="86">
        <f>VLOOKUP(B17,[2]Succeded!$L$26:$T$237,5,FALSE)</f>
        <v>286.45721240271973</v>
      </c>
      <c r="Z17" s="86">
        <f>VLOOKUP(B17,[2]Succeded!$L$26:$T$237,6,FALSE)</f>
        <v>263.70711671382156</v>
      </c>
      <c r="AA17" s="86">
        <f>VLOOKUP(B17,[2]Succeded!$L$26:$T$237,7,FALSE)</f>
        <v>237.71177021585365</v>
      </c>
      <c r="AB17" s="86">
        <f>VLOOKUP(B17,[2]Succeded!$L$26:$T$237,8,FALSE)</f>
        <v>143.07749197957864</v>
      </c>
      <c r="AC17" s="89"/>
      <c r="AD17" s="85">
        <f t="shared" si="2"/>
        <v>0.9602353516355232</v>
      </c>
      <c r="AE17" s="85">
        <f t="shared" si="3"/>
        <v>0.97923724174198135</v>
      </c>
      <c r="AF17" s="85">
        <f t="shared" si="4"/>
        <v>0.94485443278204573</v>
      </c>
      <c r="AG17" s="85"/>
      <c r="AH17" s="85">
        <f t="shared" si="5"/>
        <v>0.96033200684148456</v>
      </c>
      <c r="AI17" s="85">
        <f t="shared" si="6"/>
        <v>0.92967829283587533</v>
      </c>
      <c r="AJ17" s="85">
        <f t="shared" si="7"/>
        <v>0.96065744649494178</v>
      </c>
      <c r="AK17" s="85">
        <f t="shared" si="8"/>
        <v>0.95160450303990785</v>
      </c>
      <c r="AL17" s="85">
        <f t="shared" si="9"/>
        <v>0.95887588501955612</v>
      </c>
      <c r="AM17" s="85">
        <f t="shared" si="10"/>
        <v>0.9584941730365325</v>
      </c>
      <c r="AN17" s="85">
        <f t="shared" si="11"/>
        <v>0.98226151711270093</v>
      </c>
      <c r="AO17" s="84">
        <f t="shared" si="12"/>
        <v>0.9734970471189891</v>
      </c>
    </row>
    <row r="18" spans="1:41" x14ac:dyDescent="0.2">
      <c r="A18" s="77" t="s">
        <v>617</v>
      </c>
      <c r="B18" s="88" t="s">
        <v>616</v>
      </c>
      <c r="C18" s="87" t="s">
        <v>615</v>
      </c>
      <c r="D18" s="86">
        <f>VLOOKUP(B18,[2]Tried!$C$26:$F$237,4,FALSE)</f>
        <v>1418.7991289253648</v>
      </c>
      <c r="E18" s="86">
        <f>VLOOKUP(B18,[2]Tried!$C$26:$F$237,2,FALSE)</f>
        <v>665.55492839393662</v>
      </c>
      <c r="F18" s="86">
        <f>VLOOKUP(B18,[2]Tried!$C$26:$F$237,3,FALSE)</f>
        <v>753.24420053142819</v>
      </c>
      <c r="G18" s="86"/>
      <c r="H18" s="86">
        <f>VLOOKUP(B18,[2]Tried!$L$26:$T$237,9,FALSE)</f>
        <v>1416.5288373600113</v>
      </c>
      <c r="I18" s="86">
        <f>VLOOKUP(B18,[2]Tried!$L$26:$T$237,2,FALSE)</f>
        <v>188.86725112086782</v>
      </c>
      <c r="J18" s="86">
        <f>VLOOKUP(B18,[2]Tried!$L$26:$T$237,3,FALSE)</f>
        <v>214.16984625690523</v>
      </c>
      <c r="K18" s="86">
        <f>VLOOKUP(B18,[2]Tried!$L$26:$T$237,4,FALSE)</f>
        <v>222.67818959540861</v>
      </c>
      <c r="L18" s="86">
        <f>VLOOKUP(B18,[2]Tried!$L$26:$T$237,5,FALSE)</f>
        <v>310.03427615575879</v>
      </c>
      <c r="M18" s="86">
        <f>VLOOKUP(B18,[2]Tried!$L$26:$T$237,6,FALSE)</f>
        <v>222.8346862695152</v>
      </c>
      <c r="N18" s="86">
        <f>VLOOKUP(B18,[2]Tried!$L$26:$T$237,7,FALSE)</f>
        <v>156.31895676793229</v>
      </c>
      <c r="O18" s="86">
        <f>VLOOKUP(B18,[2]Tried!$L$26:$T$237,8,FALSE)</f>
        <v>101.62563119362311</v>
      </c>
      <c r="P18" s="86"/>
      <c r="Q18" s="86">
        <f>VLOOKUP(B18,[2]Succeded!$C$26:$F$237,4,FALSE)</f>
        <v>1331.9704896090043</v>
      </c>
      <c r="R18" s="86">
        <f>VLOOKUP(B18,[2]Succeded!$C$26:$F$237,2,FALSE)</f>
        <v>622.55208549344275</v>
      </c>
      <c r="S18" s="86">
        <f>VLOOKUP(B18,[2]Succeded!$C$26:$F$237,3,FALSE)</f>
        <v>709.41840411556154</v>
      </c>
      <c r="T18" s="86"/>
      <c r="U18" s="86">
        <f>VLOOKUP(B18,[2]Succeded!$L$26:$T$237,9,FALSE)</f>
        <v>1331.4901102716476</v>
      </c>
      <c r="V18" s="86">
        <f>VLOOKUP(B18,[2]Succeded!$L$26:$T$237,2,FALSE)</f>
        <v>167.40701911615591</v>
      </c>
      <c r="W18" s="86">
        <f>VLOOKUP(B18,[2]Succeded!$L$26:$T$237,3,FALSE)</f>
        <v>193.50658535751282</v>
      </c>
      <c r="X18" s="86">
        <f>VLOOKUP(B18,[2]Succeded!$L$26:$T$237,4,FALSE)</f>
        <v>210.24340692425548</v>
      </c>
      <c r="Y18" s="86">
        <f>VLOOKUP(B18,[2]Succeded!$L$26:$T$237,5,FALSE)</f>
        <v>287.3079914016605</v>
      </c>
      <c r="Z18" s="86">
        <f>VLOOKUP(B18,[2]Succeded!$L$26:$T$237,6,FALSE)</f>
        <v>218.25820140108996</v>
      </c>
      <c r="AA18" s="86">
        <f>VLOOKUP(B18,[2]Succeded!$L$26:$T$237,7,FALSE)</f>
        <v>153.88009861764615</v>
      </c>
      <c r="AB18" s="86">
        <f>VLOOKUP(B18,[2]Succeded!$L$26:$T$237,8,FALSE)</f>
        <v>100.8868074533268</v>
      </c>
      <c r="AC18" s="89"/>
      <c r="AD18" s="85">
        <f t="shared" si="2"/>
        <v>0.938801316165082</v>
      </c>
      <c r="AE18" s="85">
        <f t="shared" si="3"/>
        <v>0.93538798817963098</v>
      </c>
      <c r="AF18" s="85">
        <f t="shared" si="4"/>
        <v>0.94181727999373022</v>
      </c>
      <c r="AG18" s="85"/>
      <c r="AH18" s="85">
        <f t="shared" si="5"/>
        <v>0.93996682252734753</v>
      </c>
      <c r="AI18" s="85">
        <f t="shared" si="6"/>
        <v>0.8863739908462045</v>
      </c>
      <c r="AJ18" s="85">
        <f t="shared" si="7"/>
        <v>0.90351928032573736</v>
      </c>
      <c r="AK18" s="85">
        <f t="shared" si="8"/>
        <v>0.9441580574471784</v>
      </c>
      <c r="AL18" s="85">
        <f t="shared" si="9"/>
        <v>0.92669750894678249</v>
      </c>
      <c r="AM18" s="85">
        <f t="shared" si="10"/>
        <v>0.97946242147019225</v>
      </c>
      <c r="AN18" s="85">
        <f t="shared" si="11"/>
        <v>0.98439819327922706</v>
      </c>
      <c r="AO18" s="84">
        <f t="shared" si="12"/>
        <v>0.99272994684885485</v>
      </c>
    </row>
    <row r="19" spans="1:41" x14ac:dyDescent="0.2">
      <c r="A19" s="77" t="s">
        <v>614</v>
      </c>
      <c r="B19" s="88" t="s">
        <v>613</v>
      </c>
      <c r="C19" s="87" t="s">
        <v>612</v>
      </c>
      <c r="D19" s="86">
        <f>VLOOKUP(B19,[2]Tried!$C$26:$F$237,4,FALSE)</f>
        <v>803.26902743580831</v>
      </c>
      <c r="E19" s="86">
        <f>VLOOKUP(B19,[2]Tried!$C$26:$F$237,2,FALSE)</f>
        <v>364.84713474628552</v>
      </c>
      <c r="F19" s="86">
        <f>VLOOKUP(B19,[2]Tried!$C$26:$F$237,3,FALSE)</f>
        <v>438.42189268952274</v>
      </c>
      <c r="G19" s="86"/>
      <c r="H19" s="86">
        <f>VLOOKUP(B19,[2]Tried!$L$26:$T$237,9,FALSE)</f>
        <v>804.09366513453131</v>
      </c>
      <c r="I19" s="86">
        <f>VLOOKUP(B19,[2]Tried!$L$26:$T$237,2,FALSE)</f>
        <v>87.544074682638595</v>
      </c>
      <c r="J19" s="86">
        <f>VLOOKUP(B19,[2]Tried!$L$26:$T$237,3,FALSE)</f>
        <v>127.50984744714449</v>
      </c>
      <c r="K19" s="86">
        <f>VLOOKUP(B19,[2]Tried!$L$26:$T$237,4,FALSE)</f>
        <v>124.61394159208528</v>
      </c>
      <c r="L19" s="86">
        <f>VLOOKUP(B19,[2]Tried!$L$26:$T$237,5,FALSE)</f>
        <v>162.4846701252815</v>
      </c>
      <c r="M19" s="86">
        <f>VLOOKUP(B19,[2]Tried!$L$26:$T$237,6,FALSE)</f>
        <v>148.69414382487204</v>
      </c>
      <c r="N19" s="86">
        <f>VLOOKUP(B19,[2]Tried!$L$26:$T$237,7,FALSE)</f>
        <v>97.741060877320166</v>
      </c>
      <c r="O19" s="86">
        <f>VLOOKUP(B19,[2]Tried!$L$26:$T$237,8,FALSE)</f>
        <v>55.505926585189314</v>
      </c>
      <c r="P19" s="86"/>
      <c r="Q19" s="86">
        <f>VLOOKUP(B19,[2]Succeded!$C$26:$F$237,4,FALSE)</f>
        <v>781.60197384848141</v>
      </c>
      <c r="R19" s="86">
        <f>VLOOKUP(B19,[2]Succeded!$C$26:$F$237,2,FALSE)</f>
        <v>354.47996517126984</v>
      </c>
      <c r="S19" s="86">
        <f>VLOOKUP(B19,[2]Succeded!$C$26:$F$237,3,FALSE)</f>
        <v>427.12200867721157</v>
      </c>
      <c r="T19" s="86"/>
      <c r="U19" s="86">
        <f>VLOOKUP(B19,[2]Succeded!$L$26:$T$237,9,FALSE)</f>
        <v>782.42661154720474</v>
      </c>
      <c r="V19" s="86">
        <f>VLOOKUP(B19,[2]Succeded!$L$26:$T$237,2,FALSE)</f>
        <v>85.024165727232742</v>
      </c>
      <c r="W19" s="86">
        <f>VLOOKUP(B19,[2]Succeded!$L$26:$T$237,3,FALSE)</f>
        <v>124.60720070343007</v>
      </c>
      <c r="X19" s="86">
        <f>VLOOKUP(B19,[2]Succeded!$L$26:$T$237,4,FALSE)</f>
        <v>119.012166826475</v>
      </c>
      <c r="Y19" s="86">
        <f>VLOOKUP(B19,[2]Succeded!$L$26:$T$237,5,FALSE)</f>
        <v>159.30592329247858</v>
      </c>
      <c r="Z19" s="86">
        <f>VLOOKUP(B19,[2]Succeded!$L$26:$T$237,6,FALSE)</f>
        <v>145.83519942761538</v>
      </c>
      <c r="AA19" s="86">
        <f>VLOOKUP(B19,[2]Succeded!$L$26:$T$237,7,FALSE)</f>
        <v>93.136028984783707</v>
      </c>
      <c r="AB19" s="86">
        <f>VLOOKUP(B19,[2]Succeded!$L$26:$T$237,8,FALSE)</f>
        <v>55.505926585189314</v>
      </c>
      <c r="AC19" s="89"/>
      <c r="AD19" s="85">
        <f t="shared" si="2"/>
        <v>0.97302640479430358</v>
      </c>
      <c r="AE19" s="85">
        <f t="shared" si="3"/>
        <v>0.97158489518569191</v>
      </c>
      <c r="AF19" s="85">
        <f t="shared" si="4"/>
        <v>0.9742260042193801</v>
      </c>
      <c r="AG19" s="85"/>
      <c r="AH19" s="85">
        <f t="shared" si="5"/>
        <v>0.9730540675460968</v>
      </c>
      <c r="AI19" s="85">
        <f t="shared" si="6"/>
        <v>0.97121553954918216</v>
      </c>
      <c r="AJ19" s="85">
        <f t="shared" si="7"/>
        <v>0.97723590136896965</v>
      </c>
      <c r="AK19" s="85">
        <f t="shared" si="8"/>
        <v>0.95504696590091587</v>
      </c>
      <c r="AL19" s="85">
        <f t="shared" si="9"/>
        <v>0.98043663546627513</v>
      </c>
      <c r="AM19" s="85">
        <f t="shared" si="10"/>
        <v>0.98077298591783246</v>
      </c>
      <c r="AN19" s="85">
        <f t="shared" si="11"/>
        <v>0.95288539073341483</v>
      </c>
      <c r="AO19" s="84">
        <f t="shared" si="12"/>
        <v>1</v>
      </c>
    </row>
    <row r="20" spans="1:41" x14ac:dyDescent="0.2">
      <c r="A20" s="77" t="s">
        <v>611</v>
      </c>
      <c r="B20" s="88" t="s">
        <v>610</v>
      </c>
      <c r="C20" s="87" t="s">
        <v>609</v>
      </c>
      <c r="D20" s="86">
        <f>VLOOKUP(B20,[2]Tried!$C$26:$F$237,4,FALSE)</f>
        <v>1285.773281027951</v>
      </c>
      <c r="E20" s="86">
        <f>VLOOKUP(B20,[2]Tried!$C$26:$F$237,2,FALSE)</f>
        <v>592.75629121450163</v>
      </c>
      <c r="F20" s="86">
        <f>VLOOKUP(B20,[2]Tried!$C$26:$F$237,3,FALSE)</f>
        <v>693.01698981344941</v>
      </c>
      <c r="G20" s="86"/>
      <c r="H20" s="86">
        <f>VLOOKUP(B20,[2]Tried!$L$26:$T$237,9,FALSE)</f>
        <v>1282.3938705860351</v>
      </c>
      <c r="I20" s="86">
        <f>VLOOKUP(B20,[2]Tried!$L$26:$T$237,2,FALSE)</f>
        <v>146.05700531916335</v>
      </c>
      <c r="J20" s="86">
        <f>VLOOKUP(B20,[2]Tried!$L$26:$T$237,3,FALSE)</f>
        <v>201.48449732712703</v>
      </c>
      <c r="K20" s="86">
        <f>VLOOKUP(B20,[2]Tried!$L$26:$T$237,4,FALSE)</f>
        <v>204.95180531540603</v>
      </c>
      <c r="L20" s="86">
        <f>VLOOKUP(B20,[2]Tried!$L$26:$T$237,5,FALSE)</f>
        <v>232.95801526300914</v>
      </c>
      <c r="M20" s="86">
        <f>VLOOKUP(B20,[2]Tried!$L$26:$T$237,6,FALSE)</f>
        <v>223.88586493208356</v>
      </c>
      <c r="N20" s="86">
        <f>VLOOKUP(B20,[2]Tried!$L$26:$T$237,7,FALSE)</f>
        <v>171.21192498175569</v>
      </c>
      <c r="O20" s="86">
        <f>VLOOKUP(B20,[2]Tried!$L$26:$T$237,8,FALSE)</f>
        <v>101.84475744749014</v>
      </c>
      <c r="P20" s="86"/>
      <c r="Q20" s="86">
        <f>VLOOKUP(B20,[2]Succeded!$C$26:$F$237,4,FALSE)</f>
        <v>1231.8023301828039</v>
      </c>
      <c r="R20" s="86">
        <f>VLOOKUP(B20,[2]Succeded!$C$26:$F$237,2,FALSE)</f>
        <v>566.33931698578954</v>
      </c>
      <c r="S20" s="86">
        <f>VLOOKUP(B20,[2]Succeded!$C$26:$F$237,3,FALSE)</f>
        <v>665.46301319701445</v>
      </c>
      <c r="T20" s="86"/>
      <c r="U20" s="86">
        <f>VLOOKUP(B20,[2]Succeded!$L$26:$T$237,9,FALSE)</f>
        <v>1228.7705339451493</v>
      </c>
      <c r="V20" s="86">
        <f>VLOOKUP(B20,[2]Succeded!$L$26:$T$237,2,FALSE)</f>
        <v>133.46983628996693</v>
      </c>
      <c r="W20" s="86">
        <f>VLOOKUP(B20,[2]Succeded!$L$26:$T$237,3,FALSE)</f>
        <v>190.5560921090885</v>
      </c>
      <c r="X20" s="86">
        <f>VLOOKUP(B20,[2]Succeded!$L$26:$T$237,4,FALSE)</f>
        <v>198.82505101814192</v>
      </c>
      <c r="Y20" s="86">
        <f>VLOOKUP(B20,[2]Succeded!$L$26:$T$237,5,FALSE)</f>
        <v>224.21225596930458</v>
      </c>
      <c r="Z20" s="86">
        <f>VLOOKUP(B20,[2]Succeded!$L$26:$T$237,6,FALSE)</f>
        <v>213.94278428777716</v>
      </c>
      <c r="AA20" s="86">
        <f>VLOOKUP(B20,[2]Succeded!$L$26:$T$237,7,FALSE)</f>
        <v>169.08572363097321</v>
      </c>
      <c r="AB20" s="86">
        <f>VLOOKUP(B20,[2]Succeded!$L$26:$T$237,8,FALSE)</f>
        <v>98.678790639896974</v>
      </c>
      <c r="AC20" s="89"/>
      <c r="AD20" s="85">
        <f t="shared" si="2"/>
        <v>0.95802451984225523</v>
      </c>
      <c r="AE20" s="85">
        <f t="shared" si="3"/>
        <v>0.95543366705634414</v>
      </c>
      <c r="AF20" s="85">
        <f t="shared" si="4"/>
        <v>0.96024054673774717</v>
      </c>
      <c r="AG20" s="85"/>
      <c r="AH20" s="85">
        <f t="shared" si="5"/>
        <v>0.95818497119267987</v>
      </c>
      <c r="AI20" s="85">
        <f t="shared" si="6"/>
        <v>0.91382016219152951</v>
      </c>
      <c r="AJ20" s="85">
        <f t="shared" si="7"/>
        <v>0.94576056538833675</v>
      </c>
      <c r="AK20" s="85">
        <f t="shared" si="8"/>
        <v>0.97010636579738596</v>
      </c>
      <c r="AL20" s="85">
        <f t="shared" si="9"/>
        <v>0.96245778758103417</v>
      </c>
      <c r="AM20" s="85">
        <f t="shared" si="10"/>
        <v>0.9555886181232448</v>
      </c>
      <c r="AN20" s="85">
        <f t="shared" si="11"/>
        <v>0.98758146460295304</v>
      </c>
      <c r="AO20" s="84">
        <f t="shared" si="12"/>
        <v>0.96891379696961333</v>
      </c>
    </row>
    <row r="21" spans="1:41" x14ac:dyDescent="0.2">
      <c r="A21" s="77" t="s">
        <v>608</v>
      </c>
      <c r="B21" s="88" t="s">
        <v>607</v>
      </c>
      <c r="C21" s="87" t="s">
        <v>606</v>
      </c>
      <c r="D21" s="86">
        <f>VLOOKUP(B21,[2]Tried!$C$26:$F$237,4,FALSE)</f>
        <v>643.68114262133713</v>
      </c>
      <c r="E21" s="86">
        <f>VLOOKUP(B21,[2]Tried!$C$26:$F$237,2,FALSE)</f>
        <v>306.59561659708152</v>
      </c>
      <c r="F21" s="86">
        <f>VLOOKUP(B21,[2]Tried!$C$26:$F$237,3,FALSE)</f>
        <v>337.08552602425556</v>
      </c>
      <c r="G21" s="86"/>
      <c r="H21" s="86">
        <f>VLOOKUP(B21,[2]Tried!$L$26:$T$237,9,FALSE)</f>
        <v>642.31313679144955</v>
      </c>
      <c r="I21" s="86">
        <f>VLOOKUP(B21,[2]Tried!$L$26:$T$237,2,FALSE)</f>
        <v>72.787729047122028</v>
      </c>
      <c r="J21" s="86">
        <f>VLOOKUP(B21,[2]Tried!$L$26:$T$237,3,FALSE)</f>
        <v>132.46257229573484</v>
      </c>
      <c r="K21" s="86">
        <f>VLOOKUP(B21,[2]Tried!$L$26:$T$237,4,FALSE)</f>
        <v>133.67638676552275</v>
      </c>
      <c r="L21" s="86">
        <f>VLOOKUP(B21,[2]Tried!$L$26:$T$237,5,FALSE)</f>
        <v>114.43393210481771</v>
      </c>
      <c r="M21" s="86">
        <f>VLOOKUP(B21,[2]Tried!$L$26:$T$237,6,FALSE)</f>
        <v>91.242363173202421</v>
      </c>
      <c r="N21" s="86">
        <f>VLOOKUP(B21,[2]Tried!$L$26:$T$237,7,FALSE)</f>
        <v>61.213709598326517</v>
      </c>
      <c r="O21" s="86">
        <f>VLOOKUP(B21,[2]Tried!$L$26:$T$237,8,FALSE)</f>
        <v>36.496443806723256</v>
      </c>
      <c r="P21" s="86"/>
      <c r="Q21" s="86">
        <f>VLOOKUP(B21,[2]Succeded!$C$26:$F$237,4,FALSE)</f>
        <v>603.61718724170373</v>
      </c>
      <c r="R21" s="86">
        <f>VLOOKUP(B21,[2]Succeded!$C$26:$F$237,2,FALSE)</f>
        <v>290.03447520655243</v>
      </c>
      <c r="S21" s="86">
        <f>VLOOKUP(B21,[2]Succeded!$C$26:$F$237,3,FALSE)</f>
        <v>313.5827120351513</v>
      </c>
      <c r="T21" s="86"/>
      <c r="U21" s="86">
        <f>VLOOKUP(B21,[2]Succeded!$L$26:$T$237,9,FALSE)</f>
        <v>602.24918141181649</v>
      </c>
      <c r="V21" s="86">
        <f>VLOOKUP(B21,[2]Succeded!$L$26:$T$237,2,FALSE)</f>
        <v>61.742302420534514</v>
      </c>
      <c r="W21" s="86">
        <f>VLOOKUP(B21,[2]Succeded!$L$26:$T$237,3,FALSE)</f>
        <v>123.34299515343407</v>
      </c>
      <c r="X21" s="86">
        <f>VLOOKUP(B21,[2]Succeded!$L$26:$T$237,4,FALSE)</f>
        <v>123.60679564365104</v>
      </c>
      <c r="Y21" s="86">
        <f>VLOOKUP(B21,[2]Succeded!$L$26:$T$237,5,FALSE)</f>
        <v>110.85532771432786</v>
      </c>
      <c r="Z21" s="86">
        <f>VLOOKUP(B21,[2]Succeded!$L$26:$T$237,6,FALSE)</f>
        <v>87.847608753181404</v>
      </c>
      <c r="AA21" s="86">
        <f>VLOOKUP(B21,[2]Succeded!$L$26:$T$237,7,FALSE)</f>
        <v>58.473154453499319</v>
      </c>
      <c r="AB21" s="86">
        <f>VLOOKUP(B21,[2]Succeded!$L$26:$T$237,8,FALSE)</f>
        <v>36.380997273188292</v>
      </c>
      <c r="AC21" s="89"/>
      <c r="AD21" s="85">
        <f t="shared" si="2"/>
        <v>0.93775807192909777</v>
      </c>
      <c r="AE21" s="85">
        <f t="shared" si="3"/>
        <v>0.94598376332205292</v>
      </c>
      <c r="AF21" s="85">
        <f t="shared" si="4"/>
        <v>0.9302764070996834</v>
      </c>
      <c r="AG21" s="85"/>
      <c r="AH21" s="85">
        <f t="shared" si="5"/>
        <v>0.93762550836222225</v>
      </c>
      <c r="AI21" s="85">
        <f t="shared" si="6"/>
        <v>0.84825152850370122</v>
      </c>
      <c r="AJ21" s="85">
        <f t="shared" si="7"/>
        <v>0.93115355542137235</v>
      </c>
      <c r="AK21" s="85">
        <f t="shared" si="8"/>
        <v>0.92467187836596421</v>
      </c>
      <c r="AL21" s="85">
        <f t="shared" si="9"/>
        <v>0.96872776872499688</v>
      </c>
      <c r="AM21" s="85">
        <f t="shared" si="10"/>
        <v>0.96279409802684679</v>
      </c>
      <c r="AN21" s="85">
        <f t="shared" si="11"/>
        <v>0.95522971630358244</v>
      </c>
      <c r="AO21" s="84">
        <f t="shared" si="12"/>
        <v>0.99683677307996521</v>
      </c>
    </row>
    <row r="22" spans="1:41" x14ac:dyDescent="0.2">
      <c r="A22" s="77" t="s">
        <v>605</v>
      </c>
      <c r="B22" s="88" t="s">
        <v>604</v>
      </c>
      <c r="C22" s="87" t="s">
        <v>603</v>
      </c>
      <c r="D22" s="86">
        <f>VLOOKUP(B22,[2]Tried!$C$26:$F$237,4,FALSE)</f>
        <v>779.36725116870366</v>
      </c>
      <c r="E22" s="86">
        <f>VLOOKUP(B22,[2]Tried!$C$26:$F$237,2,FALSE)</f>
        <v>367.82361855159934</v>
      </c>
      <c r="F22" s="86">
        <f>VLOOKUP(B22,[2]Tried!$C$26:$F$237,3,FALSE)</f>
        <v>411.54363261710427</v>
      </c>
      <c r="G22" s="86"/>
      <c r="H22" s="86">
        <f>VLOOKUP(B22,[2]Tried!$L$26:$T$237,9,FALSE)</f>
        <v>782.93904121094329</v>
      </c>
      <c r="I22" s="86">
        <f>VLOOKUP(B22,[2]Tried!$L$26:$T$237,2,FALSE)</f>
        <v>86.569145061915563</v>
      </c>
      <c r="J22" s="86">
        <f>VLOOKUP(B22,[2]Tried!$L$26:$T$237,3,FALSE)</f>
        <v>112.35852553449969</v>
      </c>
      <c r="K22" s="86">
        <f>VLOOKUP(B22,[2]Tried!$L$26:$T$237,4,FALSE)</f>
        <v>132.3166292875122</v>
      </c>
      <c r="L22" s="86">
        <f>VLOOKUP(B22,[2]Tried!$L$26:$T$237,5,FALSE)</f>
        <v>164.46920436185749</v>
      </c>
      <c r="M22" s="86">
        <f>VLOOKUP(B22,[2]Tried!$L$26:$T$237,6,FALSE)</f>
        <v>121.7146327514097</v>
      </c>
      <c r="N22" s="86">
        <f>VLOOKUP(B22,[2]Tried!$L$26:$T$237,7,FALSE)</f>
        <v>110.49103734154689</v>
      </c>
      <c r="O22" s="86">
        <f>VLOOKUP(B22,[2]Tried!$L$26:$T$237,8,FALSE)</f>
        <v>55.019866872201725</v>
      </c>
      <c r="P22" s="86"/>
      <c r="Q22" s="86">
        <f>VLOOKUP(B22,[2]Succeded!$C$26:$F$237,4,FALSE)</f>
        <v>713.42469080996511</v>
      </c>
      <c r="R22" s="86">
        <f>VLOOKUP(B22,[2]Succeded!$C$26:$F$237,2,FALSE)</f>
        <v>346.15162111083424</v>
      </c>
      <c r="S22" s="86">
        <f>VLOOKUP(B22,[2]Succeded!$C$26:$F$237,3,FALSE)</f>
        <v>367.27306969913093</v>
      </c>
      <c r="T22" s="86"/>
      <c r="U22" s="86">
        <f>VLOOKUP(B22,[2]Succeded!$L$26:$T$237,9,FALSE)</f>
        <v>716.69165051215396</v>
      </c>
      <c r="V22" s="86">
        <f>VLOOKUP(B22,[2]Succeded!$L$26:$T$237,2,FALSE)</f>
        <v>73.423355477788164</v>
      </c>
      <c r="W22" s="86">
        <f>VLOOKUP(B22,[2]Succeded!$L$26:$T$237,3,FALSE)</f>
        <v>102.40475634758316</v>
      </c>
      <c r="X22" s="86">
        <f>VLOOKUP(B22,[2]Succeded!$L$26:$T$237,4,FALSE)</f>
        <v>115.27979212776057</v>
      </c>
      <c r="Y22" s="86">
        <f>VLOOKUP(B22,[2]Succeded!$L$26:$T$237,5,FALSE)</f>
        <v>151.80686059825334</v>
      </c>
      <c r="Z22" s="86">
        <f>VLOOKUP(B22,[2]Succeded!$L$26:$T$237,6,FALSE)</f>
        <v>113.9197578663628</v>
      </c>
      <c r="AA22" s="86">
        <f>VLOOKUP(B22,[2]Succeded!$L$26:$T$237,7,FALSE)</f>
        <v>107.95225238657717</v>
      </c>
      <c r="AB22" s="86">
        <f>VLOOKUP(B22,[2]Succeded!$L$26:$T$237,8,FALSE)</f>
        <v>51.90487570782868</v>
      </c>
      <c r="AC22" s="89"/>
      <c r="AD22" s="85">
        <f t="shared" si="2"/>
        <v>0.91538961861708446</v>
      </c>
      <c r="AE22" s="85">
        <f t="shared" si="3"/>
        <v>0.94108046262471079</v>
      </c>
      <c r="AF22" s="85">
        <f t="shared" si="4"/>
        <v>0.89242802121260811</v>
      </c>
      <c r="AG22" s="85"/>
      <c r="AH22" s="85">
        <f t="shared" si="5"/>
        <v>0.91538627247872717</v>
      </c>
      <c r="AI22" s="85">
        <f t="shared" si="6"/>
        <v>0.84814693994349455</v>
      </c>
      <c r="AJ22" s="85">
        <f t="shared" si="7"/>
        <v>0.9114106460585385</v>
      </c>
      <c r="AK22" s="85">
        <f t="shared" si="8"/>
        <v>0.87124190472890517</v>
      </c>
      <c r="AL22" s="85">
        <f t="shared" si="9"/>
        <v>0.9230108529269403</v>
      </c>
      <c r="AM22" s="85">
        <f t="shared" si="10"/>
        <v>0.93595778330969315</v>
      </c>
      <c r="AN22" s="85">
        <f t="shared" si="11"/>
        <v>0.97702270685429538</v>
      </c>
      <c r="AO22" s="84">
        <f t="shared" si="12"/>
        <v>0.94338424751901995</v>
      </c>
    </row>
    <row r="23" spans="1:41" x14ac:dyDescent="0.2">
      <c r="A23" s="77" t="s">
        <v>602</v>
      </c>
      <c r="B23" s="88" t="s">
        <v>601</v>
      </c>
      <c r="C23" s="87" t="s">
        <v>600</v>
      </c>
      <c r="D23" s="86">
        <f>VLOOKUP(B23,[2]Tried!$C$26:$F$237,4,FALSE)</f>
        <v>1299.1971964332656</v>
      </c>
      <c r="E23" s="86">
        <f>VLOOKUP(B23,[2]Tried!$C$26:$F$237,2,FALSE)</f>
        <v>602.7730825109935</v>
      </c>
      <c r="F23" s="86">
        <f>VLOOKUP(B23,[2]Tried!$C$26:$F$237,3,FALSE)</f>
        <v>696.42411392227223</v>
      </c>
      <c r="G23" s="86"/>
      <c r="H23" s="86">
        <f>VLOOKUP(B23,[2]Tried!$L$26:$T$237,9,FALSE)</f>
        <v>1301.8315660491953</v>
      </c>
      <c r="I23" s="86">
        <f>VLOOKUP(B23,[2]Tried!$L$26:$T$237,2,FALSE)</f>
        <v>129.47020495534656</v>
      </c>
      <c r="J23" s="86">
        <f>VLOOKUP(B23,[2]Tried!$L$26:$T$237,3,FALSE)</f>
        <v>244.34597316377594</v>
      </c>
      <c r="K23" s="86">
        <f>VLOOKUP(B23,[2]Tried!$L$26:$T$237,4,FALSE)</f>
        <v>234.89005065182025</v>
      </c>
      <c r="L23" s="86">
        <f>VLOOKUP(B23,[2]Tried!$L$26:$T$237,5,FALSE)</f>
        <v>247.95148422727746</v>
      </c>
      <c r="M23" s="86">
        <f>VLOOKUP(B23,[2]Tried!$L$26:$T$237,6,FALSE)</f>
        <v>203.02842627106071</v>
      </c>
      <c r="N23" s="86">
        <f>VLOOKUP(B23,[2]Tried!$L$26:$T$237,7,FALSE)</f>
        <v>154.06349711307666</v>
      </c>
      <c r="O23" s="86">
        <f>VLOOKUP(B23,[2]Tried!$L$26:$T$237,8,FALSE)</f>
        <v>88.081929666837709</v>
      </c>
      <c r="P23" s="86"/>
      <c r="Q23" s="86">
        <f>VLOOKUP(B23,[2]Succeded!$C$26:$F$237,4,FALSE)</f>
        <v>1164.0651379895025</v>
      </c>
      <c r="R23" s="86">
        <f>VLOOKUP(B23,[2]Succeded!$C$26:$F$237,2,FALSE)</f>
        <v>541.56139744987581</v>
      </c>
      <c r="S23" s="86">
        <f>VLOOKUP(B23,[2]Succeded!$C$26:$F$237,3,FALSE)</f>
        <v>622.50374053962662</v>
      </c>
      <c r="T23" s="86"/>
      <c r="U23" s="86">
        <f>VLOOKUP(B23,[2]Succeded!$L$26:$T$237,9,FALSE)</f>
        <v>1164.1805627316878</v>
      </c>
      <c r="V23" s="86">
        <f>VLOOKUP(B23,[2]Succeded!$L$26:$T$237,2,FALSE)</f>
        <v>110.96068951791477</v>
      </c>
      <c r="W23" s="86">
        <f>VLOOKUP(B23,[2]Succeded!$L$26:$T$237,3,FALSE)</f>
        <v>204.72747147411286</v>
      </c>
      <c r="X23" s="86">
        <f>VLOOKUP(B23,[2]Succeded!$L$26:$T$237,4,FALSE)</f>
        <v>208.37697518165126</v>
      </c>
      <c r="Y23" s="86">
        <f>VLOOKUP(B23,[2]Succeded!$L$26:$T$237,5,FALSE)</f>
        <v>228.63248249651221</v>
      </c>
      <c r="Z23" s="86">
        <f>VLOOKUP(B23,[2]Succeded!$L$26:$T$237,6,FALSE)</f>
        <v>185.6532693688554</v>
      </c>
      <c r="AA23" s="86">
        <f>VLOOKUP(B23,[2]Succeded!$L$26:$T$237,7,FALSE)</f>
        <v>142.94954235828249</v>
      </c>
      <c r="AB23" s="86">
        <f>VLOOKUP(B23,[2]Succeded!$L$26:$T$237,8,FALSE)</f>
        <v>82.880132334358919</v>
      </c>
      <c r="AC23" s="89"/>
      <c r="AD23" s="85">
        <f t="shared" si="2"/>
        <v>0.89598803105891378</v>
      </c>
      <c r="AE23" s="85">
        <f t="shared" si="3"/>
        <v>0.8984498697152733</v>
      </c>
      <c r="AF23" s="85">
        <f t="shared" si="4"/>
        <v>0.8938572460302604</v>
      </c>
      <c r="AG23" s="85"/>
      <c r="AH23" s="85">
        <f t="shared" si="5"/>
        <v>0.89426358454707666</v>
      </c>
      <c r="AI23" s="85">
        <f t="shared" si="6"/>
        <v>0.85703648616439898</v>
      </c>
      <c r="AJ23" s="85">
        <f t="shared" si="7"/>
        <v>0.8378589948641868</v>
      </c>
      <c r="AK23" s="85">
        <f t="shared" si="8"/>
        <v>0.88712559175411998</v>
      </c>
      <c r="AL23" s="85">
        <f t="shared" si="9"/>
        <v>0.92208555721708418</v>
      </c>
      <c r="AM23" s="85">
        <f t="shared" si="10"/>
        <v>0.9144200779106274</v>
      </c>
      <c r="AN23" s="85">
        <f t="shared" si="11"/>
        <v>0.927861206820218</v>
      </c>
      <c r="AO23" s="84">
        <f t="shared" si="12"/>
        <v>0.94094364925752494</v>
      </c>
    </row>
    <row r="24" spans="1:41" x14ac:dyDescent="0.2">
      <c r="A24" s="77" t="s">
        <v>599</v>
      </c>
      <c r="B24" s="88" t="s">
        <v>598</v>
      </c>
      <c r="C24" s="87" t="s">
        <v>597</v>
      </c>
      <c r="D24" s="86">
        <f>VLOOKUP(B24,[2]Tried!$C$26:$F$237,4,FALSE)</f>
        <v>832.77333687518387</v>
      </c>
      <c r="E24" s="86">
        <f>VLOOKUP(B24,[2]Tried!$C$26:$F$237,2,FALSE)</f>
        <v>382.5769986695214</v>
      </c>
      <c r="F24" s="86">
        <f>VLOOKUP(B24,[2]Tried!$C$26:$F$237,3,FALSE)</f>
        <v>450.19633820566247</v>
      </c>
      <c r="G24" s="86"/>
      <c r="H24" s="86">
        <f>VLOOKUP(B24,[2]Tried!$L$26:$T$237,9,FALSE)</f>
        <v>833.71695115147259</v>
      </c>
      <c r="I24" s="86">
        <f>VLOOKUP(B24,[2]Tried!$L$26:$T$237,2,FALSE)</f>
        <v>100.68985895437122</v>
      </c>
      <c r="J24" s="86">
        <f>VLOOKUP(B24,[2]Tried!$L$26:$T$237,3,FALSE)</f>
        <v>136.87453806752029</v>
      </c>
      <c r="K24" s="86">
        <f>VLOOKUP(B24,[2]Tried!$L$26:$T$237,4,FALSE)</f>
        <v>136.79559755739211</v>
      </c>
      <c r="L24" s="86">
        <f>VLOOKUP(B24,[2]Tried!$L$26:$T$237,5,FALSE)</f>
        <v>180.77073030368112</v>
      </c>
      <c r="M24" s="86">
        <f>VLOOKUP(B24,[2]Tried!$L$26:$T$237,6,FALSE)</f>
        <v>117.81768616147573</v>
      </c>
      <c r="N24" s="86">
        <f>VLOOKUP(B24,[2]Tried!$L$26:$T$237,7,FALSE)</f>
        <v>108.03855616199904</v>
      </c>
      <c r="O24" s="86">
        <f>VLOOKUP(B24,[2]Tried!$L$26:$T$237,8,FALSE)</f>
        <v>52.729983945032942</v>
      </c>
      <c r="P24" s="86"/>
      <c r="Q24" s="86">
        <f>VLOOKUP(B24,[2]Succeded!$C$26:$F$237,4,FALSE)</f>
        <v>741.80051571607748</v>
      </c>
      <c r="R24" s="86">
        <f>VLOOKUP(B24,[2]Succeded!$C$26:$F$237,2,FALSE)</f>
        <v>335.10621982700803</v>
      </c>
      <c r="S24" s="86">
        <f>VLOOKUP(B24,[2]Succeded!$C$26:$F$237,3,FALSE)</f>
        <v>406.69429588906945</v>
      </c>
      <c r="T24" s="86"/>
      <c r="U24" s="86">
        <f>VLOOKUP(B24,[2]Succeded!$L$26:$T$237,9,FALSE)</f>
        <v>742.74412999236631</v>
      </c>
      <c r="V24" s="86">
        <f>VLOOKUP(B24,[2]Succeded!$L$26:$T$237,2,FALSE)</f>
        <v>84.692626857153797</v>
      </c>
      <c r="W24" s="86">
        <f>VLOOKUP(B24,[2]Succeded!$L$26:$T$237,3,FALSE)</f>
        <v>117.59441185893873</v>
      </c>
      <c r="X24" s="86">
        <f>VLOOKUP(B24,[2]Succeded!$L$26:$T$237,4,FALSE)</f>
        <v>114.3882200907925</v>
      </c>
      <c r="Y24" s="86">
        <f>VLOOKUP(B24,[2]Succeded!$L$26:$T$237,5,FALSE)</f>
        <v>164.00996948296583</v>
      </c>
      <c r="Z24" s="86">
        <f>VLOOKUP(B24,[2]Succeded!$L$26:$T$237,6,FALSE)</f>
        <v>108.41285568014371</v>
      </c>
      <c r="AA24" s="86">
        <f>VLOOKUP(B24,[2]Succeded!$L$26:$T$237,7,FALSE)</f>
        <v>104.60317556412622</v>
      </c>
      <c r="AB24" s="86">
        <f>VLOOKUP(B24,[2]Succeded!$L$26:$T$237,8,FALSE)</f>
        <v>49.042870458245474</v>
      </c>
      <c r="AC24" s="89"/>
      <c r="AD24" s="85">
        <f t="shared" si="2"/>
        <v>0.89075920525930408</v>
      </c>
      <c r="AE24" s="85">
        <f t="shared" si="3"/>
        <v>0.87591836674028667</v>
      </c>
      <c r="AF24" s="85">
        <f t="shared" si="4"/>
        <v>0.90337095479279517</v>
      </c>
      <c r="AG24" s="85"/>
      <c r="AH24" s="85">
        <f t="shared" si="5"/>
        <v>0.89088284575063414</v>
      </c>
      <c r="AI24" s="85">
        <f t="shared" si="6"/>
        <v>0.84112370140009085</v>
      </c>
      <c r="AJ24" s="85">
        <f t="shared" si="7"/>
        <v>0.85914015505885644</v>
      </c>
      <c r="AK24" s="85">
        <f t="shared" si="8"/>
        <v>0.83619810968552055</v>
      </c>
      <c r="AL24" s="85">
        <f t="shared" si="9"/>
        <v>0.90728166671364063</v>
      </c>
      <c r="AM24" s="85">
        <f t="shared" si="10"/>
        <v>0.92017471410495888</v>
      </c>
      <c r="AN24" s="85">
        <f t="shared" si="11"/>
        <v>0.96820227222657784</v>
      </c>
      <c r="AO24" s="84">
        <f t="shared" si="12"/>
        <v>0.93007558108435973</v>
      </c>
    </row>
    <row r="25" spans="1:41" x14ac:dyDescent="0.2">
      <c r="A25" s="77" t="s">
        <v>596</v>
      </c>
      <c r="B25" s="88" t="s">
        <v>595</v>
      </c>
      <c r="C25" s="87" t="s">
        <v>594</v>
      </c>
      <c r="D25" s="86">
        <f>VLOOKUP(B25,[2]Tried!$C$26:$F$237,4,FALSE)</f>
        <v>884.68018930410221</v>
      </c>
      <c r="E25" s="86">
        <f>VLOOKUP(B25,[2]Tried!$C$26:$F$237,2,FALSE)</f>
        <v>445.43597453004173</v>
      </c>
      <c r="F25" s="86">
        <f>VLOOKUP(B25,[2]Tried!$C$26:$F$237,3,FALSE)</f>
        <v>439.24421477406048</v>
      </c>
      <c r="G25" s="86"/>
      <c r="H25" s="86">
        <f>VLOOKUP(B25,[2]Tried!$L$26:$T$237,9,FALSE)</f>
        <v>885.96256913032073</v>
      </c>
      <c r="I25" s="86">
        <f>VLOOKUP(B25,[2]Tried!$L$26:$T$237,2,FALSE)</f>
        <v>85.036939209550496</v>
      </c>
      <c r="J25" s="86">
        <f>VLOOKUP(B25,[2]Tried!$L$26:$T$237,3,FALSE)</f>
        <v>269.27537604069255</v>
      </c>
      <c r="K25" s="86">
        <f>VLOOKUP(B25,[2]Tried!$L$26:$T$237,4,FALSE)</f>
        <v>202.00327516582377</v>
      </c>
      <c r="L25" s="86">
        <f>VLOOKUP(B25,[2]Tried!$L$26:$T$237,5,FALSE)</f>
        <v>154.85539969102055</v>
      </c>
      <c r="M25" s="86">
        <f>VLOOKUP(B25,[2]Tried!$L$26:$T$237,6,FALSE)</f>
        <v>89.408894617762854</v>
      </c>
      <c r="N25" s="86">
        <f>VLOOKUP(B25,[2]Tried!$L$26:$T$237,7,FALSE)</f>
        <v>49.846999585749323</v>
      </c>
      <c r="O25" s="86">
        <f>VLOOKUP(B25,[2]Tried!$L$26:$T$237,8,FALSE)</f>
        <v>35.535684819721162</v>
      </c>
      <c r="P25" s="86"/>
      <c r="Q25" s="86">
        <f>VLOOKUP(B25,[2]Succeded!$C$26:$F$237,4,FALSE)</f>
        <v>804.1282909228953</v>
      </c>
      <c r="R25" s="86">
        <f>VLOOKUP(B25,[2]Succeded!$C$26:$F$237,2,FALSE)</f>
        <v>394.55401740159181</v>
      </c>
      <c r="S25" s="86">
        <f>VLOOKUP(B25,[2]Succeded!$C$26:$F$237,3,FALSE)</f>
        <v>409.57427352130355</v>
      </c>
      <c r="T25" s="86"/>
      <c r="U25" s="86">
        <f>VLOOKUP(B25,[2]Succeded!$L$26:$T$237,9,FALSE)</f>
        <v>803.16210044437435</v>
      </c>
      <c r="V25" s="86">
        <f>VLOOKUP(B25,[2]Succeded!$L$26:$T$237,2,FALSE)</f>
        <v>79.386517371029925</v>
      </c>
      <c r="W25" s="86">
        <f>VLOOKUP(B25,[2]Succeded!$L$26:$T$237,3,FALSE)</f>
        <v>252.99461837460944</v>
      </c>
      <c r="X25" s="86">
        <f>VLOOKUP(B25,[2]Succeded!$L$26:$T$237,4,FALSE)</f>
        <v>176.80407663109264</v>
      </c>
      <c r="Y25" s="86">
        <f>VLOOKUP(B25,[2]Succeded!$L$26:$T$237,5,FALSE)</f>
        <v>132.33863430246322</v>
      </c>
      <c r="Z25" s="86">
        <f>VLOOKUP(B25,[2]Succeded!$L$26:$T$237,6,FALSE)</f>
        <v>82.247548346103798</v>
      </c>
      <c r="AA25" s="86">
        <f>VLOOKUP(B25,[2]Succeded!$L$26:$T$237,7,FALSE)</f>
        <v>46.628485851640505</v>
      </c>
      <c r="AB25" s="86">
        <f>VLOOKUP(B25,[2]Succeded!$L$26:$T$237,8,FALSE)</f>
        <v>32.762219567434784</v>
      </c>
      <c r="AC25" s="89"/>
      <c r="AD25" s="85">
        <f t="shared" si="2"/>
        <v>0.90894800250408025</v>
      </c>
      <c r="AE25" s="85">
        <f t="shared" si="3"/>
        <v>0.88577043607191119</v>
      </c>
      <c r="AF25" s="85">
        <f t="shared" si="4"/>
        <v>0.93245228905742417</v>
      </c>
      <c r="AG25" s="85"/>
      <c r="AH25" s="85">
        <f t="shared" si="5"/>
        <v>0.9065417980725472</v>
      </c>
      <c r="AI25" s="85">
        <f t="shared" si="6"/>
        <v>0.93355332528377299</v>
      </c>
      <c r="AJ25" s="85">
        <f t="shared" si="7"/>
        <v>0.93953863176994401</v>
      </c>
      <c r="AK25" s="85">
        <f t="shared" si="8"/>
        <v>0.87525351500343151</v>
      </c>
      <c r="AL25" s="85">
        <f t="shared" si="9"/>
        <v>0.85459489670050559</v>
      </c>
      <c r="AM25" s="85">
        <f t="shared" si="10"/>
        <v>0.91990342457229846</v>
      </c>
      <c r="AN25" s="85">
        <f t="shared" si="11"/>
        <v>0.9354321471531668</v>
      </c>
      <c r="AO25" s="84">
        <f t="shared" si="12"/>
        <v>0.92195267190271812</v>
      </c>
    </row>
    <row r="26" spans="1:41" x14ac:dyDescent="0.2">
      <c r="A26" s="77" t="s">
        <v>593</v>
      </c>
      <c r="B26" s="88" t="s">
        <v>592</v>
      </c>
      <c r="C26" s="87" t="s">
        <v>591</v>
      </c>
      <c r="D26" s="86">
        <f>VLOOKUP(B26,[2]Tried!$C$26:$F$237,4,FALSE)</f>
        <v>781.65780939018032</v>
      </c>
      <c r="E26" s="86">
        <f>VLOOKUP(B26,[2]Tried!$C$26:$F$237,2,FALSE)</f>
        <v>373.36424189880881</v>
      </c>
      <c r="F26" s="86">
        <f>VLOOKUP(B26,[2]Tried!$C$26:$F$237,3,FALSE)</f>
        <v>408.29356749137156</v>
      </c>
      <c r="G26" s="86"/>
      <c r="H26" s="86">
        <f>VLOOKUP(B26,[2]Tried!$L$26:$T$237,9,FALSE)</f>
        <v>781.58463898162211</v>
      </c>
      <c r="I26" s="86">
        <f>VLOOKUP(B26,[2]Tried!$L$26:$T$237,2,FALSE)</f>
        <v>89.606883325191475</v>
      </c>
      <c r="J26" s="86">
        <f>VLOOKUP(B26,[2]Tried!$L$26:$T$237,3,FALSE)</f>
        <v>116.98541051236623</v>
      </c>
      <c r="K26" s="86">
        <f>VLOOKUP(B26,[2]Tried!$L$26:$T$237,4,FALSE)</f>
        <v>130.44634837687536</v>
      </c>
      <c r="L26" s="86">
        <f>VLOOKUP(B26,[2]Tried!$L$26:$T$237,5,FALSE)</f>
        <v>168.24362171474993</v>
      </c>
      <c r="M26" s="86">
        <f>VLOOKUP(B26,[2]Tried!$L$26:$T$237,6,FALSE)</f>
        <v>125.30129782738246</v>
      </c>
      <c r="N26" s="86">
        <f>VLOOKUP(B26,[2]Tried!$L$26:$T$237,7,FALSE)</f>
        <v>101.8746396869948</v>
      </c>
      <c r="O26" s="86">
        <f>VLOOKUP(B26,[2]Tried!$L$26:$T$237,8,FALSE)</f>
        <v>49.12643753806185</v>
      </c>
      <c r="P26" s="86"/>
      <c r="Q26" s="86">
        <f>VLOOKUP(B26,[2]Succeded!$C$26:$F$237,4,FALSE)</f>
        <v>729.32343981345525</v>
      </c>
      <c r="R26" s="86">
        <f>VLOOKUP(B26,[2]Succeded!$C$26:$F$237,2,FALSE)</f>
        <v>353.67803080523697</v>
      </c>
      <c r="S26" s="86">
        <f>VLOOKUP(B26,[2]Succeded!$C$26:$F$237,3,FALSE)</f>
        <v>375.64540900821822</v>
      </c>
      <c r="T26" s="86"/>
      <c r="U26" s="86">
        <f>VLOOKUP(B26,[2]Succeded!$L$26:$T$237,9,FALSE)</f>
        <v>729.25026940489693</v>
      </c>
      <c r="V26" s="86">
        <f>VLOOKUP(B26,[2]Succeded!$L$26:$T$237,2,FALSE)</f>
        <v>83.268928231435183</v>
      </c>
      <c r="W26" s="86">
        <f>VLOOKUP(B26,[2]Succeded!$L$26:$T$237,3,FALSE)</f>
        <v>110.2717915746762</v>
      </c>
      <c r="X26" s="86">
        <f>VLOOKUP(B26,[2]Succeded!$L$26:$T$237,4,FALSE)</f>
        <v>117.49836670992188</v>
      </c>
      <c r="Y26" s="86">
        <f>VLOOKUP(B26,[2]Succeded!$L$26:$T$237,5,FALSE)</f>
        <v>161.6515965440783</v>
      </c>
      <c r="Z26" s="86">
        <f>VLOOKUP(B26,[2]Succeded!$L$26:$T$237,6,FALSE)</f>
        <v>113.65727647001948</v>
      </c>
      <c r="AA26" s="86">
        <f>VLOOKUP(B26,[2]Succeded!$L$26:$T$237,7,FALSE)</f>
        <v>96.322904689100625</v>
      </c>
      <c r="AB26" s="86">
        <f>VLOOKUP(B26,[2]Succeded!$L$26:$T$237,8,FALSE)</f>
        <v>46.579405185665308</v>
      </c>
      <c r="AC26" s="89"/>
      <c r="AD26" s="85">
        <f t="shared" si="2"/>
        <v>0.933046956164163</v>
      </c>
      <c r="AE26" s="85">
        <f t="shared" si="3"/>
        <v>0.94727344270181257</v>
      </c>
      <c r="AF26" s="85">
        <f t="shared" si="4"/>
        <v>0.92003753896063212</v>
      </c>
      <c r="AG26" s="85"/>
      <c r="AH26" s="85">
        <f t="shared" si="5"/>
        <v>0.93304068815257801</v>
      </c>
      <c r="AI26" s="85">
        <f t="shared" si="6"/>
        <v>0.92926932777300952</v>
      </c>
      <c r="AJ26" s="85">
        <f t="shared" si="7"/>
        <v>0.94261148541270157</v>
      </c>
      <c r="AK26" s="85">
        <f t="shared" si="8"/>
        <v>0.90074094194231347</v>
      </c>
      <c r="AL26" s="85">
        <f t="shared" si="9"/>
        <v>0.96081857306990137</v>
      </c>
      <c r="AM26" s="85">
        <f t="shared" si="10"/>
        <v>0.9070718216071153</v>
      </c>
      <c r="AN26" s="85">
        <f t="shared" si="11"/>
        <v>0.94550424899708474</v>
      </c>
      <c r="AO26" s="84">
        <f t="shared" si="12"/>
        <v>0.94815353035881811</v>
      </c>
    </row>
    <row r="27" spans="1:41" x14ac:dyDescent="0.2">
      <c r="A27" s="77" t="s">
        <v>590</v>
      </c>
      <c r="B27" s="88" t="s">
        <v>589</v>
      </c>
      <c r="C27" s="87" t="s">
        <v>588</v>
      </c>
      <c r="D27" s="86">
        <f>VLOOKUP(B27,[2]Tried!$C$26:$F$237,4,FALSE)</f>
        <v>1062.0617023861655</v>
      </c>
      <c r="E27" s="86">
        <f>VLOOKUP(B27,[2]Tried!$C$26:$F$237,2,FALSE)</f>
        <v>486.02302638919821</v>
      </c>
      <c r="F27" s="86">
        <f>VLOOKUP(B27,[2]Tried!$C$26:$F$237,3,FALSE)</f>
        <v>576.0386759969673</v>
      </c>
      <c r="G27" s="86"/>
      <c r="H27" s="86">
        <f>VLOOKUP(B27,[2]Tried!$L$26:$T$237,9,FALSE)</f>
        <v>1058.4595178974155</v>
      </c>
      <c r="I27" s="86">
        <f>VLOOKUP(B27,[2]Tried!$L$26:$T$237,2,FALSE)</f>
        <v>101.08860891545611</v>
      </c>
      <c r="J27" s="86">
        <f>VLOOKUP(B27,[2]Tried!$L$26:$T$237,3,FALSE)</f>
        <v>203.05664111915533</v>
      </c>
      <c r="K27" s="86">
        <f>VLOOKUP(B27,[2]Tried!$L$26:$T$237,4,FALSE)</f>
        <v>211.49264247940891</v>
      </c>
      <c r="L27" s="86">
        <f>VLOOKUP(B27,[2]Tried!$L$26:$T$237,5,FALSE)</f>
        <v>205.92923932254178</v>
      </c>
      <c r="M27" s="86">
        <f>VLOOKUP(B27,[2]Tried!$L$26:$T$237,6,FALSE)</f>
        <v>163.54924437293386</v>
      </c>
      <c r="N27" s="86">
        <f>VLOOKUP(B27,[2]Tried!$L$26:$T$237,7,FALSE)</f>
        <v>110.51213447855729</v>
      </c>
      <c r="O27" s="86">
        <f>VLOOKUP(B27,[2]Tried!$L$26:$T$237,8,FALSE)</f>
        <v>62.831007209362369</v>
      </c>
      <c r="P27" s="86"/>
      <c r="Q27" s="86">
        <f>VLOOKUP(B27,[2]Succeded!$C$26:$F$237,4,FALSE)</f>
        <v>951.51920827470963</v>
      </c>
      <c r="R27" s="86">
        <f>VLOOKUP(B27,[2]Succeded!$C$26:$F$237,2,FALSE)</f>
        <v>414.37787499902214</v>
      </c>
      <c r="S27" s="86">
        <f>VLOOKUP(B27,[2]Succeded!$C$26:$F$237,3,FALSE)</f>
        <v>537.14133327568743</v>
      </c>
      <c r="T27" s="86"/>
      <c r="U27" s="86">
        <f>VLOOKUP(B27,[2]Succeded!$L$26:$T$237,9,FALSE)</f>
        <v>945.54243196153641</v>
      </c>
      <c r="V27" s="86">
        <f>VLOOKUP(B27,[2]Succeded!$L$26:$T$237,2,FALSE)</f>
        <v>86.760573478168411</v>
      </c>
      <c r="W27" s="86">
        <f>VLOOKUP(B27,[2]Succeded!$L$26:$T$237,3,FALSE)</f>
        <v>171.92714501830142</v>
      </c>
      <c r="X27" s="86">
        <f>VLOOKUP(B27,[2]Succeded!$L$26:$T$237,4,FALSE)</f>
        <v>179.22777568873622</v>
      </c>
      <c r="Y27" s="86">
        <f>VLOOKUP(B27,[2]Succeded!$L$26:$T$237,5,FALSE)</f>
        <v>190.0627226402934</v>
      </c>
      <c r="Z27" s="86">
        <f>VLOOKUP(B27,[2]Succeded!$L$26:$T$237,6,FALSE)</f>
        <v>151.82240104346485</v>
      </c>
      <c r="AA27" s="86">
        <f>VLOOKUP(B27,[2]Succeded!$L$26:$T$237,7,FALSE)</f>
        <v>106.82937814655105</v>
      </c>
      <c r="AB27" s="86">
        <f>VLOOKUP(B27,[2]Succeded!$L$26:$T$237,8,FALSE)</f>
        <v>58.912435946021077</v>
      </c>
      <c r="AC27" s="89"/>
      <c r="AD27" s="85">
        <f t="shared" si="2"/>
        <v>0.89591706973041507</v>
      </c>
      <c r="AE27" s="85">
        <f t="shared" si="3"/>
        <v>0.85258897727038152</v>
      </c>
      <c r="AF27" s="85">
        <f t="shared" si="4"/>
        <v>0.93247442516952694</v>
      </c>
      <c r="AG27" s="85"/>
      <c r="AH27" s="85">
        <f t="shared" si="5"/>
        <v>0.89331940992870085</v>
      </c>
      <c r="AI27" s="85">
        <f t="shared" si="6"/>
        <v>0.85826261147513938</v>
      </c>
      <c r="AJ27" s="85">
        <f t="shared" si="7"/>
        <v>0.84669550363247237</v>
      </c>
      <c r="AK27" s="85">
        <f t="shared" si="8"/>
        <v>0.84744213126083556</v>
      </c>
      <c r="AL27" s="85">
        <f t="shared" si="9"/>
        <v>0.92295160835612544</v>
      </c>
      <c r="AM27" s="85">
        <f t="shared" si="10"/>
        <v>0.92829778349370529</v>
      </c>
      <c r="AN27" s="85">
        <f t="shared" si="11"/>
        <v>0.96667554789903365</v>
      </c>
      <c r="AO27" s="84">
        <f t="shared" si="12"/>
        <v>0.9376331617558824</v>
      </c>
    </row>
    <row r="28" spans="1:41" x14ac:dyDescent="0.2">
      <c r="A28" s="77" t="s">
        <v>587</v>
      </c>
      <c r="B28" s="88" t="s">
        <v>586</v>
      </c>
      <c r="C28" s="87" t="s">
        <v>585</v>
      </c>
      <c r="D28" s="86">
        <f>VLOOKUP(B28,[2]Tried!$C$26:$F$237,4,FALSE)</f>
        <v>1529.9784240557062</v>
      </c>
      <c r="E28" s="86">
        <f>VLOOKUP(B28,[2]Tried!$C$26:$F$237,2,FALSE)</f>
        <v>766.38669546233928</v>
      </c>
      <c r="F28" s="86">
        <f>VLOOKUP(B28,[2]Tried!$C$26:$F$237,3,FALSE)</f>
        <v>763.59172859336695</v>
      </c>
      <c r="G28" s="86"/>
      <c r="H28" s="86">
        <f>VLOOKUP(B28,[2]Tried!$L$26:$T$237,9,FALSE)</f>
        <v>1526.04727594203</v>
      </c>
      <c r="I28" s="86">
        <f>VLOOKUP(B28,[2]Tried!$L$26:$T$237,2,FALSE)</f>
        <v>163.76144854372896</v>
      </c>
      <c r="J28" s="86">
        <f>VLOOKUP(B28,[2]Tried!$L$26:$T$237,3,FALSE)</f>
        <v>270.6118957177506</v>
      </c>
      <c r="K28" s="86">
        <f>VLOOKUP(B28,[2]Tried!$L$26:$T$237,4,FALSE)</f>
        <v>286.97524924897135</v>
      </c>
      <c r="L28" s="86">
        <f>VLOOKUP(B28,[2]Tried!$L$26:$T$237,5,FALSE)</f>
        <v>269.80509028156791</v>
      </c>
      <c r="M28" s="86">
        <f>VLOOKUP(B28,[2]Tried!$L$26:$T$237,6,FALSE)</f>
        <v>246.56544263413497</v>
      </c>
      <c r="N28" s="86">
        <f>VLOOKUP(B28,[2]Tried!$L$26:$T$237,7,FALSE)</f>
        <v>190.53286370675616</v>
      </c>
      <c r="O28" s="86">
        <f>VLOOKUP(B28,[2]Tried!$L$26:$T$237,8,FALSE)</f>
        <v>97.795285809120017</v>
      </c>
      <c r="P28" s="86"/>
      <c r="Q28" s="86">
        <f>VLOOKUP(B28,[2]Succeded!$C$26:$F$237,4,FALSE)</f>
        <v>1436.220677457974</v>
      </c>
      <c r="R28" s="86">
        <f>VLOOKUP(B28,[2]Succeded!$C$26:$F$237,2,FALSE)</f>
        <v>712.0743918750469</v>
      </c>
      <c r="S28" s="86">
        <f>VLOOKUP(B28,[2]Succeded!$C$26:$F$237,3,FALSE)</f>
        <v>724.14628558292725</v>
      </c>
      <c r="T28" s="86"/>
      <c r="U28" s="86">
        <f>VLOOKUP(B28,[2]Succeded!$L$26:$T$237,9,FALSE)</f>
        <v>1432.2895293442971</v>
      </c>
      <c r="V28" s="86">
        <f>VLOOKUP(B28,[2]Succeded!$L$26:$T$237,2,FALSE)</f>
        <v>141.96034873294187</v>
      </c>
      <c r="W28" s="86">
        <f>VLOOKUP(B28,[2]Succeded!$L$26:$T$237,3,FALSE)</f>
        <v>244.48870315374376</v>
      </c>
      <c r="X28" s="86">
        <f>VLOOKUP(B28,[2]Succeded!$L$26:$T$237,4,FALSE)</f>
        <v>269.78274970939191</v>
      </c>
      <c r="Y28" s="86">
        <f>VLOOKUP(B28,[2]Succeded!$L$26:$T$237,5,FALSE)</f>
        <v>260.05817190575573</v>
      </c>
      <c r="Z28" s="86">
        <f>VLOOKUP(B28,[2]Succeded!$L$26:$T$237,6,FALSE)</f>
        <v>239.890483740886</v>
      </c>
      <c r="AA28" s="86">
        <f>VLOOKUP(B28,[2]Succeded!$L$26:$T$237,7,FALSE)</f>
        <v>184.37720733808922</v>
      </c>
      <c r="AB28" s="86">
        <f>VLOOKUP(B28,[2]Succeded!$L$26:$T$237,8,FALSE)</f>
        <v>91.731864763488574</v>
      </c>
      <c r="AC28" s="89"/>
      <c r="AD28" s="85">
        <f t="shared" si="2"/>
        <v>0.9387195628882159</v>
      </c>
      <c r="AE28" s="85">
        <f t="shared" si="3"/>
        <v>0.92913198531646313</v>
      </c>
      <c r="AF28" s="85">
        <f t="shared" si="4"/>
        <v>0.94834223377052129</v>
      </c>
      <c r="AG28" s="85"/>
      <c r="AH28" s="85">
        <f t="shared" si="5"/>
        <v>0.93856170246111403</v>
      </c>
      <c r="AI28" s="85">
        <f t="shared" si="6"/>
        <v>0.8668728201621545</v>
      </c>
      <c r="AJ28" s="85">
        <f t="shared" si="7"/>
        <v>0.903466207593278</v>
      </c>
      <c r="AK28" s="85">
        <f t="shared" si="8"/>
        <v>0.94009065386449497</v>
      </c>
      <c r="AL28" s="85">
        <f t="shared" si="9"/>
        <v>0.96387422355286057</v>
      </c>
      <c r="AM28" s="85">
        <f t="shared" si="10"/>
        <v>0.97292824646496157</v>
      </c>
      <c r="AN28" s="85">
        <f t="shared" si="11"/>
        <v>0.96769241668386963</v>
      </c>
      <c r="AO28" s="84">
        <f t="shared" si="12"/>
        <v>0.9379988411970468</v>
      </c>
    </row>
    <row r="29" spans="1:41" x14ac:dyDescent="0.2">
      <c r="A29" s="77" t="s">
        <v>584</v>
      </c>
      <c r="B29" s="88" t="s">
        <v>583</v>
      </c>
      <c r="C29" s="87" t="s">
        <v>582</v>
      </c>
      <c r="D29" s="86">
        <f>VLOOKUP(B29,[2]Tried!$C$26:$F$237,4,FALSE)</f>
        <v>945.15288131563148</v>
      </c>
      <c r="E29" s="86">
        <f>VLOOKUP(B29,[2]Tried!$C$26:$F$237,2,FALSE)</f>
        <v>445.07247532109147</v>
      </c>
      <c r="F29" s="86">
        <f>VLOOKUP(B29,[2]Tried!$C$26:$F$237,3,FALSE)</f>
        <v>500.08040599454</v>
      </c>
      <c r="G29" s="86"/>
      <c r="H29" s="86">
        <f>VLOOKUP(B29,[2]Tried!$L$26:$T$237,9,FALSE)</f>
        <v>946.27175228011538</v>
      </c>
      <c r="I29" s="86">
        <f>VLOOKUP(B29,[2]Tried!$L$26:$T$237,2,FALSE)</f>
        <v>77.779744380418776</v>
      </c>
      <c r="J29" s="86">
        <f>VLOOKUP(B29,[2]Tried!$L$26:$T$237,3,FALSE)</f>
        <v>130.40243897722829</v>
      </c>
      <c r="K29" s="86">
        <f>VLOOKUP(B29,[2]Tried!$L$26:$T$237,4,FALSE)</f>
        <v>169.91590758854676</v>
      </c>
      <c r="L29" s="86">
        <f>VLOOKUP(B29,[2]Tried!$L$26:$T$237,5,FALSE)</f>
        <v>198.02445103471547</v>
      </c>
      <c r="M29" s="86">
        <f>VLOOKUP(B29,[2]Tried!$L$26:$T$237,6,FALSE)</f>
        <v>148.38718220039902</v>
      </c>
      <c r="N29" s="86">
        <f>VLOOKUP(B29,[2]Tried!$L$26:$T$237,7,FALSE)</f>
        <v>117.91231871651068</v>
      </c>
      <c r="O29" s="86">
        <f>VLOOKUP(B29,[2]Tried!$L$26:$T$237,8,FALSE)</f>
        <v>103.84970938229637</v>
      </c>
      <c r="P29" s="86"/>
      <c r="Q29" s="86">
        <f>VLOOKUP(B29,[2]Succeded!$C$26:$F$237,4,FALSE)</f>
        <v>885.95049708232864</v>
      </c>
      <c r="R29" s="86">
        <f>VLOOKUP(B29,[2]Succeded!$C$26:$F$237,2,FALSE)</f>
        <v>416.89514429190928</v>
      </c>
      <c r="S29" s="86">
        <f>VLOOKUP(B29,[2]Succeded!$C$26:$F$237,3,FALSE)</f>
        <v>469.05535279041931</v>
      </c>
      <c r="T29" s="86"/>
      <c r="U29" s="86">
        <f>VLOOKUP(B29,[2]Succeded!$L$26:$T$237,9,FALSE)</f>
        <v>887.06936804681243</v>
      </c>
      <c r="V29" s="86">
        <f>VLOOKUP(B29,[2]Succeded!$L$26:$T$237,2,FALSE)</f>
        <v>66.291652178099071</v>
      </c>
      <c r="W29" s="86">
        <f>VLOOKUP(B29,[2]Succeded!$L$26:$T$237,3,FALSE)</f>
        <v>119.01248956195909</v>
      </c>
      <c r="X29" s="86">
        <f>VLOOKUP(B29,[2]Succeded!$L$26:$T$237,4,FALSE)</f>
        <v>160.64133883503521</v>
      </c>
      <c r="Y29" s="86">
        <f>VLOOKUP(B29,[2]Succeded!$L$26:$T$237,5,FALSE)</f>
        <v>184.94360855696422</v>
      </c>
      <c r="Z29" s="86">
        <f>VLOOKUP(B29,[2]Succeded!$L$26:$T$237,6,FALSE)</f>
        <v>142.63379091290599</v>
      </c>
      <c r="AA29" s="86">
        <f>VLOOKUP(B29,[2]Succeded!$L$26:$T$237,7,FALSE)</f>
        <v>114.01588678903383</v>
      </c>
      <c r="AB29" s="86">
        <f>VLOOKUP(B29,[2]Succeded!$L$26:$T$237,8,FALSE)</f>
        <v>99.530601212814972</v>
      </c>
      <c r="AC29" s="89"/>
      <c r="AD29" s="85">
        <f t="shared" si="2"/>
        <v>0.93736210786249263</v>
      </c>
      <c r="AE29" s="85">
        <f t="shared" si="3"/>
        <v>0.93669046595421557</v>
      </c>
      <c r="AF29" s="85">
        <f t="shared" si="4"/>
        <v>0.93795987038840423</v>
      </c>
      <c r="AG29" s="85"/>
      <c r="AH29" s="85">
        <f t="shared" si="5"/>
        <v>0.93743617085615183</v>
      </c>
      <c r="AI29" s="85">
        <f t="shared" si="6"/>
        <v>0.85229969198495004</v>
      </c>
      <c r="AJ29" s="85">
        <f t="shared" si="7"/>
        <v>0.91265539582999533</v>
      </c>
      <c r="AK29" s="85">
        <f t="shared" si="8"/>
        <v>0.94541671297798668</v>
      </c>
      <c r="AL29" s="85">
        <f t="shared" si="9"/>
        <v>0.9339432963484996</v>
      </c>
      <c r="AM29" s="85">
        <f t="shared" si="10"/>
        <v>0.9612271679926977</v>
      </c>
      <c r="AN29" s="85">
        <f t="shared" si="11"/>
        <v>0.96695483584845099</v>
      </c>
      <c r="AO29" s="84">
        <f t="shared" si="12"/>
        <v>0.95841001197623299</v>
      </c>
    </row>
    <row r="30" spans="1:41" x14ac:dyDescent="0.2">
      <c r="A30" s="77" t="s">
        <v>581</v>
      </c>
      <c r="B30" s="88" t="s">
        <v>580</v>
      </c>
      <c r="C30" s="87" t="s">
        <v>579</v>
      </c>
      <c r="D30" s="86">
        <f>VLOOKUP(B30,[2]Tried!$C$26:$F$237,4,FALSE)</f>
        <v>989.5787845930563</v>
      </c>
      <c r="E30" s="86">
        <f>VLOOKUP(B30,[2]Tried!$C$26:$F$237,2,FALSE)</f>
        <v>478.29548936763467</v>
      </c>
      <c r="F30" s="86">
        <f>VLOOKUP(B30,[2]Tried!$C$26:$F$237,3,FALSE)</f>
        <v>511.28329522542163</v>
      </c>
      <c r="G30" s="86"/>
      <c r="H30" s="86">
        <f>VLOOKUP(B30,[2]Tried!$L$26:$T$237,9,FALSE)</f>
        <v>987.80908891961667</v>
      </c>
      <c r="I30" s="86">
        <f>VLOOKUP(B30,[2]Tried!$L$26:$T$237,2,FALSE)</f>
        <v>124.39984881737875</v>
      </c>
      <c r="J30" s="86">
        <f>VLOOKUP(B30,[2]Tried!$L$26:$T$237,3,FALSE)</f>
        <v>158.00798372531909</v>
      </c>
      <c r="K30" s="86">
        <f>VLOOKUP(B30,[2]Tried!$L$26:$T$237,4,FALSE)</f>
        <v>168.32988630316871</v>
      </c>
      <c r="L30" s="86">
        <f>VLOOKUP(B30,[2]Tried!$L$26:$T$237,5,FALSE)</f>
        <v>196.61542305026666</v>
      </c>
      <c r="M30" s="86">
        <f>VLOOKUP(B30,[2]Tried!$L$26:$T$237,6,FALSE)</f>
        <v>164.7673577838039</v>
      </c>
      <c r="N30" s="86">
        <f>VLOOKUP(B30,[2]Tried!$L$26:$T$237,7,FALSE)</f>
        <v>105.58374906275259</v>
      </c>
      <c r="O30" s="86">
        <f>VLOOKUP(B30,[2]Tried!$L$26:$T$237,8,FALSE)</f>
        <v>70.10484017692707</v>
      </c>
      <c r="P30" s="86"/>
      <c r="Q30" s="86">
        <f>VLOOKUP(B30,[2]Succeded!$C$26:$F$237,4,FALSE)</f>
        <v>899.35530225080265</v>
      </c>
      <c r="R30" s="86">
        <f>VLOOKUP(B30,[2]Succeded!$C$26:$F$237,2,FALSE)</f>
        <v>427.32890707372792</v>
      </c>
      <c r="S30" s="86">
        <f>VLOOKUP(B30,[2]Succeded!$C$26:$F$237,3,FALSE)</f>
        <v>472.02639517707473</v>
      </c>
      <c r="T30" s="86"/>
      <c r="U30" s="86">
        <f>VLOOKUP(B30,[2]Succeded!$L$26:$T$237,9,FALSE)</f>
        <v>896.49352209816266</v>
      </c>
      <c r="V30" s="86">
        <f>VLOOKUP(B30,[2]Succeded!$L$26:$T$237,2,FALSE)</f>
        <v>106.04137562235492</v>
      </c>
      <c r="W30" s="86">
        <f>VLOOKUP(B30,[2]Succeded!$L$26:$T$237,3,FALSE)</f>
        <v>135.73295946587876</v>
      </c>
      <c r="X30" s="86">
        <f>VLOOKUP(B30,[2]Succeded!$L$26:$T$237,4,FALSE)</f>
        <v>154.64591123741516</v>
      </c>
      <c r="Y30" s="86">
        <f>VLOOKUP(B30,[2]Succeded!$L$26:$T$237,5,FALSE)</f>
        <v>175.66116543609695</v>
      </c>
      <c r="Z30" s="86">
        <f>VLOOKUP(B30,[2]Succeded!$L$26:$T$237,6,FALSE)</f>
        <v>157.15533055250589</v>
      </c>
      <c r="AA30" s="86">
        <f>VLOOKUP(B30,[2]Succeded!$L$26:$T$237,7,FALSE)</f>
        <v>100.13977032071416</v>
      </c>
      <c r="AB30" s="86">
        <f>VLOOKUP(B30,[2]Succeded!$L$26:$T$237,8,FALSE)</f>
        <v>67.117009463196837</v>
      </c>
      <c r="AC30" s="89"/>
      <c r="AD30" s="85">
        <f t="shared" si="2"/>
        <v>0.90882637770033015</v>
      </c>
      <c r="AE30" s="85">
        <f t="shared" si="3"/>
        <v>0.89344122320431907</v>
      </c>
      <c r="AF30" s="85">
        <f t="shared" si="4"/>
        <v>0.92321888781631567</v>
      </c>
      <c r="AG30" s="85"/>
      <c r="AH30" s="85">
        <f t="shared" si="5"/>
        <v>0.90755747457099489</v>
      </c>
      <c r="AI30" s="85">
        <f t="shared" si="6"/>
        <v>0.85242366956591398</v>
      </c>
      <c r="AJ30" s="85">
        <f t="shared" si="7"/>
        <v>0.85902595720629404</v>
      </c>
      <c r="AK30" s="85">
        <f t="shared" si="8"/>
        <v>0.91870739435356019</v>
      </c>
      <c r="AL30" s="85">
        <f t="shared" si="9"/>
        <v>0.89342515816364754</v>
      </c>
      <c r="AM30" s="85">
        <f t="shared" si="10"/>
        <v>0.95380136373075797</v>
      </c>
      <c r="AN30" s="85">
        <f t="shared" si="11"/>
        <v>0.94843923624266402</v>
      </c>
      <c r="AO30" s="84">
        <f t="shared" si="12"/>
        <v>0.95738053597740613</v>
      </c>
    </row>
    <row r="31" spans="1:41" x14ac:dyDescent="0.2">
      <c r="A31" s="77" t="s">
        <v>578</v>
      </c>
      <c r="B31" s="88" t="s">
        <v>577</v>
      </c>
      <c r="C31" s="87" t="s">
        <v>576</v>
      </c>
      <c r="D31" s="86">
        <f>VLOOKUP(B31,[2]Tried!$C$26:$F$237,4,FALSE)</f>
        <v>924.42691848011657</v>
      </c>
      <c r="E31" s="86">
        <f>VLOOKUP(B31,[2]Tried!$C$26:$F$237,2,FALSE)</f>
        <v>452.49034337876242</v>
      </c>
      <c r="F31" s="86">
        <f>VLOOKUP(B31,[2]Tried!$C$26:$F$237,3,FALSE)</f>
        <v>471.93657510135415</v>
      </c>
      <c r="G31" s="86"/>
      <c r="H31" s="86">
        <f>VLOOKUP(B31,[2]Tried!$L$26:$T$237,9,FALSE)</f>
        <v>927.66119710905809</v>
      </c>
      <c r="I31" s="86">
        <f>VLOOKUP(B31,[2]Tried!$L$26:$T$237,2,FALSE)</f>
        <v>96.05586948995888</v>
      </c>
      <c r="J31" s="86">
        <f>VLOOKUP(B31,[2]Tried!$L$26:$T$237,3,FALSE)</f>
        <v>183.71538814442221</v>
      </c>
      <c r="K31" s="86">
        <f>VLOOKUP(B31,[2]Tried!$L$26:$T$237,4,FALSE)</f>
        <v>161.15046510791123</v>
      </c>
      <c r="L31" s="86">
        <f>VLOOKUP(B31,[2]Tried!$L$26:$T$237,5,FALSE)</f>
        <v>189.26656866448494</v>
      </c>
      <c r="M31" s="86">
        <f>VLOOKUP(B31,[2]Tried!$L$26:$T$237,6,FALSE)</f>
        <v>144.43100922710022</v>
      </c>
      <c r="N31" s="86">
        <f>VLOOKUP(B31,[2]Tried!$L$26:$T$237,7,FALSE)</f>
        <v>92.555393413353812</v>
      </c>
      <c r="O31" s="86">
        <f>VLOOKUP(B31,[2]Tried!$L$26:$T$237,8,FALSE)</f>
        <v>60.486503061826774</v>
      </c>
      <c r="P31" s="86"/>
      <c r="Q31" s="86">
        <f>VLOOKUP(B31,[2]Succeded!$C$26:$F$237,4,FALSE)</f>
        <v>876.32889602858791</v>
      </c>
      <c r="R31" s="86">
        <f>VLOOKUP(B31,[2]Succeded!$C$26:$F$237,2,FALSE)</f>
        <v>432.63995546051837</v>
      </c>
      <c r="S31" s="86">
        <f>VLOOKUP(B31,[2]Succeded!$C$26:$F$237,3,FALSE)</f>
        <v>443.68894056806954</v>
      </c>
      <c r="T31" s="86"/>
      <c r="U31" s="86">
        <f>VLOOKUP(B31,[2]Succeded!$L$26:$T$237,9,FALSE)</f>
        <v>878.79219642840951</v>
      </c>
      <c r="V31" s="86">
        <f>VLOOKUP(B31,[2]Succeded!$L$26:$T$237,2,FALSE)</f>
        <v>94.90383198026997</v>
      </c>
      <c r="W31" s="86">
        <f>VLOOKUP(B31,[2]Succeded!$L$26:$T$237,3,FALSE)</f>
        <v>173.92171661956303</v>
      </c>
      <c r="X31" s="86">
        <f>VLOOKUP(B31,[2]Succeded!$L$26:$T$237,4,FALSE)</f>
        <v>150.20759809515317</v>
      </c>
      <c r="Y31" s="86">
        <f>VLOOKUP(B31,[2]Succeded!$L$26:$T$237,5,FALSE)</f>
        <v>170.77808328015831</v>
      </c>
      <c r="Z31" s="86">
        <f>VLOOKUP(B31,[2]Succeded!$L$26:$T$237,6,FALSE)</f>
        <v>141.84985928409705</v>
      </c>
      <c r="AA31" s="86">
        <f>VLOOKUP(B31,[2]Succeded!$L$26:$T$237,7,FALSE)</f>
        <v>90.135362144022537</v>
      </c>
      <c r="AB31" s="86">
        <f>VLOOKUP(B31,[2]Succeded!$L$26:$T$237,8,FALSE)</f>
        <v>56.995745025145418</v>
      </c>
      <c r="AC31" s="89"/>
      <c r="AD31" s="85">
        <f t="shared" si="2"/>
        <v>0.94796990276894111</v>
      </c>
      <c r="AE31" s="85">
        <f t="shared" si="3"/>
        <v>0.95613080321223998</v>
      </c>
      <c r="AF31" s="85">
        <f t="shared" si="4"/>
        <v>0.94014527370077627</v>
      </c>
      <c r="AG31" s="85"/>
      <c r="AH31" s="85">
        <f t="shared" si="5"/>
        <v>0.94732020609146661</v>
      </c>
      <c r="AI31" s="85">
        <f t="shared" si="6"/>
        <v>0.98800658912561989</v>
      </c>
      <c r="AJ31" s="85">
        <f t="shared" si="7"/>
        <v>0.946691065872173</v>
      </c>
      <c r="AK31" s="85">
        <f t="shared" si="8"/>
        <v>0.93209534328411414</v>
      </c>
      <c r="AL31" s="85">
        <f t="shared" si="9"/>
        <v>0.90231510237235091</v>
      </c>
      <c r="AM31" s="85">
        <f t="shared" si="10"/>
        <v>0.98212883814344454</v>
      </c>
      <c r="AN31" s="85">
        <f t="shared" si="11"/>
        <v>0.97385315776765835</v>
      </c>
      <c r="AO31" s="84">
        <f t="shared" si="12"/>
        <v>0.94228864523523126</v>
      </c>
    </row>
    <row r="32" spans="1:41" x14ac:dyDescent="0.2">
      <c r="A32" s="77" t="s">
        <v>575</v>
      </c>
      <c r="B32" s="88" t="s">
        <v>574</v>
      </c>
      <c r="C32" s="87" t="s">
        <v>573</v>
      </c>
      <c r="D32" s="86">
        <f>VLOOKUP(B32,[2]Tried!$C$26:$F$237,4,FALSE)</f>
        <v>607.41876019912581</v>
      </c>
      <c r="E32" s="86">
        <f>VLOOKUP(B32,[2]Tried!$C$26:$F$237,2,FALSE)</f>
        <v>267.97398079730016</v>
      </c>
      <c r="F32" s="86">
        <f>VLOOKUP(B32,[2]Tried!$C$26:$F$237,3,FALSE)</f>
        <v>339.44477940182566</v>
      </c>
      <c r="G32" s="86"/>
      <c r="H32" s="86">
        <f>VLOOKUP(B32,[2]Tried!$L$26:$T$237,9,FALSE)</f>
        <v>606.72254845475231</v>
      </c>
      <c r="I32" s="86">
        <f>VLOOKUP(B32,[2]Tried!$L$26:$T$237,2,FALSE)</f>
        <v>68.922070273815024</v>
      </c>
      <c r="J32" s="86">
        <f>VLOOKUP(B32,[2]Tried!$L$26:$T$237,3,FALSE)</f>
        <v>104.08705189777676</v>
      </c>
      <c r="K32" s="86">
        <f>VLOOKUP(B32,[2]Tried!$L$26:$T$237,4,FALSE)</f>
        <v>104.992309699176</v>
      </c>
      <c r="L32" s="86">
        <f>VLOOKUP(B32,[2]Tried!$L$26:$T$237,5,FALSE)</f>
        <v>122.19182062624566</v>
      </c>
      <c r="M32" s="86">
        <f>VLOOKUP(B32,[2]Tried!$L$26:$T$237,6,FALSE)</f>
        <v>102.03223963720249</v>
      </c>
      <c r="N32" s="86">
        <f>VLOOKUP(B32,[2]Tried!$L$26:$T$237,7,FALSE)</f>
        <v>66.320074191769407</v>
      </c>
      <c r="O32" s="86">
        <f>VLOOKUP(B32,[2]Tried!$L$26:$T$237,8,FALSE)</f>
        <v>38.176982128766944</v>
      </c>
      <c r="P32" s="86"/>
      <c r="Q32" s="86">
        <f>VLOOKUP(B32,[2]Succeded!$C$26:$F$237,4,FALSE)</f>
        <v>560.52319618295394</v>
      </c>
      <c r="R32" s="86">
        <f>VLOOKUP(B32,[2]Succeded!$C$26:$F$237,2,FALSE)</f>
        <v>243.76976377051167</v>
      </c>
      <c r="S32" s="86">
        <f>VLOOKUP(B32,[2]Succeded!$C$26:$F$237,3,FALSE)</f>
        <v>316.75343241244224</v>
      </c>
      <c r="T32" s="86"/>
      <c r="U32" s="86">
        <f>VLOOKUP(B32,[2]Succeded!$L$26:$T$237,9,FALSE)</f>
        <v>559.82698443858044</v>
      </c>
      <c r="V32" s="86">
        <f>VLOOKUP(B32,[2]Succeded!$L$26:$T$237,2,FALSE)</f>
        <v>54.104266464654565</v>
      </c>
      <c r="W32" s="86">
        <f>VLOOKUP(B32,[2]Succeded!$L$26:$T$237,3,FALSE)</f>
        <v>101.19781916764715</v>
      </c>
      <c r="X32" s="86">
        <f>VLOOKUP(B32,[2]Succeded!$L$26:$T$237,4,FALSE)</f>
        <v>93.814130082452991</v>
      </c>
      <c r="Y32" s="86">
        <f>VLOOKUP(B32,[2]Succeded!$L$26:$T$237,5,FALSE)</f>
        <v>111.62141702426092</v>
      </c>
      <c r="Z32" s="86">
        <f>VLOOKUP(B32,[2]Succeded!$L$26:$T$237,6,FALSE)</f>
        <v>97.792837108029659</v>
      </c>
      <c r="AA32" s="86">
        <f>VLOOKUP(B32,[2]Succeded!$L$26:$T$237,7,FALSE)</f>
        <v>65.258034879774769</v>
      </c>
      <c r="AB32" s="86">
        <f>VLOOKUP(B32,[2]Succeded!$L$26:$T$237,8,FALSE)</f>
        <v>36.038479711760353</v>
      </c>
      <c r="AC32" s="89"/>
      <c r="AD32" s="85">
        <f t="shared" si="2"/>
        <v>0.92279533150935533</v>
      </c>
      <c r="AE32" s="85">
        <f t="shared" si="3"/>
        <v>0.90967698821066911</v>
      </c>
      <c r="AF32" s="85">
        <f t="shared" si="4"/>
        <v>0.93315158056232173</v>
      </c>
      <c r="AG32" s="85"/>
      <c r="AH32" s="85">
        <f t="shared" si="5"/>
        <v>0.9227067394551115</v>
      </c>
      <c r="AI32" s="85">
        <f t="shared" si="6"/>
        <v>0.78500640287948431</v>
      </c>
      <c r="AJ32" s="85">
        <f t="shared" si="7"/>
        <v>0.97224215041687312</v>
      </c>
      <c r="AK32" s="85">
        <f t="shared" si="8"/>
        <v>0.8935333487876328</v>
      </c>
      <c r="AL32" s="85">
        <f t="shared" si="9"/>
        <v>0.91349336193036224</v>
      </c>
      <c r="AM32" s="85">
        <f t="shared" si="10"/>
        <v>0.9584503629024812</v>
      </c>
      <c r="AN32" s="85">
        <f t="shared" si="11"/>
        <v>0.98398615615350982</v>
      </c>
      <c r="AO32" s="84">
        <f t="shared" si="12"/>
        <v>0.94398450852417704</v>
      </c>
    </row>
    <row r="33" spans="1:41" x14ac:dyDescent="0.2">
      <c r="A33" s="77" t="s">
        <v>572</v>
      </c>
      <c r="B33" s="88" t="s">
        <v>571</v>
      </c>
      <c r="C33" s="87" t="s">
        <v>570</v>
      </c>
      <c r="D33" s="86">
        <f>VLOOKUP(B33,[2]Tried!$C$26:$F$237,4,FALSE)</f>
        <v>1039.2666630781268</v>
      </c>
      <c r="E33" s="86">
        <f>VLOOKUP(B33,[2]Tried!$C$26:$F$237,2,FALSE)</f>
        <v>501.41125886998145</v>
      </c>
      <c r="F33" s="86">
        <f>VLOOKUP(B33,[2]Tried!$C$26:$F$237,3,FALSE)</f>
        <v>537.85540420814539</v>
      </c>
      <c r="G33" s="86"/>
      <c r="H33" s="86">
        <f>VLOOKUP(B33,[2]Tried!$L$26:$T$237,9,FALSE)</f>
        <v>1039.1806595944927</v>
      </c>
      <c r="I33" s="86">
        <f>VLOOKUP(B33,[2]Tried!$L$26:$T$237,2,FALSE)</f>
        <v>104.59067229871984</v>
      </c>
      <c r="J33" s="86">
        <f>VLOOKUP(B33,[2]Tried!$L$26:$T$237,3,FALSE)</f>
        <v>241.59403332982228</v>
      </c>
      <c r="K33" s="86">
        <f>VLOOKUP(B33,[2]Tried!$L$26:$T$237,4,FALSE)</f>
        <v>196.05227011880237</v>
      </c>
      <c r="L33" s="86">
        <f>VLOOKUP(B33,[2]Tried!$L$26:$T$237,5,FALSE)</f>
        <v>181.20714422983465</v>
      </c>
      <c r="M33" s="86">
        <f>VLOOKUP(B33,[2]Tried!$L$26:$T$237,6,FALSE)</f>
        <v>155.19161358950856</v>
      </c>
      <c r="N33" s="86">
        <f>VLOOKUP(B33,[2]Tried!$L$26:$T$237,7,FALSE)</f>
        <v>109.26008570506396</v>
      </c>
      <c r="O33" s="86">
        <f>VLOOKUP(B33,[2]Tried!$L$26:$T$237,8,FALSE)</f>
        <v>51.284840322741111</v>
      </c>
      <c r="P33" s="86"/>
      <c r="Q33" s="86">
        <f>VLOOKUP(B33,[2]Succeded!$C$26:$F$237,4,FALSE)</f>
        <v>946.67772541627073</v>
      </c>
      <c r="R33" s="86">
        <f>VLOOKUP(B33,[2]Succeded!$C$26:$F$237,2,FALSE)</f>
        <v>452.10510477528237</v>
      </c>
      <c r="S33" s="86">
        <f>VLOOKUP(B33,[2]Succeded!$C$26:$F$237,3,FALSE)</f>
        <v>494.5726206409883</v>
      </c>
      <c r="T33" s="86"/>
      <c r="U33" s="86">
        <f>VLOOKUP(B33,[2]Succeded!$L$26:$T$237,9,FALSE)</f>
        <v>945.43213131310119</v>
      </c>
      <c r="V33" s="86">
        <f>VLOOKUP(B33,[2]Succeded!$L$26:$T$237,2,FALSE)</f>
        <v>100.30886402890286</v>
      </c>
      <c r="W33" s="86">
        <f>VLOOKUP(B33,[2]Succeded!$L$26:$T$237,3,FALSE)</f>
        <v>209.23879307598858</v>
      </c>
      <c r="X33" s="86">
        <f>VLOOKUP(B33,[2]Succeded!$L$26:$T$237,4,FALSE)</f>
        <v>175.77539057113407</v>
      </c>
      <c r="Y33" s="86">
        <f>VLOOKUP(B33,[2]Succeded!$L$26:$T$237,5,FALSE)</f>
        <v>160.77565795875645</v>
      </c>
      <c r="Z33" s="86">
        <f>VLOOKUP(B33,[2]Succeded!$L$26:$T$237,6,FALSE)</f>
        <v>142.69136447496038</v>
      </c>
      <c r="AA33" s="86">
        <f>VLOOKUP(B33,[2]Succeded!$L$26:$T$237,7,FALSE)</f>
        <v>106.54146447776772</v>
      </c>
      <c r="AB33" s="86">
        <f>VLOOKUP(B33,[2]Succeded!$L$26:$T$237,8,FALSE)</f>
        <v>50.100596725591082</v>
      </c>
      <c r="AC33" s="89"/>
      <c r="AD33" s="85">
        <f t="shared" si="2"/>
        <v>0.91090935469090883</v>
      </c>
      <c r="AE33" s="85">
        <f t="shared" si="3"/>
        <v>0.90166524340554466</v>
      </c>
      <c r="AF33" s="85">
        <f t="shared" si="4"/>
        <v>0.91952710109721791</v>
      </c>
      <c r="AG33" s="85"/>
      <c r="AH33" s="85">
        <f t="shared" si="5"/>
        <v>0.90978611137934973</v>
      </c>
      <c r="AI33" s="85">
        <f t="shared" si="6"/>
        <v>0.95906127978996281</v>
      </c>
      <c r="AJ33" s="85">
        <f t="shared" si="7"/>
        <v>0.86607599613330444</v>
      </c>
      <c r="AK33" s="85">
        <f t="shared" si="8"/>
        <v>0.89657411497769923</v>
      </c>
      <c r="AL33" s="85">
        <f t="shared" si="9"/>
        <v>0.88724789876295462</v>
      </c>
      <c r="AM33" s="85">
        <f t="shared" si="10"/>
        <v>0.91945280530678597</v>
      </c>
      <c r="AN33" s="85">
        <f t="shared" si="11"/>
        <v>0.97511789223161627</v>
      </c>
      <c r="AO33" s="84">
        <f t="shared" si="12"/>
        <v>0.97690850571635879</v>
      </c>
    </row>
    <row r="34" spans="1:41" x14ac:dyDescent="0.2">
      <c r="A34" s="77" t="s">
        <v>569</v>
      </c>
      <c r="B34" s="88" t="s">
        <v>568</v>
      </c>
      <c r="C34" s="87" t="s">
        <v>567</v>
      </c>
      <c r="D34" s="86">
        <f>VLOOKUP(B34,[2]Tried!$C$26:$F$237,4,FALSE)</f>
        <v>2173.8764681819439</v>
      </c>
      <c r="E34" s="86">
        <f>VLOOKUP(B34,[2]Tried!$C$26:$F$237,2,FALSE)</f>
        <v>1048.140337320046</v>
      </c>
      <c r="F34" s="86">
        <f>VLOOKUP(B34,[2]Tried!$C$26:$F$237,3,FALSE)</f>
        <v>1125.7361308618979</v>
      </c>
      <c r="G34" s="86"/>
      <c r="H34" s="86">
        <f>VLOOKUP(B34,[2]Tried!$L$26:$T$237,9,FALSE)</f>
        <v>2170.374018301588</v>
      </c>
      <c r="I34" s="86">
        <f>VLOOKUP(B34,[2]Tried!$L$26:$T$237,2,FALSE)</f>
        <v>213.01851017082279</v>
      </c>
      <c r="J34" s="86">
        <f>VLOOKUP(B34,[2]Tried!$L$26:$T$237,3,FALSE)</f>
        <v>315.11022161435341</v>
      </c>
      <c r="K34" s="86">
        <f>VLOOKUP(B34,[2]Tried!$L$26:$T$237,4,FALSE)</f>
        <v>375.77991885377719</v>
      </c>
      <c r="L34" s="86">
        <f>VLOOKUP(B34,[2]Tried!$L$26:$T$237,5,FALSE)</f>
        <v>415.24298828633215</v>
      </c>
      <c r="M34" s="86">
        <f>VLOOKUP(B34,[2]Tried!$L$26:$T$237,6,FALSE)</f>
        <v>361.85088523285452</v>
      </c>
      <c r="N34" s="86">
        <f>VLOOKUP(B34,[2]Tried!$L$26:$T$237,7,FALSE)</f>
        <v>303.47972111356682</v>
      </c>
      <c r="O34" s="86">
        <f>VLOOKUP(B34,[2]Tried!$L$26:$T$237,8,FALSE)</f>
        <v>185.89177302988108</v>
      </c>
      <c r="P34" s="86"/>
      <c r="Q34" s="86">
        <f>VLOOKUP(B34,[2]Succeded!$C$26:$F$237,4,FALSE)</f>
        <v>2002.0804844052457</v>
      </c>
      <c r="R34" s="86">
        <f>VLOOKUP(B34,[2]Succeded!$C$26:$F$237,2,FALSE)</f>
        <v>959.61605716160489</v>
      </c>
      <c r="S34" s="86">
        <f>VLOOKUP(B34,[2]Succeded!$C$26:$F$237,3,FALSE)</f>
        <v>1042.4644272436408</v>
      </c>
      <c r="T34" s="86"/>
      <c r="U34" s="86">
        <f>VLOOKUP(B34,[2]Succeded!$L$26:$T$237,9,FALSE)</f>
        <v>2000.6273245283708</v>
      </c>
      <c r="V34" s="86">
        <f>VLOOKUP(B34,[2]Succeded!$L$26:$T$237,2,FALSE)</f>
        <v>197.89530365673565</v>
      </c>
      <c r="W34" s="86">
        <f>VLOOKUP(B34,[2]Succeded!$L$26:$T$237,3,FALSE)</f>
        <v>284.0718770186528</v>
      </c>
      <c r="X34" s="86">
        <f>VLOOKUP(B34,[2]Succeded!$L$26:$T$237,4,FALSE)</f>
        <v>348.9543833478528</v>
      </c>
      <c r="Y34" s="86">
        <f>VLOOKUP(B34,[2]Succeded!$L$26:$T$237,5,FALSE)</f>
        <v>384.3994838323577</v>
      </c>
      <c r="Z34" s="86">
        <f>VLOOKUP(B34,[2]Succeded!$L$26:$T$237,6,FALSE)</f>
        <v>323.30442949245599</v>
      </c>
      <c r="AA34" s="86">
        <f>VLOOKUP(B34,[2]Succeded!$L$26:$T$237,7,FALSE)</f>
        <v>286.52440193950446</v>
      </c>
      <c r="AB34" s="86">
        <f>VLOOKUP(B34,[2]Succeded!$L$26:$T$237,8,FALSE)</f>
        <v>175.47744524081116</v>
      </c>
      <c r="AC34" s="89"/>
      <c r="AD34" s="85">
        <f t="shared" si="2"/>
        <v>0.92097251785407352</v>
      </c>
      <c r="AE34" s="85">
        <f t="shared" si="3"/>
        <v>0.91554157682282722</v>
      </c>
      <c r="AF34" s="85">
        <f t="shared" si="4"/>
        <v>0.92602910989940268</v>
      </c>
      <c r="AG34" s="85"/>
      <c r="AH34" s="85">
        <f t="shared" si="5"/>
        <v>0.92178919746466037</v>
      </c>
      <c r="AI34" s="85">
        <f t="shared" si="6"/>
        <v>0.92900520005533971</v>
      </c>
      <c r="AJ34" s="85">
        <f t="shared" si="7"/>
        <v>0.90150003882233065</v>
      </c>
      <c r="AK34" s="85">
        <f t="shared" si="8"/>
        <v>0.9286137066936706</v>
      </c>
      <c r="AL34" s="85">
        <f t="shared" si="9"/>
        <v>0.92572179344613947</v>
      </c>
      <c r="AM34" s="85">
        <f t="shared" si="10"/>
        <v>0.89347419803714589</v>
      </c>
      <c r="AN34" s="85">
        <f t="shared" si="11"/>
        <v>0.94413030593330016</v>
      </c>
      <c r="AO34" s="84">
        <f t="shared" si="12"/>
        <v>0.94397639218064877</v>
      </c>
    </row>
    <row r="35" spans="1:41" x14ac:dyDescent="0.2">
      <c r="A35" s="77" t="s">
        <v>566</v>
      </c>
      <c r="B35" s="88" t="s">
        <v>565</v>
      </c>
      <c r="C35" s="87" t="s">
        <v>564</v>
      </c>
      <c r="D35" s="86">
        <f>VLOOKUP(B35,[2]Tried!$C$26:$F$237,4,FALSE)</f>
        <v>769.04194974199686</v>
      </c>
      <c r="E35" s="86">
        <f>VLOOKUP(B35,[2]Tried!$C$26:$F$237,2,FALSE)</f>
        <v>348.05217432073812</v>
      </c>
      <c r="F35" s="86">
        <f>VLOOKUP(B35,[2]Tried!$C$26:$F$237,3,FALSE)</f>
        <v>420.98977542125868</v>
      </c>
      <c r="G35" s="86"/>
      <c r="H35" s="86">
        <f>VLOOKUP(B35,[2]Tried!$L$26:$T$237,9,FALSE)</f>
        <v>769.05584670594794</v>
      </c>
      <c r="I35" s="86">
        <f>VLOOKUP(B35,[2]Tried!$L$26:$T$237,2,FALSE)</f>
        <v>84.579450877278006</v>
      </c>
      <c r="J35" s="86">
        <f>VLOOKUP(B35,[2]Tried!$L$26:$T$237,3,FALSE)</f>
        <v>119.96649368205186</v>
      </c>
      <c r="K35" s="86">
        <f>VLOOKUP(B35,[2]Tried!$L$26:$T$237,4,FALSE)</f>
        <v>126.72312697956892</v>
      </c>
      <c r="L35" s="86">
        <f>VLOOKUP(B35,[2]Tried!$L$26:$T$237,5,FALSE)</f>
        <v>175.88097783881369</v>
      </c>
      <c r="M35" s="86">
        <f>VLOOKUP(B35,[2]Tried!$L$26:$T$237,6,FALSE)</f>
        <v>131.81944196217694</v>
      </c>
      <c r="N35" s="86">
        <f>VLOOKUP(B35,[2]Tried!$L$26:$T$237,7,FALSE)</f>
        <v>73.491629378103909</v>
      </c>
      <c r="O35" s="86">
        <f>VLOOKUP(B35,[2]Tried!$L$26:$T$237,8,FALSE)</f>
        <v>56.59472598795471</v>
      </c>
      <c r="P35" s="86"/>
      <c r="Q35" s="86">
        <f>VLOOKUP(B35,[2]Succeded!$C$26:$F$237,4,FALSE)</f>
        <v>717.29204802230583</v>
      </c>
      <c r="R35" s="86">
        <f>VLOOKUP(B35,[2]Succeded!$C$26:$F$237,2,FALSE)</f>
        <v>318.41682498790254</v>
      </c>
      <c r="S35" s="86">
        <f>VLOOKUP(B35,[2]Succeded!$C$26:$F$237,3,FALSE)</f>
        <v>398.87522303440335</v>
      </c>
      <c r="T35" s="86"/>
      <c r="U35" s="86">
        <f>VLOOKUP(B35,[2]Succeded!$L$26:$T$237,9,FALSE)</f>
        <v>717.30594498625737</v>
      </c>
      <c r="V35" s="86">
        <f>VLOOKUP(B35,[2]Succeded!$L$26:$T$237,2,FALSE)</f>
        <v>75.091994177381423</v>
      </c>
      <c r="W35" s="86">
        <f>VLOOKUP(B35,[2]Succeded!$L$26:$T$237,3,FALSE)</f>
        <v>113.896677751612</v>
      </c>
      <c r="X35" s="86">
        <f>VLOOKUP(B35,[2]Succeded!$L$26:$T$237,4,FALSE)</f>
        <v>115.27627825682505</v>
      </c>
      <c r="Y35" s="86">
        <f>VLOOKUP(B35,[2]Succeded!$L$26:$T$237,5,FALSE)</f>
        <v>168.31985936241688</v>
      </c>
      <c r="Z35" s="86">
        <f>VLOOKUP(B35,[2]Succeded!$L$26:$T$237,6,FALSE)</f>
        <v>123.7897370004691</v>
      </c>
      <c r="AA35" s="86">
        <f>VLOOKUP(B35,[2]Succeded!$L$26:$T$237,7,FALSE)</f>
        <v>68.483120618084399</v>
      </c>
      <c r="AB35" s="86">
        <f>VLOOKUP(B35,[2]Succeded!$L$26:$T$237,8,FALSE)</f>
        <v>52.448277819468444</v>
      </c>
      <c r="AC35" s="89"/>
      <c r="AD35" s="85">
        <f t="shared" si="2"/>
        <v>0.93270861006080041</v>
      </c>
      <c r="AE35" s="85">
        <f t="shared" si="3"/>
        <v>0.91485371585259534</v>
      </c>
      <c r="AF35" s="85">
        <f t="shared" si="4"/>
        <v>0.94747009623992251</v>
      </c>
      <c r="AG35" s="85"/>
      <c r="AH35" s="85">
        <f t="shared" si="5"/>
        <v>0.93270982602713715</v>
      </c>
      <c r="AI35" s="85">
        <f t="shared" si="6"/>
        <v>0.88782787542966468</v>
      </c>
      <c r="AJ35" s="85">
        <f t="shared" si="7"/>
        <v>0.94940407321958797</v>
      </c>
      <c r="AK35" s="85">
        <f t="shared" si="8"/>
        <v>0.90967040511406105</v>
      </c>
      <c r="AL35" s="85">
        <f t="shared" si="9"/>
        <v>0.95701002706883853</v>
      </c>
      <c r="AM35" s="85">
        <f t="shared" si="10"/>
        <v>0.93908557916660118</v>
      </c>
      <c r="AN35" s="85">
        <f t="shared" si="11"/>
        <v>0.93184926225745457</v>
      </c>
      <c r="AO35" s="84">
        <f t="shared" si="12"/>
        <v>0.92673437151425075</v>
      </c>
    </row>
    <row r="36" spans="1:41" x14ac:dyDescent="0.2">
      <c r="A36" s="77" t="s">
        <v>563</v>
      </c>
      <c r="B36" s="88" t="s">
        <v>562</v>
      </c>
      <c r="C36" s="87" t="s">
        <v>561</v>
      </c>
      <c r="D36" s="86">
        <f>VLOOKUP(B36,[2]Tried!$C$26:$F$237,4,FALSE)</f>
        <v>688.03154742281754</v>
      </c>
      <c r="E36" s="86">
        <f>VLOOKUP(B36,[2]Tried!$C$26:$F$237,2,FALSE)</f>
        <v>307.47194017521969</v>
      </c>
      <c r="F36" s="86">
        <f>VLOOKUP(B36,[2]Tried!$C$26:$F$237,3,FALSE)</f>
        <v>380.55960724759791</v>
      </c>
      <c r="G36" s="86"/>
      <c r="H36" s="86">
        <f>VLOOKUP(B36,[2]Tried!$L$26:$T$237,9,FALSE)</f>
        <v>696.54700309110285</v>
      </c>
      <c r="I36" s="86">
        <f>VLOOKUP(B36,[2]Tried!$L$26:$T$237,2,FALSE)</f>
        <v>122.71891649775165</v>
      </c>
      <c r="J36" s="86">
        <f>VLOOKUP(B36,[2]Tried!$L$26:$T$237,3,FALSE)</f>
        <v>92.889295410558248</v>
      </c>
      <c r="K36" s="86">
        <f>VLOOKUP(B36,[2]Tried!$L$26:$T$237,4,FALSE)</f>
        <v>115.27244447770731</v>
      </c>
      <c r="L36" s="86">
        <f>VLOOKUP(B36,[2]Tried!$L$26:$T$237,5,FALSE)</f>
        <v>119.99931396124944</v>
      </c>
      <c r="M36" s="86">
        <f>VLOOKUP(B36,[2]Tried!$L$26:$T$237,6,FALSE)</f>
        <v>103.01973630655249</v>
      </c>
      <c r="N36" s="86">
        <f>VLOOKUP(B36,[2]Tried!$L$26:$T$237,7,FALSE)</f>
        <v>74.466280815592143</v>
      </c>
      <c r="O36" s="86">
        <f>VLOOKUP(B36,[2]Tried!$L$26:$T$237,8,FALSE)</f>
        <v>68.181015621691557</v>
      </c>
      <c r="P36" s="86"/>
      <c r="Q36" s="86">
        <f>VLOOKUP(B36,[2]Succeded!$C$26:$F$237,4,FALSE)</f>
        <v>608.97005149136839</v>
      </c>
      <c r="R36" s="86">
        <f>VLOOKUP(B36,[2]Succeded!$C$26:$F$237,2,FALSE)</f>
        <v>258.37747001974077</v>
      </c>
      <c r="S36" s="86">
        <f>VLOOKUP(B36,[2]Succeded!$C$26:$F$237,3,FALSE)</f>
        <v>350.59258147162757</v>
      </c>
      <c r="T36" s="86"/>
      <c r="U36" s="86">
        <f>VLOOKUP(B36,[2]Succeded!$L$26:$T$237,9,FALSE)</f>
        <v>617.48550715965359</v>
      </c>
      <c r="V36" s="86">
        <f>VLOOKUP(B36,[2]Succeded!$L$26:$T$237,2,FALSE)</f>
        <v>109.60083331422337</v>
      </c>
      <c r="W36" s="86">
        <f>VLOOKUP(B36,[2]Succeded!$L$26:$T$237,3,FALSE)</f>
        <v>75.907707554898764</v>
      </c>
      <c r="X36" s="86">
        <f>VLOOKUP(B36,[2]Succeded!$L$26:$T$237,4,FALSE)</f>
        <v>100.42224182863879</v>
      </c>
      <c r="Y36" s="86">
        <f>VLOOKUP(B36,[2]Succeded!$L$26:$T$237,5,FALSE)</f>
        <v>112.20875788725986</v>
      </c>
      <c r="Z36" s="86">
        <f>VLOOKUP(B36,[2]Succeded!$L$26:$T$237,6,FALSE)</f>
        <v>86.635806769048926</v>
      </c>
      <c r="AA36" s="86">
        <f>VLOOKUP(B36,[2]Succeded!$L$26:$T$237,7,FALSE)</f>
        <v>66.084142718886056</v>
      </c>
      <c r="AB36" s="86">
        <f>VLOOKUP(B36,[2]Succeded!$L$26:$T$237,8,FALSE)</f>
        <v>66.626017086697757</v>
      </c>
      <c r="AC36" s="89"/>
      <c r="AD36" s="85">
        <f t="shared" si="2"/>
        <v>0.88509030403098177</v>
      </c>
      <c r="AE36" s="85">
        <f t="shared" si="3"/>
        <v>0.84032861623892785</v>
      </c>
      <c r="AF36" s="85">
        <f t="shared" si="4"/>
        <v>0.92125536918458784</v>
      </c>
      <c r="AG36" s="85"/>
      <c r="AH36" s="85">
        <f t="shared" si="5"/>
        <v>0.88649510287088462</v>
      </c>
      <c r="AI36" s="85">
        <f t="shared" si="6"/>
        <v>0.893104636531169</v>
      </c>
      <c r="AJ36" s="85">
        <f t="shared" si="7"/>
        <v>0.81718466287635039</v>
      </c>
      <c r="AK36" s="85">
        <f t="shared" si="8"/>
        <v>0.87117300482041549</v>
      </c>
      <c r="AL36" s="85">
        <f t="shared" si="9"/>
        <v>0.93507832822689863</v>
      </c>
      <c r="AM36" s="85">
        <f t="shared" si="10"/>
        <v>0.84096319671455544</v>
      </c>
      <c r="AN36" s="85">
        <f t="shared" si="11"/>
        <v>0.88743713255314094</v>
      </c>
      <c r="AO36" s="84">
        <f t="shared" si="12"/>
        <v>0.97719308636260493</v>
      </c>
    </row>
    <row r="37" spans="1:41" x14ac:dyDescent="0.2">
      <c r="A37" s="77" t="s">
        <v>560</v>
      </c>
      <c r="B37" s="88" t="s">
        <v>559</v>
      </c>
      <c r="C37" s="87" t="s">
        <v>558</v>
      </c>
      <c r="D37" s="86">
        <f>VLOOKUP(B37,[2]Tried!$C$26:$F$237,4,FALSE)</f>
        <v>799.89327564949326</v>
      </c>
      <c r="E37" s="86">
        <f>VLOOKUP(B37,[2]Tried!$C$26:$F$237,2,FALSE)</f>
        <v>400.27910380874891</v>
      </c>
      <c r="F37" s="86">
        <f>VLOOKUP(B37,[2]Tried!$C$26:$F$237,3,FALSE)</f>
        <v>399.61417184074429</v>
      </c>
      <c r="G37" s="86"/>
      <c r="H37" s="86">
        <f>VLOOKUP(B37,[2]Tried!$L$26:$T$237,9,FALSE)</f>
        <v>797.42736628761122</v>
      </c>
      <c r="I37" s="86">
        <f>VLOOKUP(B37,[2]Tried!$L$26:$T$237,2,FALSE)</f>
        <v>105.86963433004107</v>
      </c>
      <c r="J37" s="86">
        <f>VLOOKUP(B37,[2]Tried!$L$26:$T$237,3,FALSE)</f>
        <v>172.47290694747022</v>
      </c>
      <c r="K37" s="86">
        <f>VLOOKUP(B37,[2]Tried!$L$26:$T$237,4,FALSE)</f>
        <v>167.02488618958333</v>
      </c>
      <c r="L37" s="86">
        <f>VLOOKUP(B37,[2]Tried!$L$26:$T$237,5,FALSE)</f>
        <v>148.17875160006577</v>
      </c>
      <c r="M37" s="86">
        <f>VLOOKUP(B37,[2]Tried!$L$26:$T$237,6,FALSE)</f>
        <v>107.95072809285355</v>
      </c>
      <c r="N37" s="86">
        <f>VLOOKUP(B37,[2]Tried!$L$26:$T$237,7,FALSE)</f>
        <v>60.310858175682341</v>
      </c>
      <c r="O37" s="86">
        <f>VLOOKUP(B37,[2]Tried!$L$26:$T$237,8,FALSE)</f>
        <v>35.619600951914926</v>
      </c>
      <c r="P37" s="86"/>
      <c r="Q37" s="86">
        <f>VLOOKUP(B37,[2]Succeded!$C$26:$F$237,4,FALSE)</f>
        <v>703.09667324578982</v>
      </c>
      <c r="R37" s="86">
        <f>VLOOKUP(B37,[2]Succeded!$C$26:$F$237,2,FALSE)</f>
        <v>344.19087100669304</v>
      </c>
      <c r="S37" s="86">
        <f>VLOOKUP(B37,[2]Succeded!$C$26:$F$237,3,FALSE)</f>
        <v>358.90580223909683</v>
      </c>
      <c r="T37" s="86"/>
      <c r="U37" s="86">
        <f>VLOOKUP(B37,[2]Succeded!$L$26:$T$237,9,FALSE)</f>
        <v>702.04130618841816</v>
      </c>
      <c r="V37" s="86">
        <f>VLOOKUP(B37,[2]Succeded!$L$26:$T$237,2,FALSE)</f>
        <v>92.294862115058109</v>
      </c>
      <c r="W37" s="86">
        <f>VLOOKUP(B37,[2]Succeded!$L$26:$T$237,3,FALSE)</f>
        <v>143.79193178936421</v>
      </c>
      <c r="X37" s="86">
        <f>VLOOKUP(B37,[2]Succeded!$L$26:$T$237,4,FALSE)</f>
        <v>145.68996117594361</v>
      </c>
      <c r="Y37" s="86">
        <f>VLOOKUP(B37,[2]Succeded!$L$26:$T$237,5,FALSE)</f>
        <v>133.57388871815286</v>
      </c>
      <c r="Z37" s="86">
        <f>VLOOKUP(B37,[2]Succeded!$L$26:$T$237,6,FALSE)</f>
        <v>96.946316960712508</v>
      </c>
      <c r="AA37" s="86">
        <f>VLOOKUP(B37,[2]Succeded!$L$26:$T$237,7,FALSE)</f>
        <v>56.216668009842714</v>
      </c>
      <c r="AB37" s="86">
        <f>VLOOKUP(B37,[2]Succeded!$L$26:$T$237,8,FALSE)</f>
        <v>33.527677419344144</v>
      </c>
      <c r="AC37" s="89"/>
      <c r="AD37" s="85">
        <f t="shared" si="2"/>
        <v>0.87898810335027877</v>
      </c>
      <c r="AE37" s="85">
        <f t="shared" si="3"/>
        <v>0.85987719001975549</v>
      </c>
      <c r="AF37" s="85">
        <f t="shared" si="4"/>
        <v>0.89813081599650901</v>
      </c>
      <c r="AG37" s="85"/>
      <c r="AH37" s="85">
        <f t="shared" si="5"/>
        <v>0.8803827606979947</v>
      </c>
      <c r="AI37" s="85">
        <f t="shared" si="6"/>
        <v>0.87177841596519956</v>
      </c>
      <c r="AJ37" s="85">
        <f t="shared" si="7"/>
        <v>0.83370735922691142</v>
      </c>
      <c r="AK37" s="85">
        <f t="shared" si="8"/>
        <v>0.87226499295785609</v>
      </c>
      <c r="AL37" s="85">
        <f t="shared" si="9"/>
        <v>0.90143753592059261</v>
      </c>
      <c r="AM37" s="85">
        <f t="shared" si="10"/>
        <v>0.89806079749016954</v>
      </c>
      <c r="AN37" s="85">
        <f t="shared" si="11"/>
        <v>0.93211520628817002</v>
      </c>
      <c r="AO37" s="84">
        <f t="shared" si="12"/>
        <v>0.94127043884082817</v>
      </c>
    </row>
    <row r="38" spans="1:41" x14ac:dyDescent="0.2">
      <c r="A38" s="77" t="s">
        <v>557</v>
      </c>
      <c r="B38" s="88" t="s">
        <v>556</v>
      </c>
      <c r="C38" s="87" t="s">
        <v>555</v>
      </c>
      <c r="D38" s="86">
        <f>VLOOKUP(B38,[2]Tried!$C$26:$F$237,4,FALSE)</f>
        <v>684.63002434193845</v>
      </c>
      <c r="E38" s="86">
        <f>VLOOKUP(B38,[2]Tried!$C$26:$F$237,2,FALSE)</f>
        <v>309.98142988360308</v>
      </c>
      <c r="F38" s="86">
        <f>VLOOKUP(B38,[2]Tried!$C$26:$F$237,3,FALSE)</f>
        <v>374.64859445833542</v>
      </c>
      <c r="G38" s="86"/>
      <c r="H38" s="86">
        <f>VLOOKUP(B38,[2]Tried!$L$26:$T$237,9,FALSE)</f>
        <v>683.5991247061387</v>
      </c>
      <c r="I38" s="86">
        <f>VLOOKUP(B38,[2]Tried!$L$26:$T$237,2,FALSE)</f>
        <v>76.895261332079443</v>
      </c>
      <c r="J38" s="86">
        <f>VLOOKUP(B38,[2]Tried!$L$26:$T$237,3,FALSE)</f>
        <v>171.94567729466914</v>
      </c>
      <c r="K38" s="86">
        <f>VLOOKUP(B38,[2]Tried!$L$26:$T$237,4,FALSE)</f>
        <v>123.04182323474818</v>
      </c>
      <c r="L38" s="86">
        <f>VLOOKUP(B38,[2]Tried!$L$26:$T$237,5,FALSE)</f>
        <v>125.8127377460447</v>
      </c>
      <c r="M38" s="86">
        <f>VLOOKUP(B38,[2]Tried!$L$26:$T$237,6,FALSE)</f>
        <v>88.575181409803491</v>
      </c>
      <c r="N38" s="86">
        <f>VLOOKUP(B38,[2]Tried!$L$26:$T$237,7,FALSE)</f>
        <v>60.096236416830415</v>
      </c>
      <c r="O38" s="86">
        <f>VLOOKUP(B38,[2]Tried!$L$26:$T$237,8,FALSE)</f>
        <v>37.232207271963389</v>
      </c>
      <c r="P38" s="86"/>
      <c r="Q38" s="86">
        <f>VLOOKUP(B38,[2]Succeded!$C$26:$F$237,4,FALSE)</f>
        <v>597.04684235575246</v>
      </c>
      <c r="R38" s="86">
        <f>VLOOKUP(B38,[2]Succeded!$C$26:$F$237,2,FALSE)</f>
        <v>259.12435767434306</v>
      </c>
      <c r="S38" s="86">
        <f>VLOOKUP(B38,[2]Succeded!$C$26:$F$237,3,FALSE)</f>
        <v>337.9224846814094</v>
      </c>
      <c r="T38" s="86"/>
      <c r="U38" s="86">
        <f>VLOOKUP(B38,[2]Succeded!$L$26:$T$237,9,FALSE)</f>
        <v>596.20335159644821</v>
      </c>
      <c r="V38" s="86">
        <f>VLOOKUP(B38,[2]Succeded!$L$26:$T$237,2,FALSE)</f>
        <v>69.434840274147078</v>
      </c>
      <c r="W38" s="86">
        <f>VLOOKUP(B38,[2]Succeded!$L$26:$T$237,3,FALSE)</f>
        <v>135.60755526072637</v>
      </c>
      <c r="X38" s="86">
        <f>VLOOKUP(B38,[2]Succeded!$L$26:$T$237,4,FALSE)</f>
        <v>105.16098597880358</v>
      </c>
      <c r="Y38" s="86">
        <f>VLOOKUP(B38,[2]Succeded!$L$26:$T$237,5,FALSE)</f>
        <v>112.4875285563634</v>
      </c>
      <c r="Z38" s="86">
        <f>VLOOKUP(B38,[2]Succeded!$L$26:$T$237,6,FALSE)</f>
        <v>81.152827530451702</v>
      </c>
      <c r="AA38" s="86">
        <f>VLOOKUP(B38,[2]Succeded!$L$26:$T$237,7,FALSE)</f>
        <v>57.15915610892629</v>
      </c>
      <c r="AB38" s="86">
        <f>VLOOKUP(B38,[2]Succeded!$L$26:$T$237,8,FALSE)</f>
        <v>35.200457887029756</v>
      </c>
      <c r="AC38" s="89"/>
      <c r="AD38" s="85">
        <f t="shared" si="2"/>
        <v>0.87207224504889291</v>
      </c>
      <c r="AE38" s="85">
        <f t="shared" si="3"/>
        <v>0.83593510027888873</v>
      </c>
      <c r="AF38" s="85">
        <f t="shared" si="4"/>
        <v>0.90197184689822629</v>
      </c>
      <c r="AG38" s="85"/>
      <c r="AH38" s="85">
        <f t="shared" si="5"/>
        <v>0.87215347423497702</v>
      </c>
      <c r="AI38" s="85">
        <f t="shared" si="6"/>
        <v>0.90297944335329283</v>
      </c>
      <c r="AJ38" s="85">
        <f t="shared" si="7"/>
        <v>0.78866510280645852</v>
      </c>
      <c r="AK38" s="85">
        <f t="shared" si="8"/>
        <v>0.85467675310832947</v>
      </c>
      <c r="AL38" s="85">
        <f t="shared" si="9"/>
        <v>0.89408696266845034</v>
      </c>
      <c r="AM38" s="85">
        <f t="shared" si="10"/>
        <v>0.91620278094592444</v>
      </c>
      <c r="AN38" s="85">
        <f t="shared" si="11"/>
        <v>0.95112705082673743</v>
      </c>
      <c r="AO38" s="84">
        <f t="shared" si="12"/>
        <v>0.94543032675735073</v>
      </c>
    </row>
    <row r="39" spans="1:41" x14ac:dyDescent="0.2">
      <c r="A39" s="77" t="s">
        <v>554</v>
      </c>
      <c r="B39" s="88" t="s">
        <v>553</v>
      </c>
      <c r="C39" s="87" t="s">
        <v>552</v>
      </c>
      <c r="D39" s="86">
        <f>VLOOKUP(B39,[2]Tried!$C$26:$F$237,4,FALSE)</f>
        <v>772.39528693876446</v>
      </c>
      <c r="E39" s="86">
        <f>VLOOKUP(B39,[2]Tried!$C$26:$F$237,2,FALSE)</f>
        <v>372.13150944683065</v>
      </c>
      <c r="F39" s="86">
        <f>VLOOKUP(B39,[2]Tried!$C$26:$F$237,3,FALSE)</f>
        <v>400.26377749193375</v>
      </c>
      <c r="G39" s="86"/>
      <c r="H39" s="86">
        <f>VLOOKUP(B39,[2]Tried!$L$26:$T$237,9,FALSE)</f>
        <v>772.7526428471715</v>
      </c>
      <c r="I39" s="86">
        <f>VLOOKUP(B39,[2]Tried!$L$26:$T$237,2,FALSE)</f>
        <v>70.432690631003638</v>
      </c>
      <c r="J39" s="86">
        <f>VLOOKUP(B39,[2]Tried!$L$26:$T$237,3,FALSE)</f>
        <v>114.10810541378819</v>
      </c>
      <c r="K39" s="86">
        <f>VLOOKUP(B39,[2]Tried!$L$26:$T$237,4,FALSE)</f>
        <v>126.67528365795974</v>
      </c>
      <c r="L39" s="86">
        <f>VLOOKUP(B39,[2]Tried!$L$26:$T$237,5,FALSE)</f>
        <v>150.3185881684837</v>
      </c>
      <c r="M39" s="86">
        <f>VLOOKUP(B39,[2]Tried!$L$26:$T$237,6,FALSE)</f>
        <v>137.17929108793967</v>
      </c>
      <c r="N39" s="86">
        <f>VLOOKUP(B39,[2]Tried!$L$26:$T$237,7,FALSE)</f>
        <v>103.94504454070484</v>
      </c>
      <c r="O39" s="86">
        <f>VLOOKUP(B39,[2]Tried!$L$26:$T$237,8,FALSE)</f>
        <v>70.093639347291671</v>
      </c>
      <c r="P39" s="86"/>
      <c r="Q39" s="86">
        <f>VLOOKUP(B39,[2]Succeded!$C$26:$F$237,4,FALSE)</f>
        <v>718.37939596397723</v>
      </c>
      <c r="R39" s="86">
        <f>VLOOKUP(B39,[2]Succeded!$C$26:$F$237,2,FALSE)</f>
        <v>340.32199185475173</v>
      </c>
      <c r="S39" s="86">
        <f>VLOOKUP(B39,[2]Succeded!$C$26:$F$237,3,FALSE)</f>
        <v>378.05740410922544</v>
      </c>
      <c r="T39" s="86"/>
      <c r="U39" s="86">
        <f>VLOOKUP(B39,[2]Succeded!$L$26:$T$237,9,FALSE)</f>
        <v>717.86865536166636</v>
      </c>
      <c r="V39" s="86">
        <f>VLOOKUP(B39,[2]Succeded!$L$26:$T$237,2,FALSE)</f>
        <v>54.213057260877022</v>
      </c>
      <c r="W39" s="86">
        <f>VLOOKUP(B39,[2]Succeded!$L$26:$T$237,3,FALSE)</f>
        <v>106.78348763752697</v>
      </c>
      <c r="X39" s="86">
        <f>VLOOKUP(B39,[2]Succeded!$L$26:$T$237,4,FALSE)</f>
        <v>111.99010582957089</v>
      </c>
      <c r="Y39" s="86">
        <f>VLOOKUP(B39,[2]Succeded!$L$26:$T$237,5,FALSE)</f>
        <v>143.17999820948287</v>
      </c>
      <c r="Z39" s="86">
        <f>VLOOKUP(B39,[2]Succeded!$L$26:$T$237,6,FALSE)</f>
        <v>130.43109188028652</v>
      </c>
      <c r="AA39" s="86">
        <f>VLOOKUP(B39,[2]Succeded!$L$26:$T$237,7,FALSE)</f>
        <v>102.5155372301425</v>
      </c>
      <c r="AB39" s="86">
        <f>VLOOKUP(B39,[2]Succeded!$L$26:$T$237,8,FALSE)</f>
        <v>68.755377313779647</v>
      </c>
      <c r="AC39" s="89"/>
      <c r="AD39" s="85">
        <f t="shared" si="2"/>
        <v>0.93006703706224247</v>
      </c>
      <c r="AE39" s="85">
        <f t="shared" si="3"/>
        <v>0.91452076272884442</v>
      </c>
      <c r="AF39" s="85">
        <f t="shared" si="4"/>
        <v>0.94452065205136926</v>
      </c>
      <c r="AG39" s="85"/>
      <c r="AH39" s="85">
        <f t="shared" si="5"/>
        <v>0.92897599510848949</v>
      </c>
      <c r="AI39" s="85">
        <f t="shared" si="6"/>
        <v>0.76971441492841497</v>
      </c>
      <c r="AJ39" s="85">
        <f t="shared" si="7"/>
        <v>0.93580983796286787</v>
      </c>
      <c r="AK39" s="85">
        <f t="shared" si="8"/>
        <v>0.88407227199868921</v>
      </c>
      <c r="AL39" s="85">
        <f t="shared" si="9"/>
        <v>0.95251026472521427</v>
      </c>
      <c r="AM39" s="85">
        <f t="shared" si="10"/>
        <v>0.95080744947626838</v>
      </c>
      <c r="AN39" s="85">
        <f t="shared" si="11"/>
        <v>0.98624747031588844</v>
      </c>
      <c r="AO39" s="84">
        <f t="shared" si="12"/>
        <v>0.98090751106699769</v>
      </c>
    </row>
    <row r="40" spans="1:41" x14ac:dyDescent="0.2">
      <c r="A40" s="77" t="s">
        <v>551</v>
      </c>
      <c r="B40" s="88" t="s">
        <v>550</v>
      </c>
      <c r="C40" s="87" t="s">
        <v>549</v>
      </c>
      <c r="D40" s="86">
        <f>VLOOKUP(B40,[2]Tried!$C$26:$F$237,4,FALSE)</f>
        <v>773.70728116271698</v>
      </c>
      <c r="E40" s="86">
        <f>VLOOKUP(B40,[2]Tried!$C$26:$F$237,2,FALSE)</f>
        <v>363.37289157477062</v>
      </c>
      <c r="F40" s="86">
        <f>VLOOKUP(B40,[2]Tried!$C$26:$F$237,3,FALSE)</f>
        <v>410.33438958794642</v>
      </c>
      <c r="G40" s="86"/>
      <c r="H40" s="86">
        <f>VLOOKUP(B40,[2]Tried!$L$26:$T$237,9,FALSE)</f>
        <v>775.9821506771691</v>
      </c>
      <c r="I40" s="86">
        <f>VLOOKUP(B40,[2]Tried!$L$26:$T$237,2,FALSE)</f>
        <v>75.767368241396014</v>
      </c>
      <c r="J40" s="86">
        <f>VLOOKUP(B40,[2]Tried!$L$26:$T$237,3,FALSE)</f>
        <v>134.36508497226515</v>
      </c>
      <c r="K40" s="86">
        <f>VLOOKUP(B40,[2]Tried!$L$26:$T$237,4,FALSE)</f>
        <v>108.58100797154192</v>
      </c>
      <c r="L40" s="86">
        <f>VLOOKUP(B40,[2]Tried!$L$26:$T$237,5,FALSE)</f>
        <v>164.55326616387839</v>
      </c>
      <c r="M40" s="86">
        <f>VLOOKUP(B40,[2]Tried!$L$26:$T$237,6,FALSE)</f>
        <v>137.87883982789401</v>
      </c>
      <c r="N40" s="86">
        <f>VLOOKUP(B40,[2]Tried!$L$26:$T$237,7,FALSE)</f>
        <v>90.178192310621796</v>
      </c>
      <c r="O40" s="86">
        <f>VLOOKUP(B40,[2]Tried!$L$26:$T$237,8,FALSE)</f>
        <v>64.658391189571859</v>
      </c>
      <c r="P40" s="86"/>
      <c r="Q40" s="86">
        <f>VLOOKUP(B40,[2]Succeded!$C$26:$F$237,4,FALSE)</f>
        <v>728.739442450978</v>
      </c>
      <c r="R40" s="86">
        <f>VLOOKUP(B40,[2]Succeded!$C$26:$F$237,2,FALSE)</f>
        <v>336.40073366810032</v>
      </c>
      <c r="S40" s="86">
        <f>VLOOKUP(B40,[2]Succeded!$C$26:$F$237,3,FALSE)</f>
        <v>392.33870878287769</v>
      </c>
      <c r="T40" s="86"/>
      <c r="U40" s="86">
        <f>VLOOKUP(B40,[2]Succeded!$L$26:$T$237,9,FALSE)</f>
        <v>731.01431196543012</v>
      </c>
      <c r="V40" s="86">
        <f>VLOOKUP(B40,[2]Succeded!$L$26:$T$237,2,FALSE)</f>
        <v>65.982396177887352</v>
      </c>
      <c r="W40" s="86">
        <f>VLOOKUP(B40,[2]Succeded!$L$26:$T$237,3,FALSE)</f>
        <v>120.42808507347081</v>
      </c>
      <c r="X40" s="86">
        <f>VLOOKUP(B40,[2]Succeded!$L$26:$T$237,4,FALSE)</f>
        <v>107.68036724147261</v>
      </c>
      <c r="Y40" s="86">
        <f>VLOOKUP(B40,[2]Succeded!$L$26:$T$237,5,FALSE)</f>
        <v>155.32971652374107</v>
      </c>
      <c r="Z40" s="86">
        <f>VLOOKUP(B40,[2]Succeded!$L$26:$T$237,6,FALSE)</f>
        <v>132.94544062749893</v>
      </c>
      <c r="AA40" s="86">
        <f>VLOOKUP(B40,[2]Succeded!$L$26:$T$237,7,FALSE)</f>
        <v>86.50898952553591</v>
      </c>
      <c r="AB40" s="86">
        <f>VLOOKUP(B40,[2]Succeded!$L$26:$T$237,8,FALSE)</f>
        <v>62.13931679582354</v>
      </c>
      <c r="AC40" s="89"/>
      <c r="AD40" s="85">
        <f t="shared" si="2"/>
        <v>0.94188003679613574</v>
      </c>
      <c r="AE40" s="85">
        <f t="shared" si="3"/>
        <v>0.92577278456359402</v>
      </c>
      <c r="AF40" s="85">
        <f t="shared" si="4"/>
        <v>0.95614386397606155</v>
      </c>
      <c r="AG40" s="85"/>
      <c r="AH40" s="85">
        <f t="shared" si="5"/>
        <v>0.94205042129835426</v>
      </c>
      <c r="AI40" s="85">
        <f t="shared" si="6"/>
        <v>0.87085506213791686</v>
      </c>
      <c r="AJ40" s="85">
        <f t="shared" si="7"/>
        <v>0.89627513798193081</v>
      </c>
      <c r="AK40" s="85">
        <f t="shared" si="8"/>
        <v>0.99170535670192561</v>
      </c>
      <c r="AL40" s="85">
        <f t="shared" si="9"/>
        <v>0.94394793944137456</v>
      </c>
      <c r="AM40" s="85">
        <f t="shared" si="10"/>
        <v>0.96421931598385102</v>
      </c>
      <c r="AN40" s="85">
        <f t="shared" si="11"/>
        <v>0.95931163964290622</v>
      </c>
      <c r="AO40" s="84">
        <f t="shared" si="12"/>
        <v>0.96104025560483486</v>
      </c>
    </row>
    <row r="41" spans="1:41" x14ac:dyDescent="0.2">
      <c r="A41" s="77" t="s">
        <v>548</v>
      </c>
      <c r="B41" s="88" t="s">
        <v>547</v>
      </c>
      <c r="C41" s="87" t="s">
        <v>546</v>
      </c>
      <c r="D41" s="86">
        <f>VLOOKUP(B41,[2]Tried!$C$26:$F$237,4,FALSE)</f>
        <v>646.17350697598101</v>
      </c>
      <c r="E41" s="86">
        <f>VLOOKUP(B41,[2]Tried!$C$26:$F$237,2,FALSE)</f>
        <v>299.51612659202578</v>
      </c>
      <c r="F41" s="86">
        <f>VLOOKUP(B41,[2]Tried!$C$26:$F$237,3,FALSE)</f>
        <v>346.65738038395523</v>
      </c>
      <c r="G41" s="86"/>
      <c r="H41" s="86">
        <f>VLOOKUP(B41,[2]Tried!$L$26:$T$237,9,FALSE)</f>
        <v>646.1735069759809</v>
      </c>
      <c r="I41" s="86">
        <f>VLOOKUP(B41,[2]Tried!$L$26:$T$237,2,FALSE)</f>
        <v>55.947876567905624</v>
      </c>
      <c r="J41" s="86">
        <f>VLOOKUP(B41,[2]Tried!$L$26:$T$237,3,FALSE)</f>
        <v>95.413908730704719</v>
      </c>
      <c r="K41" s="86">
        <f>VLOOKUP(B41,[2]Tried!$L$26:$T$237,4,FALSE)</f>
        <v>91.048508204789314</v>
      </c>
      <c r="L41" s="86">
        <f>VLOOKUP(B41,[2]Tried!$L$26:$T$237,5,FALSE)</f>
        <v>121.63082694649768</v>
      </c>
      <c r="M41" s="86">
        <f>VLOOKUP(B41,[2]Tried!$L$26:$T$237,6,FALSE)</f>
        <v>109.60398704841461</v>
      </c>
      <c r="N41" s="86">
        <f>VLOOKUP(B41,[2]Tried!$L$26:$T$237,7,FALSE)</f>
        <v>99.610454684816318</v>
      </c>
      <c r="O41" s="86">
        <f>VLOOKUP(B41,[2]Tried!$L$26:$T$237,8,FALSE)</f>
        <v>72.917944792852694</v>
      </c>
      <c r="P41" s="86"/>
      <c r="Q41" s="86">
        <f>VLOOKUP(B41,[2]Succeded!$C$26:$F$237,4,FALSE)</f>
        <v>623.05120889915554</v>
      </c>
      <c r="R41" s="86">
        <f>VLOOKUP(B41,[2]Succeded!$C$26:$F$237,2,FALSE)</f>
        <v>292.49220452571296</v>
      </c>
      <c r="S41" s="86">
        <f>VLOOKUP(B41,[2]Succeded!$C$26:$F$237,3,FALSE)</f>
        <v>330.55900437344258</v>
      </c>
      <c r="T41" s="86"/>
      <c r="U41" s="86">
        <f>VLOOKUP(B41,[2]Succeded!$L$26:$T$237,9,FALSE)</f>
        <v>623.0512088991552</v>
      </c>
      <c r="V41" s="86">
        <f>VLOOKUP(B41,[2]Succeded!$L$26:$T$237,2,FALSE)</f>
        <v>50.414493293973315</v>
      </c>
      <c r="W41" s="86">
        <f>VLOOKUP(B41,[2]Succeded!$L$26:$T$237,3,FALSE)</f>
        <v>89.678723058052157</v>
      </c>
      <c r="X41" s="86">
        <f>VLOOKUP(B41,[2]Succeded!$L$26:$T$237,4,FALSE)</f>
        <v>88.008731734478275</v>
      </c>
      <c r="Y41" s="86">
        <f>VLOOKUP(B41,[2]Succeded!$L$26:$T$237,5,FALSE)</f>
        <v>121.13932452514481</v>
      </c>
      <c r="Z41" s="86">
        <f>VLOOKUP(B41,[2]Succeded!$L$26:$T$237,6,FALSE)</f>
        <v>108.53009367296494</v>
      </c>
      <c r="AA41" s="86">
        <f>VLOOKUP(B41,[2]Succeded!$L$26:$T$237,7,FALSE)</f>
        <v>95.302602707895133</v>
      </c>
      <c r="AB41" s="86">
        <f>VLOOKUP(B41,[2]Succeded!$L$26:$T$237,8,FALSE)</f>
        <v>69.977239906646673</v>
      </c>
      <c r="AC41" s="89"/>
      <c r="AD41" s="85">
        <f t="shared" si="2"/>
        <v>0.96421657987026543</v>
      </c>
      <c r="AE41" s="85">
        <f t="shared" si="3"/>
        <v>0.97654910222620439</v>
      </c>
      <c r="AF41" s="85">
        <f t="shared" si="4"/>
        <v>0.95356113291838118</v>
      </c>
      <c r="AG41" s="85"/>
      <c r="AH41" s="85">
        <f t="shared" si="5"/>
        <v>0.9642165798702651</v>
      </c>
      <c r="AI41" s="85">
        <f t="shared" si="6"/>
        <v>0.90109752838937018</v>
      </c>
      <c r="AJ41" s="85">
        <f t="shared" si="7"/>
        <v>0.93989151320862985</v>
      </c>
      <c r="AK41" s="85">
        <f t="shared" si="8"/>
        <v>0.96661365979249358</v>
      </c>
      <c r="AL41" s="85">
        <f t="shared" si="9"/>
        <v>0.99595906372017795</v>
      </c>
      <c r="AM41" s="85">
        <f t="shared" si="10"/>
        <v>0.99020205920998738</v>
      </c>
      <c r="AN41" s="85">
        <f t="shared" si="11"/>
        <v>0.9567530136213922</v>
      </c>
      <c r="AO41" s="84">
        <f t="shared" si="12"/>
        <v>0.95967103989888836</v>
      </c>
    </row>
    <row r="42" spans="1:41" x14ac:dyDescent="0.2">
      <c r="A42" s="77" t="s">
        <v>545</v>
      </c>
      <c r="B42" s="88" t="s">
        <v>544</v>
      </c>
      <c r="C42" s="87" t="s">
        <v>543</v>
      </c>
      <c r="D42" s="86">
        <f>VLOOKUP(B42,[2]Tried!$C$26:$F$237,4,FALSE)</f>
        <v>1487.7684438381473</v>
      </c>
      <c r="E42" s="86">
        <f>VLOOKUP(B42,[2]Tried!$C$26:$F$237,2,FALSE)</f>
        <v>689.71869114850915</v>
      </c>
      <c r="F42" s="86">
        <f>VLOOKUP(B42,[2]Tried!$C$26:$F$237,3,FALSE)</f>
        <v>798.04975268963813</v>
      </c>
      <c r="G42" s="86"/>
      <c r="H42" s="86">
        <f>VLOOKUP(B42,[2]Tried!$L$26:$T$237,9,FALSE)</f>
        <v>1497.6638735704289</v>
      </c>
      <c r="I42" s="86">
        <f>VLOOKUP(B42,[2]Tried!$L$26:$T$237,2,FALSE)</f>
        <v>164.5797846987175</v>
      </c>
      <c r="J42" s="86">
        <f>VLOOKUP(B42,[2]Tried!$L$26:$T$237,3,FALSE)</f>
        <v>218.09070210123386</v>
      </c>
      <c r="K42" s="86">
        <f>VLOOKUP(B42,[2]Tried!$L$26:$T$237,4,FALSE)</f>
        <v>256.86123013983831</v>
      </c>
      <c r="L42" s="86">
        <f>VLOOKUP(B42,[2]Tried!$L$26:$T$237,5,FALSE)</f>
        <v>312.53147751866709</v>
      </c>
      <c r="M42" s="86">
        <f>VLOOKUP(B42,[2]Tried!$L$26:$T$237,6,FALSE)</f>
        <v>238.8013617507782</v>
      </c>
      <c r="N42" s="86">
        <f>VLOOKUP(B42,[2]Tried!$L$26:$T$237,7,FALSE)</f>
        <v>171.76666867052046</v>
      </c>
      <c r="O42" s="86">
        <f>VLOOKUP(B42,[2]Tried!$L$26:$T$237,8,FALSE)</f>
        <v>135.0326486906734</v>
      </c>
      <c r="P42" s="86"/>
      <c r="Q42" s="86">
        <f>VLOOKUP(B42,[2]Succeded!$C$26:$F$237,4,FALSE)</f>
        <v>1372.8722352648192</v>
      </c>
      <c r="R42" s="86">
        <f>VLOOKUP(B42,[2]Succeded!$C$26:$F$237,2,FALSE)</f>
        <v>630.433329573744</v>
      </c>
      <c r="S42" s="86">
        <f>VLOOKUP(B42,[2]Succeded!$C$26:$F$237,3,FALSE)</f>
        <v>742.43890569107521</v>
      </c>
      <c r="T42" s="86"/>
      <c r="U42" s="86">
        <f>VLOOKUP(B42,[2]Succeded!$L$26:$T$237,9,FALSE)</f>
        <v>1381.0110927813544</v>
      </c>
      <c r="V42" s="86">
        <f>VLOOKUP(B42,[2]Succeded!$L$26:$T$237,2,FALSE)</f>
        <v>123.34822100802613</v>
      </c>
      <c r="W42" s="86">
        <f>VLOOKUP(B42,[2]Succeded!$L$26:$T$237,3,FALSE)</f>
        <v>196.43653779242425</v>
      </c>
      <c r="X42" s="86">
        <f>VLOOKUP(B42,[2]Succeded!$L$26:$T$237,4,FALSE)</f>
        <v>242.51154701646644</v>
      </c>
      <c r="Y42" s="86">
        <f>VLOOKUP(B42,[2]Succeded!$L$26:$T$237,5,FALSE)</f>
        <v>293.6396633047346</v>
      </c>
      <c r="Z42" s="86">
        <f>VLOOKUP(B42,[2]Succeded!$L$26:$T$237,6,FALSE)</f>
        <v>230.42933438378853</v>
      </c>
      <c r="AA42" s="86">
        <f>VLOOKUP(B42,[2]Succeded!$L$26:$T$237,7,FALSE)</f>
        <v>165.1263442019642</v>
      </c>
      <c r="AB42" s="86">
        <f>VLOOKUP(B42,[2]Succeded!$L$26:$T$237,8,FALSE)</f>
        <v>129.51944507395044</v>
      </c>
      <c r="AC42" s="89"/>
      <c r="AD42" s="85">
        <f t="shared" si="2"/>
        <v>0.92277278829969089</v>
      </c>
      <c r="AE42" s="85">
        <f t="shared" si="3"/>
        <v>0.91404414243719556</v>
      </c>
      <c r="AF42" s="85">
        <f t="shared" si="4"/>
        <v>0.93031656634045723</v>
      </c>
      <c r="AG42" s="85"/>
      <c r="AH42" s="85">
        <f t="shared" si="5"/>
        <v>0.9221101724841807</v>
      </c>
      <c r="AI42" s="85">
        <f t="shared" si="6"/>
        <v>0.74947370501079125</v>
      </c>
      <c r="AJ42" s="85">
        <f t="shared" si="7"/>
        <v>0.90071028200570358</v>
      </c>
      <c r="AK42" s="85">
        <f t="shared" si="8"/>
        <v>0.94413449193730115</v>
      </c>
      <c r="AL42" s="85">
        <f t="shared" si="9"/>
        <v>0.93955228329663498</v>
      </c>
      <c r="AM42" s="85">
        <f t="shared" si="10"/>
        <v>0.9649414588526215</v>
      </c>
      <c r="AN42" s="85">
        <f t="shared" si="11"/>
        <v>0.96134101848773934</v>
      </c>
      <c r="AO42" s="84">
        <f t="shared" si="12"/>
        <v>0.95917132878469746</v>
      </c>
    </row>
    <row r="43" spans="1:41" x14ac:dyDescent="0.2">
      <c r="A43" s="77" t="s">
        <v>542</v>
      </c>
      <c r="B43" s="88" t="s">
        <v>541</v>
      </c>
      <c r="C43" s="87" t="s">
        <v>540</v>
      </c>
      <c r="D43" s="86">
        <f>VLOOKUP(B43,[2]Tried!$C$26:$F$237,4,FALSE)</f>
        <v>952.25273666507451</v>
      </c>
      <c r="E43" s="86">
        <f>VLOOKUP(B43,[2]Tried!$C$26:$F$237,2,FALSE)</f>
        <v>438.93030733887917</v>
      </c>
      <c r="F43" s="86">
        <f>VLOOKUP(B43,[2]Tried!$C$26:$F$237,3,FALSE)</f>
        <v>513.32242932619533</v>
      </c>
      <c r="G43" s="86"/>
      <c r="H43" s="86">
        <f>VLOOKUP(B43,[2]Tried!$L$26:$T$237,9,FALSE)</f>
        <v>949.43148519827946</v>
      </c>
      <c r="I43" s="86">
        <f>VLOOKUP(B43,[2]Tried!$L$26:$T$237,2,FALSE)</f>
        <v>109.80991674953718</v>
      </c>
      <c r="J43" s="86">
        <f>VLOOKUP(B43,[2]Tried!$L$26:$T$237,3,FALSE)</f>
        <v>132.85850578445056</v>
      </c>
      <c r="K43" s="86">
        <f>VLOOKUP(B43,[2]Tried!$L$26:$T$237,4,FALSE)</f>
        <v>171.60947740505961</v>
      </c>
      <c r="L43" s="86">
        <f>VLOOKUP(B43,[2]Tried!$L$26:$T$237,5,FALSE)</f>
        <v>180.1076364103431</v>
      </c>
      <c r="M43" s="86">
        <f>VLOOKUP(B43,[2]Tried!$L$26:$T$237,6,FALSE)</f>
        <v>157.36495745476952</v>
      </c>
      <c r="N43" s="86">
        <f>VLOOKUP(B43,[2]Tried!$L$26:$T$237,7,FALSE)</f>
        <v>123.85175383402658</v>
      </c>
      <c r="O43" s="86">
        <f>VLOOKUP(B43,[2]Tried!$L$26:$T$237,8,FALSE)</f>
        <v>73.829237560092892</v>
      </c>
      <c r="P43" s="86"/>
      <c r="Q43" s="86">
        <f>VLOOKUP(B43,[2]Succeded!$C$26:$F$237,4,FALSE)</f>
        <v>914.72450832987386</v>
      </c>
      <c r="R43" s="86">
        <f>VLOOKUP(B43,[2]Succeded!$C$26:$F$237,2,FALSE)</f>
        <v>422.47116239769235</v>
      </c>
      <c r="S43" s="86">
        <f>VLOOKUP(B43,[2]Succeded!$C$26:$F$237,3,FALSE)</f>
        <v>492.2533459321815</v>
      </c>
      <c r="T43" s="86"/>
      <c r="U43" s="86">
        <f>VLOOKUP(B43,[2]Succeded!$L$26:$T$237,9,FALSE)</f>
        <v>911.90325686307858</v>
      </c>
      <c r="V43" s="86">
        <f>VLOOKUP(B43,[2]Succeded!$L$26:$T$237,2,FALSE)</f>
        <v>96.096991569566725</v>
      </c>
      <c r="W43" s="86">
        <f>VLOOKUP(B43,[2]Succeded!$L$26:$T$237,3,FALSE)</f>
        <v>131.51654247072889</v>
      </c>
      <c r="X43" s="86">
        <f>VLOOKUP(B43,[2]Succeded!$L$26:$T$237,4,FALSE)</f>
        <v>165.41874123374174</v>
      </c>
      <c r="Y43" s="86">
        <f>VLOOKUP(B43,[2]Succeded!$L$26:$T$237,5,FALSE)</f>
        <v>172.09168075265492</v>
      </c>
      <c r="Z43" s="86">
        <f>VLOOKUP(B43,[2]Succeded!$L$26:$T$237,6,FALSE)</f>
        <v>153.99426449865211</v>
      </c>
      <c r="AA43" s="86">
        <f>VLOOKUP(B43,[2]Succeded!$L$26:$T$237,7,FALSE)</f>
        <v>121.4187455731218</v>
      </c>
      <c r="AB43" s="86">
        <f>VLOOKUP(B43,[2]Succeded!$L$26:$T$237,8,FALSE)</f>
        <v>71.366290764612472</v>
      </c>
      <c r="AC43" s="89"/>
      <c r="AD43" s="85">
        <f t="shared" si="2"/>
        <v>0.96059005462496239</v>
      </c>
      <c r="AE43" s="85">
        <f t="shared" si="3"/>
        <v>0.96250168952566895</v>
      </c>
      <c r="AF43" s="85">
        <f t="shared" si="4"/>
        <v>0.95895545920003955</v>
      </c>
      <c r="AG43" s="85"/>
      <c r="AH43" s="85">
        <f t="shared" si="5"/>
        <v>0.96047294731608412</v>
      </c>
      <c r="AI43" s="85">
        <f t="shared" si="6"/>
        <v>0.87512124964771676</v>
      </c>
      <c r="AJ43" s="85">
        <f t="shared" si="7"/>
        <v>0.98989930448338126</v>
      </c>
      <c r="AK43" s="85">
        <f t="shared" si="8"/>
        <v>0.96392544126974111</v>
      </c>
      <c r="AL43" s="85">
        <f t="shared" si="9"/>
        <v>0.95549352699612766</v>
      </c>
      <c r="AM43" s="85">
        <f t="shared" si="10"/>
        <v>0.97858040944670777</v>
      </c>
      <c r="AN43" s="85">
        <f t="shared" si="11"/>
        <v>0.9803554799541615</v>
      </c>
      <c r="AO43" s="84">
        <f t="shared" si="12"/>
        <v>0.96663995353499732</v>
      </c>
    </row>
    <row r="44" spans="1:41" x14ac:dyDescent="0.2">
      <c r="A44" s="77" t="s">
        <v>539</v>
      </c>
      <c r="B44" s="88" t="s">
        <v>538</v>
      </c>
      <c r="C44" s="87" t="s">
        <v>537</v>
      </c>
      <c r="D44" s="86">
        <f>VLOOKUP(B44,[2]Tried!$C$26:$F$237,4,FALSE)</f>
        <v>1182.3082990587791</v>
      </c>
      <c r="E44" s="86">
        <f>VLOOKUP(B44,[2]Tried!$C$26:$F$237,2,FALSE)</f>
        <v>540.26444041573018</v>
      </c>
      <c r="F44" s="86">
        <f>VLOOKUP(B44,[2]Tried!$C$26:$F$237,3,FALSE)</f>
        <v>642.04385864304902</v>
      </c>
      <c r="G44" s="86"/>
      <c r="H44" s="86">
        <f>VLOOKUP(B44,[2]Tried!$L$26:$T$237,9,FALSE)</f>
        <v>1180.6630521013806</v>
      </c>
      <c r="I44" s="86">
        <f>VLOOKUP(B44,[2]Tried!$L$26:$T$237,2,FALSE)</f>
        <v>127.46087278658661</v>
      </c>
      <c r="J44" s="86">
        <f>VLOOKUP(B44,[2]Tried!$L$26:$T$237,3,FALSE)</f>
        <v>203.69673679681355</v>
      </c>
      <c r="K44" s="86">
        <f>VLOOKUP(B44,[2]Tried!$L$26:$T$237,4,FALSE)</f>
        <v>213.04941054210926</v>
      </c>
      <c r="L44" s="86">
        <f>VLOOKUP(B44,[2]Tried!$L$26:$T$237,5,FALSE)</f>
        <v>242.60017962223867</v>
      </c>
      <c r="M44" s="86">
        <f>VLOOKUP(B44,[2]Tried!$L$26:$T$237,6,FALSE)</f>
        <v>181.22059683137726</v>
      </c>
      <c r="N44" s="86">
        <f>VLOOKUP(B44,[2]Tried!$L$26:$T$237,7,FALSE)</f>
        <v>143.5114956697667</v>
      </c>
      <c r="O44" s="86">
        <f>VLOOKUP(B44,[2]Tried!$L$26:$T$237,8,FALSE)</f>
        <v>69.123759852488632</v>
      </c>
      <c r="P44" s="86"/>
      <c r="Q44" s="86">
        <f>VLOOKUP(B44,[2]Succeded!$C$26:$F$237,4,FALSE)</f>
        <v>1078.5935988973781</v>
      </c>
      <c r="R44" s="86">
        <f>VLOOKUP(B44,[2]Succeded!$C$26:$F$237,2,FALSE)</f>
        <v>486.34888823778459</v>
      </c>
      <c r="S44" s="86">
        <f>VLOOKUP(B44,[2]Succeded!$C$26:$F$237,3,FALSE)</f>
        <v>592.24471065959358</v>
      </c>
      <c r="T44" s="86"/>
      <c r="U44" s="86">
        <f>VLOOKUP(B44,[2]Succeded!$L$26:$T$237,9,FALSE)</f>
        <v>1076.5982496217439</v>
      </c>
      <c r="V44" s="86">
        <f>VLOOKUP(B44,[2]Succeded!$L$26:$T$237,2,FALSE)</f>
        <v>113.27927018167338</v>
      </c>
      <c r="W44" s="86">
        <f>VLOOKUP(B44,[2]Succeded!$L$26:$T$237,3,FALSE)</f>
        <v>187.36161933054296</v>
      </c>
      <c r="X44" s="86">
        <f>VLOOKUP(B44,[2]Succeded!$L$26:$T$237,4,FALSE)</f>
        <v>195.77110734191282</v>
      </c>
      <c r="Y44" s="86">
        <f>VLOOKUP(B44,[2]Succeded!$L$26:$T$237,5,FALSE)</f>
        <v>207.90798686190791</v>
      </c>
      <c r="Z44" s="86">
        <f>VLOOKUP(B44,[2]Succeded!$L$26:$T$237,6,FALSE)</f>
        <v>169.94606676690313</v>
      </c>
      <c r="AA44" s="86">
        <f>VLOOKUP(B44,[2]Succeded!$L$26:$T$237,7,FALSE)</f>
        <v>135.91789309467779</v>
      </c>
      <c r="AB44" s="86">
        <f>VLOOKUP(B44,[2]Succeded!$L$26:$T$237,8,FALSE)</f>
        <v>66.414306044126093</v>
      </c>
      <c r="AC44" s="89"/>
      <c r="AD44" s="85">
        <f t="shared" si="2"/>
        <v>0.91227778723707942</v>
      </c>
      <c r="AE44" s="85">
        <f t="shared" si="3"/>
        <v>0.9002052547888254</v>
      </c>
      <c r="AF44" s="85">
        <f t="shared" si="4"/>
        <v>0.92243653246881718</v>
      </c>
      <c r="AG44" s="85"/>
      <c r="AH44" s="85">
        <f t="shared" si="5"/>
        <v>0.91185901659714097</v>
      </c>
      <c r="AI44" s="85">
        <f t="shared" si="6"/>
        <v>0.88873760005819114</v>
      </c>
      <c r="AJ44" s="85">
        <f t="shared" si="7"/>
        <v>0.91980668064130655</v>
      </c>
      <c r="AK44" s="85">
        <f t="shared" si="8"/>
        <v>0.9189000187504327</v>
      </c>
      <c r="AL44" s="85">
        <f t="shared" si="9"/>
        <v>0.85699848691641034</v>
      </c>
      <c r="AM44" s="85">
        <f t="shared" si="10"/>
        <v>0.93778560350419271</v>
      </c>
      <c r="AN44" s="85">
        <f t="shared" si="11"/>
        <v>0.94708714769050628</v>
      </c>
      <c r="AO44" s="84">
        <f t="shared" si="12"/>
        <v>0.96080285832043044</v>
      </c>
    </row>
    <row r="45" spans="1:41" x14ac:dyDescent="0.2">
      <c r="A45" s="77" t="s">
        <v>536</v>
      </c>
      <c r="B45" s="88" t="s">
        <v>535</v>
      </c>
      <c r="C45" s="87" t="s">
        <v>534</v>
      </c>
      <c r="D45" s="86">
        <f>VLOOKUP(B45,[2]Tried!$C$26:$F$237,4,FALSE)</f>
        <v>1073.3782900775113</v>
      </c>
      <c r="E45" s="86">
        <f>VLOOKUP(B45,[2]Tried!$C$26:$F$237,2,FALSE)</f>
        <v>507.98129511643947</v>
      </c>
      <c r="F45" s="86">
        <f>VLOOKUP(B45,[2]Tried!$C$26:$F$237,3,FALSE)</f>
        <v>565.39699496107175</v>
      </c>
      <c r="G45" s="86"/>
      <c r="H45" s="86">
        <f>VLOOKUP(B45,[2]Tried!$L$26:$T$237,9,FALSE)</f>
        <v>1062.198089147814</v>
      </c>
      <c r="I45" s="86">
        <f>VLOOKUP(B45,[2]Tried!$L$26:$T$237,2,FALSE)</f>
        <v>105.89056557723271</v>
      </c>
      <c r="J45" s="86">
        <f>VLOOKUP(B45,[2]Tried!$L$26:$T$237,3,FALSE)</f>
        <v>144.28209895614719</v>
      </c>
      <c r="K45" s="86">
        <f>VLOOKUP(B45,[2]Tried!$L$26:$T$237,4,FALSE)</f>
        <v>228.49022713563303</v>
      </c>
      <c r="L45" s="86">
        <f>VLOOKUP(B45,[2]Tried!$L$26:$T$237,5,FALSE)</f>
        <v>202.70739993386047</v>
      </c>
      <c r="M45" s="86">
        <f>VLOOKUP(B45,[2]Tried!$L$26:$T$237,6,FALSE)</f>
        <v>164.23910242476924</v>
      </c>
      <c r="N45" s="86">
        <f>VLOOKUP(B45,[2]Tried!$L$26:$T$237,7,FALSE)</f>
        <v>124.15097724163036</v>
      </c>
      <c r="O45" s="86">
        <f>VLOOKUP(B45,[2]Tried!$L$26:$T$237,8,FALSE)</f>
        <v>92.437717878541022</v>
      </c>
      <c r="P45" s="86"/>
      <c r="Q45" s="86">
        <f>VLOOKUP(B45,[2]Succeded!$C$26:$F$237,4,FALSE)</f>
        <v>992.93260722531227</v>
      </c>
      <c r="R45" s="86">
        <f>VLOOKUP(B45,[2]Succeded!$C$26:$F$237,2,FALSE)</f>
        <v>469.97870222070628</v>
      </c>
      <c r="S45" s="86">
        <f>VLOOKUP(B45,[2]Succeded!$C$26:$F$237,3,FALSE)</f>
        <v>522.95390500460599</v>
      </c>
      <c r="T45" s="86"/>
      <c r="U45" s="86">
        <f>VLOOKUP(B45,[2]Succeded!$L$26:$T$237,9,FALSE)</f>
        <v>982.09106036984667</v>
      </c>
      <c r="V45" s="86">
        <f>VLOOKUP(B45,[2]Succeded!$L$26:$T$237,2,FALSE)</f>
        <v>92.823008735490092</v>
      </c>
      <c r="W45" s="86">
        <f>VLOOKUP(B45,[2]Succeded!$L$26:$T$237,3,FALSE)</f>
        <v>126.82298734217756</v>
      </c>
      <c r="X45" s="86">
        <f>VLOOKUP(B45,[2]Succeded!$L$26:$T$237,4,FALSE)</f>
        <v>214.47118426884452</v>
      </c>
      <c r="Y45" s="86">
        <f>VLOOKUP(B45,[2]Succeded!$L$26:$T$237,5,FALSE)</f>
        <v>191.06662072320489</v>
      </c>
      <c r="Z45" s="86">
        <f>VLOOKUP(B45,[2]Succeded!$L$26:$T$237,6,FALSE)</f>
        <v>151.25642016842588</v>
      </c>
      <c r="AA45" s="86">
        <f>VLOOKUP(B45,[2]Succeded!$L$26:$T$237,7,FALSE)</f>
        <v>117.78188897874334</v>
      </c>
      <c r="AB45" s="86">
        <f>VLOOKUP(B45,[2]Succeded!$L$26:$T$237,8,FALSE)</f>
        <v>87.868950152960238</v>
      </c>
      <c r="AC45" s="89"/>
      <c r="AD45" s="85">
        <f t="shared" si="2"/>
        <v>0.92505374517460204</v>
      </c>
      <c r="AE45" s="85">
        <f t="shared" si="3"/>
        <v>0.92518899167926605</v>
      </c>
      <c r="AF45" s="85">
        <f t="shared" si="4"/>
        <v>0.92493223286517812</v>
      </c>
      <c r="AG45" s="85"/>
      <c r="AH45" s="85">
        <f t="shared" si="5"/>
        <v>0.92458371974455722</v>
      </c>
      <c r="AI45" s="85">
        <f t="shared" si="6"/>
        <v>0.87659375723882016</v>
      </c>
      <c r="AJ45" s="85">
        <f t="shared" si="7"/>
        <v>0.87899322410553427</v>
      </c>
      <c r="AK45" s="85">
        <f t="shared" si="8"/>
        <v>0.93864489066980217</v>
      </c>
      <c r="AL45" s="85">
        <f t="shared" si="9"/>
        <v>0.94257348663909779</v>
      </c>
      <c r="AM45" s="85">
        <f t="shared" si="10"/>
        <v>0.92095254988202235</v>
      </c>
      <c r="AN45" s="85">
        <f t="shared" si="11"/>
        <v>0.94869884712634112</v>
      </c>
      <c r="AO45" s="84">
        <f t="shared" si="12"/>
        <v>0.95057463738358472</v>
      </c>
    </row>
    <row r="46" spans="1:41" x14ac:dyDescent="0.2">
      <c r="A46" s="77" t="s">
        <v>533</v>
      </c>
      <c r="B46" s="88" t="s">
        <v>532</v>
      </c>
      <c r="C46" s="87" t="s">
        <v>531</v>
      </c>
      <c r="D46" s="86">
        <f>VLOOKUP(B46,[2]Tried!$C$26:$F$237,4,FALSE)</f>
        <v>469.76325711756886</v>
      </c>
      <c r="E46" s="86">
        <f>VLOOKUP(B46,[2]Tried!$C$26:$F$237,2,FALSE)</f>
        <v>239.01955221703574</v>
      </c>
      <c r="F46" s="86">
        <f>VLOOKUP(B46,[2]Tried!$C$26:$F$237,3,FALSE)</f>
        <v>230.74370490053315</v>
      </c>
      <c r="G46" s="86"/>
      <c r="H46" s="86">
        <f>VLOOKUP(B46,[2]Tried!$L$26:$T$237,9,FALSE)</f>
        <v>469.76325711756868</v>
      </c>
      <c r="I46" s="86">
        <f>VLOOKUP(B46,[2]Tried!$L$26:$T$237,2,FALSE)</f>
        <v>69.840424760676868</v>
      </c>
      <c r="J46" s="86">
        <f>VLOOKUP(B46,[2]Tried!$L$26:$T$237,3,FALSE)</f>
        <v>61.218992850025479</v>
      </c>
      <c r="K46" s="86">
        <f>VLOOKUP(B46,[2]Tried!$L$26:$T$237,4,FALSE)</f>
        <v>79.248053392249062</v>
      </c>
      <c r="L46" s="86">
        <f>VLOOKUP(B46,[2]Tried!$L$26:$T$237,5,FALSE)</f>
        <v>95.15402677562156</v>
      </c>
      <c r="M46" s="86">
        <f>VLOOKUP(B46,[2]Tried!$L$26:$T$237,6,FALSE)</f>
        <v>69.252559768021897</v>
      </c>
      <c r="N46" s="86">
        <f>VLOOKUP(B46,[2]Tried!$L$26:$T$237,7,FALSE)</f>
        <v>58.842097651792002</v>
      </c>
      <c r="O46" s="86">
        <f>VLOOKUP(B46,[2]Tried!$L$26:$T$237,8,FALSE)</f>
        <v>36.207101919181795</v>
      </c>
      <c r="P46" s="86"/>
      <c r="Q46" s="86">
        <f>VLOOKUP(B46,[2]Succeded!$C$26:$F$237,4,FALSE)</f>
        <v>449.12448520693562</v>
      </c>
      <c r="R46" s="86">
        <f>VLOOKUP(B46,[2]Succeded!$C$26:$F$237,2,FALSE)</f>
        <v>223.35044326607985</v>
      </c>
      <c r="S46" s="86">
        <f>VLOOKUP(B46,[2]Succeded!$C$26:$F$237,3,FALSE)</f>
        <v>225.77404194085577</v>
      </c>
      <c r="T46" s="86"/>
      <c r="U46" s="86">
        <f>VLOOKUP(B46,[2]Succeded!$L$26:$T$237,9,FALSE)</f>
        <v>449.1244852069355</v>
      </c>
      <c r="V46" s="86">
        <f>VLOOKUP(B46,[2]Succeded!$L$26:$T$237,2,FALSE)</f>
        <v>63.225372890431693</v>
      </c>
      <c r="W46" s="86">
        <f>VLOOKUP(B46,[2]Succeded!$L$26:$T$237,3,FALSE)</f>
        <v>61.218992850025479</v>
      </c>
      <c r="X46" s="86">
        <f>VLOOKUP(B46,[2]Succeded!$L$26:$T$237,4,FALSE)</f>
        <v>76.158844340024743</v>
      </c>
      <c r="Y46" s="86">
        <f>VLOOKUP(B46,[2]Succeded!$L$26:$T$237,5,FALSE)</f>
        <v>91.163794127020395</v>
      </c>
      <c r="Z46" s="86">
        <f>VLOOKUP(B46,[2]Succeded!$L$26:$T$237,6,FALSE)</f>
        <v>65.998556463919343</v>
      </c>
      <c r="AA46" s="86">
        <f>VLOOKUP(B46,[2]Succeded!$L$26:$T$237,7,FALSE)</f>
        <v>56.058127957047986</v>
      </c>
      <c r="AB46" s="86">
        <f>VLOOKUP(B46,[2]Succeded!$L$26:$T$237,8,FALSE)</f>
        <v>35.300796578465878</v>
      </c>
      <c r="AC46" s="89"/>
      <c r="AD46" s="85">
        <f t="shared" si="2"/>
        <v>0.9560655892134452</v>
      </c>
      <c r="AE46" s="85">
        <f t="shared" si="3"/>
        <v>0.93444423769680585</v>
      </c>
      <c r="AF46" s="85">
        <f t="shared" si="4"/>
        <v>0.97846241152355751</v>
      </c>
      <c r="AG46" s="85"/>
      <c r="AH46" s="85">
        <f t="shared" si="5"/>
        <v>0.95606558921344531</v>
      </c>
      <c r="AI46" s="85">
        <f t="shared" si="6"/>
        <v>0.90528333851185672</v>
      </c>
      <c r="AJ46" s="85">
        <f t="shared" si="7"/>
        <v>1</v>
      </c>
      <c r="AK46" s="85">
        <f t="shared" si="8"/>
        <v>0.9610184866379764</v>
      </c>
      <c r="AL46" s="85">
        <f t="shared" si="9"/>
        <v>0.95806554085188267</v>
      </c>
      <c r="AM46" s="85">
        <f t="shared" si="10"/>
        <v>0.95301251946494658</v>
      </c>
      <c r="AN46" s="85">
        <f t="shared" si="11"/>
        <v>0.95268744987273191</v>
      </c>
      <c r="AO46" s="84">
        <f t="shared" si="12"/>
        <v>0.97496885161538505</v>
      </c>
    </row>
    <row r="47" spans="1:41" x14ac:dyDescent="0.2">
      <c r="A47" s="77" t="s">
        <v>530</v>
      </c>
      <c r="B47" s="88" t="s">
        <v>529</v>
      </c>
      <c r="C47" s="87" t="s">
        <v>528</v>
      </c>
      <c r="D47" s="86">
        <f>VLOOKUP(B47,[2]Tried!$C$26:$F$237,4,FALSE)</f>
        <v>1031.4657114784495</v>
      </c>
      <c r="E47" s="86">
        <f>VLOOKUP(B47,[2]Tried!$C$26:$F$237,2,FALSE)</f>
        <v>473.21201255053177</v>
      </c>
      <c r="F47" s="86">
        <f>VLOOKUP(B47,[2]Tried!$C$26:$F$237,3,FALSE)</f>
        <v>558.25369892791775</v>
      </c>
      <c r="G47" s="86"/>
      <c r="H47" s="86">
        <f>VLOOKUP(B47,[2]Tried!$L$26:$T$237,9,FALSE)</f>
        <v>1033.5595262037164</v>
      </c>
      <c r="I47" s="86">
        <f>VLOOKUP(B47,[2]Tried!$L$26:$T$237,2,FALSE)</f>
        <v>85.681777362751234</v>
      </c>
      <c r="J47" s="86">
        <f>VLOOKUP(B47,[2]Tried!$L$26:$T$237,3,FALSE)</f>
        <v>172.32148286689787</v>
      </c>
      <c r="K47" s="86">
        <f>VLOOKUP(B47,[2]Tried!$L$26:$T$237,4,FALSE)</f>
        <v>194.65677516114593</v>
      </c>
      <c r="L47" s="86">
        <f>VLOOKUP(B47,[2]Tried!$L$26:$T$237,5,FALSE)</f>
        <v>229.36369775286516</v>
      </c>
      <c r="M47" s="86">
        <f>VLOOKUP(B47,[2]Tried!$L$26:$T$237,6,FALSE)</f>
        <v>157.34061107606388</v>
      </c>
      <c r="N47" s="86">
        <f>VLOOKUP(B47,[2]Tried!$L$26:$T$237,7,FALSE)</f>
        <v>121.25653998985777</v>
      </c>
      <c r="O47" s="86">
        <f>VLOOKUP(B47,[2]Tried!$L$26:$T$237,8,FALSE)</f>
        <v>72.9386419941345</v>
      </c>
      <c r="P47" s="86"/>
      <c r="Q47" s="86">
        <f>VLOOKUP(B47,[2]Succeded!$C$26:$F$237,4,FALSE)</f>
        <v>962.09757804105902</v>
      </c>
      <c r="R47" s="86">
        <f>VLOOKUP(B47,[2]Succeded!$C$26:$F$237,2,FALSE)</f>
        <v>440.31746601634029</v>
      </c>
      <c r="S47" s="86">
        <f>VLOOKUP(B47,[2]Succeded!$C$26:$F$237,3,FALSE)</f>
        <v>521.78011202471873</v>
      </c>
      <c r="T47" s="86"/>
      <c r="U47" s="86">
        <f>VLOOKUP(B47,[2]Succeded!$L$26:$T$237,9,FALSE)</f>
        <v>964.19139276632586</v>
      </c>
      <c r="V47" s="86">
        <f>VLOOKUP(B47,[2]Succeded!$L$26:$T$237,2,FALSE)</f>
        <v>79.888986217435445</v>
      </c>
      <c r="W47" s="86">
        <f>VLOOKUP(B47,[2]Succeded!$L$26:$T$237,3,FALSE)</f>
        <v>152.25741863592165</v>
      </c>
      <c r="X47" s="86">
        <f>VLOOKUP(B47,[2]Succeded!$L$26:$T$237,4,FALSE)</f>
        <v>184.87427781153411</v>
      </c>
      <c r="Y47" s="86">
        <f>VLOOKUP(B47,[2]Succeded!$L$26:$T$237,5,FALSE)</f>
        <v>214.77532683030344</v>
      </c>
      <c r="Z47" s="86">
        <f>VLOOKUP(B47,[2]Succeded!$L$26:$T$237,6,FALSE)</f>
        <v>150.39609793577571</v>
      </c>
      <c r="AA47" s="86">
        <f>VLOOKUP(B47,[2]Succeded!$L$26:$T$237,7,FALSE)</f>
        <v>114.75679274826757</v>
      </c>
      <c r="AB47" s="86">
        <f>VLOOKUP(B47,[2]Succeded!$L$26:$T$237,8,FALSE)</f>
        <v>67.242492587087966</v>
      </c>
      <c r="AC47" s="89"/>
      <c r="AD47" s="85">
        <f t="shared" si="2"/>
        <v>0.9327479986339422</v>
      </c>
      <c r="AE47" s="85">
        <f t="shared" si="3"/>
        <v>0.93048666208430442</v>
      </c>
      <c r="AF47" s="85">
        <f t="shared" si="4"/>
        <v>0.93466485403814847</v>
      </c>
      <c r="AG47" s="85"/>
      <c r="AH47" s="85">
        <f t="shared" si="5"/>
        <v>0.93288423967975898</v>
      </c>
      <c r="AI47" s="85">
        <f t="shared" si="6"/>
        <v>0.93239179527298055</v>
      </c>
      <c r="AJ47" s="85">
        <f t="shared" si="7"/>
        <v>0.88356608881741217</v>
      </c>
      <c r="AK47" s="85">
        <f t="shared" si="8"/>
        <v>0.94974489153273289</v>
      </c>
      <c r="AL47" s="85">
        <f t="shared" si="9"/>
        <v>0.9363963388038834</v>
      </c>
      <c r="AM47" s="85">
        <f t="shared" si="10"/>
        <v>0.95586318692425221</v>
      </c>
      <c r="AN47" s="85">
        <f t="shared" si="11"/>
        <v>0.94639672843927547</v>
      </c>
      <c r="AO47" s="84">
        <f t="shared" si="12"/>
        <v>0.92190491553839737</v>
      </c>
    </row>
    <row r="48" spans="1:41" x14ac:dyDescent="0.2">
      <c r="A48" s="77" t="s">
        <v>527</v>
      </c>
      <c r="B48" s="88" t="s">
        <v>526</v>
      </c>
      <c r="C48" s="87" t="s">
        <v>525</v>
      </c>
      <c r="D48" s="86">
        <f>VLOOKUP(B48,[2]Tried!$C$26:$F$237,4,FALSE)</f>
        <v>1198.6221799017064</v>
      </c>
      <c r="E48" s="86">
        <f>VLOOKUP(B48,[2]Tried!$C$26:$F$237,2,FALSE)</f>
        <v>537.59521641871515</v>
      </c>
      <c r="F48" s="86">
        <f>VLOOKUP(B48,[2]Tried!$C$26:$F$237,3,FALSE)</f>
        <v>661.02696348299128</v>
      </c>
      <c r="G48" s="86"/>
      <c r="H48" s="86">
        <f>VLOOKUP(B48,[2]Tried!$L$26:$T$237,9,FALSE)</f>
        <v>1196.9796904186855</v>
      </c>
      <c r="I48" s="86">
        <f>VLOOKUP(B48,[2]Tried!$L$26:$T$237,2,FALSE)</f>
        <v>108.7466020300587</v>
      </c>
      <c r="J48" s="86">
        <f>VLOOKUP(B48,[2]Tried!$L$26:$T$237,3,FALSE)</f>
        <v>167.92731633860853</v>
      </c>
      <c r="K48" s="86">
        <f>VLOOKUP(B48,[2]Tried!$L$26:$T$237,4,FALSE)</f>
        <v>207.38383328439102</v>
      </c>
      <c r="L48" s="86">
        <f>VLOOKUP(B48,[2]Tried!$L$26:$T$237,5,FALSE)</f>
        <v>250.56598358164587</v>
      </c>
      <c r="M48" s="86">
        <f>VLOOKUP(B48,[2]Tried!$L$26:$T$237,6,FALSE)</f>
        <v>191.75513046044347</v>
      </c>
      <c r="N48" s="86">
        <f>VLOOKUP(B48,[2]Tried!$L$26:$T$237,7,FALSE)</f>
        <v>164.84463714912494</v>
      </c>
      <c r="O48" s="86">
        <f>VLOOKUP(B48,[2]Tried!$L$26:$T$237,8,FALSE)</f>
        <v>105.75618757441292</v>
      </c>
      <c r="P48" s="86"/>
      <c r="Q48" s="86">
        <f>VLOOKUP(B48,[2]Succeded!$C$26:$F$237,4,FALSE)</f>
        <v>1176.7179380316056</v>
      </c>
      <c r="R48" s="86">
        <f>VLOOKUP(B48,[2]Succeded!$C$26:$F$237,2,FALSE)</f>
        <v>523.32320383820729</v>
      </c>
      <c r="S48" s="86">
        <f>VLOOKUP(B48,[2]Succeded!$C$26:$F$237,3,FALSE)</f>
        <v>653.39473419339834</v>
      </c>
      <c r="T48" s="86"/>
      <c r="U48" s="86">
        <f>VLOOKUP(B48,[2]Succeded!$L$26:$T$237,9,FALSE)</f>
        <v>1175.075448548585</v>
      </c>
      <c r="V48" s="86">
        <f>VLOOKUP(B48,[2]Succeded!$L$26:$T$237,2,FALSE)</f>
        <v>108.7466020300587</v>
      </c>
      <c r="W48" s="86">
        <f>VLOOKUP(B48,[2]Succeded!$L$26:$T$237,3,FALSE)</f>
        <v>165.28009547300402</v>
      </c>
      <c r="X48" s="86">
        <f>VLOOKUP(B48,[2]Succeded!$L$26:$T$237,4,FALSE)</f>
        <v>204.77123390695135</v>
      </c>
      <c r="Y48" s="86">
        <f>VLOOKUP(B48,[2]Succeded!$L$26:$T$237,5,FALSE)</f>
        <v>244.2072194931294</v>
      </c>
      <c r="Z48" s="86">
        <f>VLOOKUP(B48,[2]Succeded!$L$26:$T$237,6,FALSE)</f>
        <v>190.43914561670877</v>
      </c>
      <c r="AA48" s="86">
        <f>VLOOKUP(B48,[2]Succeded!$L$26:$T$237,7,FALSE)</f>
        <v>158.46248190154847</v>
      </c>
      <c r="AB48" s="86">
        <f>VLOOKUP(B48,[2]Succeded!$L$26:$T$237,8,FALSE)</f>
        <v>103.16867012718426</v>
      </c>
      <c r="AC48" s="89"/>
      <c r="AD48" s="85">
        <f t="shared" si="2"/>
        <v>0.98172548261046111</v>
      </c>
      <c r="AE48" s="85">
        <f t="shared" si="3"/>
        <v>0.97345212132730019</v>
      </c>
      <c r="AF48" s="85">
        <f t="shared" si="4"/>
        <v>0.98845398189299527</v>
      </c>
      <c r="AG48" s="85"/>
      <c r="AH48" s="85">
        <f t="shared" si="5"/>
        <v>0.98170040641003786</v>
      </c>
      <c r="AI48" s="85">
        <f t="shared" si="6"/>
        <v>1</v>
      </c>
      <c r="AJ48" s="85">
        <f t="shared" si="7"/>
        <v>0.98423591275485722</v>
      </c>
      <c r="AK48" s="85">
        <f t="shared" si="8"/>
        <v>0.9874021068274067</v>
      </c>
      <c r="AL48" s="85">
        <f t="shared" si="9"/>
        <v>0.97462239687278029</v>
      </c>
      <c r="AM48" s="85">
        <f t="shared" si="10"/>
        <v>0.99313715966516913</v>
      </c>
      <c r="AN48" s="85">
        <f t="shared" si="11"/>
        <v>0.96128381633790783</v>
      </c>
      <c r="AO48" s="84">
        <f t="shared" si="12"/>
        <v>0.97553318149438761</v>
      </c>
    </row>
    <row r="49" spans="1:41" x14ac:dyDescent="0.2">
      <c r="A49" s="77" t="s">
        <v>524</v>
      </c>
      <c r="B49" s="88" t="s">
        <v>523</v>
      </c>
      <c r="C49" s="87" t="s">
        <v>522</v>
      </c>
      <c r="D49" s="86">
        <f>VLOOKUP(B49,[2]Tried!$C$26:$F$237,4,FALSE)</f>
        <v>479.32061728937833</v>
      </c>
      <c r="E49" s="86">
        <f>VLOOKUP(B49,[2]Tried!$C$26:$F$237,2,FALSE)</f>
        <v>226.04443383174316</v>
      </c>
      <c r="F49" s="86">
        <f>VLOOKUP(B49,[2]Tried!$C$26:$F$237,3,FALSE)</f>
        <v>253.27618345763517</v>
      </c>
      <c r="G49" s="86"/>
      <c r="H49" s="86">
        <f>VLOOKUP(B49,[2]Tried!$L$26:$T$237,9,FALSE)</f>
        <v>477.7005100249828</v>
      </c>
      <c r="I49" s="86">
        <f>VLOOKUP(B49,[2]Tried!$L$26:$T$237,2,FALSE)</f>
        <v>43.80704919060949</v>
      </c>
      <c r="J49" s="86">
        <f>VLOOKUP(B49,[2]Tried!$L$26:$T$237,3,FALSE)</f>
        <v>58.823117659398065</v>
      </c>
      <c r="K49" s="86">
        <f>VLOOKUP(B49,[2]Tried!$L$26:$T$237,4,FALSE)</f>
        <v>75.608562482843539</v>
      </c>
      <c r="L49" s="86">
        <f>VLOOKUP(B49,[2]Tried!$L$26:$T$237,5,FALSE)</f>
        <v>91.921585628952457</v>
      </c>
      <c r="M49" s="86">
        <f>VLOOKUP(B49,[2]Tried!$L$26:$T$237,6,FALSE)</f>
        <v>96.690709325657011</v>
      </c>
      <c r="N49" s="86">
        <f>VLOOKUP(B49,[2]Tried!$L$26:$T$237,7,FALSE)</f>
        <v>67.602681492914854</v>
      </c>
      <c r="O49" s="86">
        <f>VLOOKUP(B49,[2]Tried!$L$26:$T$237,8,FALSE)</f>
        <v>43.246804244607382</v>
      </c>
      <c r="P49" s="86"/>
      <c r="Q49" s="86">
        <f>VLOOKUP(B49,[2]Succeded!$C$26:$F$237,4,FALSE)</f>
        <v>444.00309070939409</v>
      </c>
      <c r="R49" s="86">
        <f>VLOOKUP(B49,[2]Succeded!$C$26:$F$237,2,FALSE)</f>
        <v>208.54114823080693</v>
      </c>
      <c r="S49" s="86">
        <f>VLOOKUP(B49,[2]Succeded!$C$26:$F$237,3,FALSE)</f>
        <v>235.46194247858719</v>
      </c>
      <c r="T49" s="86"/>
      <c r="U49" s="86">
        <f>VLOOKUP(B49,[2]Succeded!$L$26:$T$237,9,FALSE)</f>
        <v>442.38298344499844</v>
      </c>
      <c r="V49" s="86">
        <f>VLOOKUP(B49,[2]Succeded!$L$26:$T$237,2,FALSE)</f>
        <v>40.814365844327114</v>
      </c>
      <c r="W49" s="86">
        <f>VLOOKUP(B49,[2]Succeded!$L$26:$T$237,3,FALSE)</f>
        <v>47.543901571142356</v>
      </c>
      <c r="X49" s="86">
        <f>VLOOKUP(B49,[2]Succeded!$L$26:$T$237,4,FALSE)</f>
        <v>66.975082776228149</v>
      </c>
      <c r="Y49" s="86">
        <f>VLOOKUP(B49,[2]Succeded!$L$26:$T$237,5,FALSE)</f>
        <v>87.448063554074011</v>
      </c>
      <c r="Z49" s="86">
        <f>VLOOKUP(B49,[2]Succeded!$L$26:$T$237,6,FALSE)</f>
        <v>92.250963335893786</v>
      </c>
      <c r="AA49" s="86">
        <f>VLOOKUP(B49,[2]Succeded!$L$26:$T$237,7,FALSE)</f>
        <v>65.779526768161361</v>
      </c>
      <c r="AB49" s="86">
        <f>VLOOKUP(B49,[2]Succeded!$L$26:$T$237,8,FALSE)</f>
        <v>41.571079595171675</v>
      </c>
      <c r="AC49" s="89"/>
      <c r="AD49" s="85">
        <f t="shared" si="2"/>
        <v>0.92631753088421365</v>
      </c>
      <c r="AE49" s="85">
        <f t="shared" si="3"/>
        <v>0.92256705770527903</v>
      </c>
      <c r="AF49" s="85">
        <f t="shared" si="4"/>
        <v>0.92966476067408166</v>
      </c>
      <c r="AG49" s="85"/>
      <c r="AH49" s="85">
        <f t="shared" si="5"/>
        <v>0.92606763895199251</v>
      </c>
      <c r="AI49" s="85">
        <f t="shared" si="6"/>
        <v>0.93168489086628803</v>
      </c>
      <c r="AJ49" s="85">
        <f t="shared" si="7"/>
        <v>0.80825198430376555</v>
      </c>
      <c r="AK49" s="85">
        <f t="shared" si="8"/>
        <v>0.88581346578868725</v>
      </c>
      <c r="AL49" s="85">
        <f t="shared" si="9"/>
        <v>0.95133327994432004</v>
      </c>
      <c r="AM49" s="85">
        <f t="shared" si="10"/>
        <v>0.9540830135519015</v>
      </c>
      <c r="AN49" s="85">
        <f t="shared" si="11"/>
        <v>0.97303132531888448</v>
      </c>
      <c r="AO49" s="84">
        <f t="shared" si="12"/>
        <v>0.96125205830336791</v>
      </c>
    </row>
    <row r="50" spans="1:41" x14ac:dyDescent="0.2">
      <c r="A50" s="77" t="s">
        <v>521</v>
      </c>
      <c r="B50" s="88" t="s">
        <v>520</v>
      </c>
      <c r="C50" s="87" t="s">
        <v>519</v>
      </c>
      <c r="D50" s="86">
        <f>VLOOKUP(B50,[2]Tried!$C$26:$F$237,4,FALSE)</f>
        <v>1537.8165181499771</v>
      </c>
      <c r="E50" s="86">
        <f>VLOOKUP(B50,[2]Tried!$C$26:$F$237,2,FALSE)</f>
        <v>712.76297484330837</v>
      </c>
      <c r="F50" s="86">
        <f>VLOOKUP(B50,[2]Tried!$C$26:$F$237,3,FALSE)</f>
        <v>825.05354330666876</v>
      </c>
      <c r="G50" s="86"/>
      <c r="H50" s="86">
        <f>VLOOKUP(B50,[2]Tried!$L$26:$T$237,9,FALSE)</f>
        <v>1536.8134341823134</v>
      </c>
      <c r="I50" s="86">
        <f>VLOOKUP(B50,[2]Tried!$L$26:$T$237,2,FALSE)</f>
        <v>141.58212113366824</v>
      </c>
      <c r="J50" s="86">
        <f>VLOOKUP(B50,[2]Tried!$L$26:$T$237,3,FALSE)</f>
        <v>282.85758860071894</v>
      </c>
      <c r="K50" s="86">
        <f>VLOOKUP(B50,[2]Tried!$L$26:$T$237,4,FALSE)</f>
        <v>266.50004295819133</v>
      </c>
      <c r="L50" s="86">
        <f>VLOOKUP(B50,[2]Tried!$L$26:$T$237,5,FALSE)</f>
        <v>312.54568575288243</v>
      </c>
      <c r="M50" s="86">
        <f>VLOOKUP(B50,[2]Tried!$L$26:$T$237,6,FALSE)</f>
        <v>234.57400284647574</v>
      </c>
      <c r="N50" s="86">
        <f>VLOOKUP(B50,[2]Tried!$L$26:$T$237,7,FALSE)</f>
        <v>206.00177645535817</v>
      </c>
      <c r="O50" s="86">
        <f>VLOOKUP(B50,[2]Tried!$L$26:$T$237,8,FALSE)</f>
        <v>92.752216435018383</v>
      </c>
      <c r="P50" s="86"/>
      <c r="Q50" s="86">
        <f>VLOOKUP(B50,[2]Succeded!$C$26:$F$237,4,FALSE)</f>
        <v>1456.4818739168011</v>
      </c>
      <c r="R50" s="86">
        <f>VLOOKUP(B50,[2]Succeded!$C$26:$F$237,2,FALSE)</f>
        <v>673.34615190725697</v>
      </c>
      <c r="S50" s="86">
        <f>VLOOKUP(B50,[2]Succeded!$C$26:$F$237,3,FALSE)</f>
        <v>783.13572200954411</v>
      </c>
      <c r="T50" s="86"/>
      <c r="U50" s="86">
        <f>VLOOKUP(B50,[2]Succeded!$L$26:$T$237,9,FALSE)</f>
        <v>1457.2434825917751</v>
      </c>
      <c r="V50" s="86">
        <f>VLOOKUP(B50,[2]Succeded!$L$26:$T$237,2,FALSE)</f>
        <v>134.97503088666443</v>
      </c>
      <c r="W50" s="86">
        <f>VLOOKUP(B50,[2]Succeded!$L$26:$T$237,3,FALSE)</f>
        <v>260.02761480926222</v>
      </c>
      <c r="X50" s="86">
        <f>VLOOKUP(B50,[2]Succeded!$L$26:$T$237,4,FALSE)</f>
        <v>245.55470760465855</v>
      </c>
      <c r="Y50" s="86">
        <f>VLOOKUP(B50,[2]Succeded!$L$26:$T$237,5,FALSE)</f>
        <v>301.29522074940081</v>
      </c>
      <c r="Z50" s="86">
        <f>VLOOKUP(B50,[2]Succeded!$L$26:$T$237,6,FALSE)</f>
        <v>226.3972725792847</v>
      </c>
      <c r="AA50" s="86">
        <f>VLOOKUP(B50,[2]Succeded!$L$26:$T$237,7,FALSE)</f>
        <v>198.10143037334487</v>
      </c>
      <c r="AB50" s="86">
        <f>VLOOKUP(B50,[2]Succeded!$L$26:$T$237,8,FALSE)</f>
        <v>90.892205589159516</v>
      </c>
      <c r="AC50" s="89"/>
      <c r="AD50" s="85">
        <f t="shared" si="2"/>
        <v>0.94711030654617812</v>
      </c>
      <c r="AE50" s="85">
        <f t="shared" si="3"/>
        <v>0.94469855431994532</v>
      </c>
      <c r="AF50" s="85">
        <f t="shared" si="4"/>
        <v>0.94919381701080219</v>
      </c>
      <c r="AG50" s="85"/>
      <c r="AH50" s="85">
        <f t="shared" si="5"/>
        <v>0.94822406557574457</v>
      </c>
      <c r="AI50" s="85">
        <f t="shared" si="6"/>
        <v>0.95333386592812785</v>
      </c>
      <c r="AJ50" s="85">
        <f t="shared" si="7"/>
        <v>0.91928809863509287</v>
      </c>
      <c r="AK50" s="85">
        <f t="shared" si="8"/>
        <v>0.9214058837625827</v>
      </c>
      <c r="AL50" s="85">
        <f t="shared" si="9"/>
        <v>0.96400377443578944</v>
      </c>
      <c r="AM50" s="85">
        <f t="shared" si="10"/>
        <v>0.96514221453371141</v>
      </c>
      <c r="AN50" s="85">
        <f t="shared" si="11"/>
        <v>0.96164913614846737</v>
      </c>
      <c r="AO50" s="84">
        <f t="shared" si="12"/>
        <v>0.9799464539247752</v>
      </c>
    </row>
    <row r="51" spans="1:41" x14ac:dyDescent="0.2">
      <c r="A51" s="77" t="s">
        <v>518</v>
      </c>
      <c r="B51" s="88" t="s">
        <v>517</v>
      </c>
      <c r="C51" s="87" t="s">
        <v>516</v>
      </c>
      <c r="D51" s="86">
        <f>VLOOKUP(B51,[2]Tried!$C$26:$F$237,4,FALSE)</f>
        <v>744.371626923039</v>
      </c>
      <c r="E51" s="86">
        <f>VLOOKUP(B51,[2]Tried!$C$26:$F$237,2,FALSE)</f>
        <v>342.36230695727153</v>
      </c>
      <c r="F51" s="86">
        <f>VLOOKUP(B51,[2]Tried!$C$26:$F$237,3,FALSE)</f>
        <v>402.00931996576747</v>
      </c>
      <c r="G51" s="86"/>
      <c r="H51" s="86">
        <f>VLOOKUP(B51,[2]Tried!$L$26:$T$237,9,FALSE)</f>
        <v>744.89180928097289</v>
      </c>
      <c r="I51" s="86">
        <f>VLOOKUP(B51,[2]Tried!$L$26:$T$237,2,FALSE)</f>
        <v>69.167742295560899</v>
      </c>
      <c r="J51" s="86">
        <f>VLOOKUP(B51,[2]Tried!$L$26:$T$237,3,FALSE)</f>
        <v>87.416954301620947</v>
      </c>
      <c r="K51" s="86">
        <f>VLOOKUP(B51,[2]Tried!$L$26:$T$237,4,FALSE)</f>
        <v>112.37182797846361</v>
      </c>
      <c r="L51" s="86">
        <f>VLOOKUP(B51,[2]Tried!$L$26:$T$237,5,FALSE)</f>
        <v>150.37848559364795</v>
      </c>
      <c r="M51" s="86">
        <f>VLOOKUP(B51,[2]Tried!$L$26:$T$237,6,FALSE)</f>
        <v>134.1526237399616</v>
      </c>
      <c r="N51" s="86">
        <f>VLOOKUP(B51,[2]Tried!$L$26:$T$237,7,FALSE)</f>
        <v>114.57504057011754</v>
      </c>
      <c r="O51" s="86">
        <f>VLOOKUP(B51,[2]Tried!$L$26:$T$237,8,FALSE)</f>
        <v>76.829134801600219</v>
      </c>
      <c r="P51" s="86"/>
      <c r="Q51" s="86">
        <f>VLOOKUP(B51,[2]Succeded!$C$26:$F$237,4,FALSE)</f>
        <v>701.50908057168772</v>
      </c>
      <c r="R51" s="86">
        <f>VLOOKUP(B51,[2]Succeded!$C$26:$F$237,2,FALSE)</f>
        <v>323.20711959279231</v>
      </c>
      <c r="S51" s="86">
        <f>VLOOKUP(B51,[2]Succeded!$C$26:$F$237,3,FALSE)</f>
        <v>378.30196097889535</v>
      </c>
      <c r="T51" s="86"/>
      <c r="U51" s="86">
        <f>VLOOKUP(B51,[2]Succeded!$L$26:$T$237,9,FALSE)</f>
        <v>701.6662493199791</v>
      </c>
      <c r="V51" s="86">
        <f>VLOOKUP(B51,[2]Succeded!$L$26:$T$237,2,FALSE)</f>
        <v>64.43143306747821</v>
      </c>
      <c r="W51" s="86">
        <f>VLOOKUP(B51,[2]Succeded!$L$26:$T$237,3,FALSE)</f>
        <v>73.086279790979788</v>
      </c>
      <c r="X51" s="86">
        <f>VLOOKUP(B51,[2]Succeded!$L$26:$T$237,4,FALSE)</f>
        <v>109.3861240488378</v>
      </c>
      <c r="Y51" s="86">
        <f>VLOOKUP(B51,[2]Succeded!$L$26:$T$237,5,FALSE)</f>
        <v>144.38407886786379</v>
      </c>
      <c r="Z51" s="86">
        <f>VLOOKUP(B51,[2]Succeded!$L$26:$T$237,6,FALSE)</f>
        <v>126.31404990865204</v>
      </c>
      <c r="AA51" s="86">
        <f>VLOOKUP(B51,[2]Succeded!$L$26:$T$237,7,FALSE)</f>
        <v>111.64915827813527</v>
      </c>
      <c r="AB51" s="86">
        <f>VLOOKUP(B51,[2]Succeded!$L$26:$T$237,8,FALSE)</f>
        <v>72.415125358032142</v>
      </c>
      <c r="AC51" s="89"/>
      <c r="AD51" s="85">
        <f t="shared" si="2"/>
        <v>0.94241781282216597</v>
      </c>
      <c r="AE51" s="85">
        <f t="shared" si="3"/>
        <v>0.94404995241818523</v>
      </c>
      <c r="AF51" s="85">
        <f t="shared" si="4"/>
        <v>0.94102783739220053</v>
      </c>
      <c r="AG51" s="85"/>
      <c r="AH51" s="85">
        <f t="shared" si="5"/>
        <v>0.94197068698779429</v>
      </c>
      <c r="AI51" s="85">
        <f t="shared" si="6"/>
        <v>0.93152430495932703</v>
      </c>
      <c r="AJ51" s="85">
        <f t="shared" si="7"/>
        <v>0.83606527331992131</v>
      </c>
      <c r="AK51" s="85">
        <f t="shared" si="8"/>
        <v>0.97343013828877079</v>
      </c>
      <c r="AL51" s="85">
        <f t="shared" si="9"/>
        <v>0.96013787010741536</v>
      </c>
      <c r="AM51" s="85">
        <f t="shared" si="10"/>
        <v>0.94156973145375322</v>
      </c>
      <c r="AN51" s="85">
        <f t="shared" si="11"/>
        <v>0.97446317908836622</v>
      </c>
      <c r="AO51" s="84">
        <f t="shared" si="12"/>
        <v>0.94254771376813495</v>
      </c>
    </row>
    <row r="52" spans="1:41" x14ac:dyDescent="0.2">
      <c r="A52" s="77" t="s">
        <v>515</v>
      </c>
      <c r="B52" s="88" t="s">
        <v>514</v>
      </c>
      <c r="C52" s="87" t="s">
        <v>513</v>
      </c>
      <c r="D52" s="86">
        <f>VLOOKUP(B52,[2]Tried!$C$26:$F$237,4,FALSE)</f>
        <v>682.02434091926034</v>
      </c>
      <c r="E52" s="86">
        <f>VLOOKUP(B52,[2]Tried!$C$26:$F$237,2,FALSE)</f>
        <v>319.06243847897798</v>
      </c>
      <c r="F52" s="86">
        <f>VLOOKUP(B52,[2]Tried!$C$26:$F$237,3,FALSE)</f>
        <v>362.96190244028236</v>
      </c>
      <c r="G52" s="86"/>
      <c r="H52" s="86">
        <f>VLOOKUP(B52,[2]Tried!$L$26:$T$237,9,FALSE)</f>
        <v>677.84085055256139</v>
      </c>
      <c r="I52" s="86">
        <f>VLOOKUP(B52,[2]Tried!$L$26:$T$237,2,FALSE)</f>
        <v>62.107615086137123</v>
      </c>
      <c r="J52" s="86">
        <f>VLOOKUP(B52,[2]Tried!$L$26:$T$237,3,FALSE)</f>
        <v>112.73337755966577</v>
      </c>
      <c r="K52" s="86">
        <f>VLOOKUP(B52,[2]Tried!$L$26:$T$237,4,FALSE)</f>
        <v>118.85593923279485</v>
      </c>
      <c r="L52" s="86">
        <f>VLOOKUP(B52,[2]Tried!$L$26:$T$237,5,FALSE)</f>
        <v>140.00454765581767</v>
      </c>
      <c r="M52" s="86">
        <f>VLOOKUP(B52,[2]Tried!$L$26:$T$237,6,FALSE)</f>
        <v>110.01273360993873</v>
      </c>
      <c r="N52" s="86">
        <f>VLOOKUP(B52,[2]Tried!$L$26:$T$237,7,FALSE)</f>
        <v>87.197962519977821</v>
      </c>
      <c r="O52" s="86">
        <f>VLOOKUP(B52,[2]Tried!$L$26:$T$237,8,FALSE)</f>
        <v>46.928674888229402</v>
      </c>
      <c r="P52" s="86"/>
      <c r="Q52" s="86">
        <f>VLOOKUP(B52,[2]Succeded!$C$26:$F$237,4,FALSE)</f>
        <v>636.846070398915</v>
      </c>
      <c r="R52" s="86">
        <f>VLOOKUP(B52,[2]Succeded!$C$26:$F$237,2,FALSE)</f>
        <v>290.3850314702359</v>
      </c>
      <c r="S52" s="86">
        <f>VLOOKUP(B52,[2]Succeded!$C$26:$F$237,3,FALSE)</f>
        <v>346.4610389286791</v>
      </c>
      <c r="T52" s="86"/>
      <c r="U52" s="86">
        <f>VLOOKUP(B52,[2]Succeded!$L$26:$T$237,9,FALSE)</f>
        <v>631.85588711367063</v>
      </c>
      <c r="V52" s="86">
        <f>VLOOKUP(B52,[2]Succeded!$L$26:$T$237,2,FALSE)</f>
        <v>53.762468068093845</v>
      </c>
      <c r="W52" s="86">
        <f>VLOOKUP(B52,[2]Succeded!$L$26:$T$237,3,FALSE)</f>
        <v>90.648269581625598</v>
      </c>
      <c r="X52" s="86">
        <f>VLOOKUP(B52,[2]Succeded!$L$26:$T$237,4,FALSE)</f>
        <v>117.68987095077739</v>
      </c>
      <c r="Y52" s="86">
        <f>VLOOKUP(B52,[2]Succeded!$L$26:$T$237,5,FALSE)</f>
        <v>135.18955692784735</v>
      </c>
      <c r="Z52" s="86">
        <f>VLOOKUP(B52,[2]Succeded!$L$26:$T$237,6,FALSE)</f>
        <v>106.05810112055327</v>
      </c>
      <c r="AA52" s="86">
        <f>VLOOKUP(B52,[2]Succeded!$L$26:$T$237,7,FALSE)</f>
        <v>85.832749921179641</v>
      </c>
      <c r="AB52" s="86">
        <f>VLOOKUP(B52,[2]Succeded!$L$26:$T$237,8,FALSE)</f>
        <v>42.674870543593492</v>
      </c>
      <c r="AC52" s="89"/>
      <c r="AD52" s="85">
        <f t="shared" si="2"/>
        <v>0.93375856577281069</v>
      </c>
      <c r="AE52" s="85">
        <f t="shared" si="3"/>
        <v>0.91011976481640433</v>
      </c>
      <c r="AF52" s="85">
        <f t="shared" si="4"/>
        <v>0.95453830443177679</v>
      </c>
      <c r="AG52" s="85"/>
      <c r="AH52" s="85">
        <f t="shared" si="5"/>
        <v>0.93215964573187826</v>
      </c>
      <c r="AI52" s="85">
        <f t="shared" si="6"/>
        <v>0.8656340771341906</v>
      </c>
      <c r="AJ52" s="85">
        <f t="shared" si="7"/>
        <v>0.80409432897234623</v>
      </c>
      <c r="AK52" s="85">
        <f t="shared" si="8"/>
        <v>0.99018923000782011</v>
      </c>
      <c r="AL52" s="85">
        <f t="shared" si="9"/>
        <v>0.9656083262394638</v>
      </c>
      <c r="AM52" s="85">
        <f t="shared" si="10"/>
        <v>0.96405295678401182</v>
      </c>
      <c r="AN52" s="85">
        <f t="shared" si="11"/>
        <v>0.98434352639277101</v>
      </c>
      <c r="AO52" s="84">
        <f t="shared" si="12"/>
        <v>0.90935596722542777</v>
      </c>
    </row>
    <row r="53" spans="1:41" x14ac:dyDescent="0.2">
      <c r="A53" s="77" t="s">
        <v>512</v>
      </c>
      <c r="B53" s="88" t="s">
        <v>511</v>
      </c>
      <c r="C53" s="87" t="s">
        <v>510</v>
      </c>
      <c r="D53" s="86">
        <f>VLOOKUP(B53,[2]Tried!$C$26:$F$237,4,FALSE)</f>
        <v>1246.4360764265832</v>
      </c>
      <c r="E53" s="86">
        <f>VLOOKUP(B53,[2]Tried!$C$26:$F$237,2,FALSE)</f>
        <v>565.82032068563319</v>
      </c>
      <c r="F53" s="86">
        <f>VLOOKUP(B53,[2]Tried!$C$26:$F$237,3,FALSE)</f>
        <v>680.61575574095002</v>
      </c>
      <c r="G53" s="86"/>
      <c r="H53" s="86">
        <f>VLOOKUP(B53,[2]Tried!$L$26:$T$237,9,FALSE)</f>
        <v>1248.0954012962238</v>
      </c>
      <c r="I53" s="86">
        <f>VLOOKUP(B53,[2]Tried!$L$26:$T$237,2,FALSE)</f>
        <v>142.73291763033666</v>
      </c>
      <c r="J53" s="86">
        <f>VLOOKUP(B53,[2]Tried!$L$26:$T$237,3,FALSE)</f>
        <v>219.79993158528632</v>
      </c>
      <c r="K53" s="86">
        <f>VLOOKUP(B53,[2]Tried!$L$26:$T$237,4,FALSE)</f>
        <v>221.45920211933455</v>
      </c>
      <c r="L53" s="86">
        <f>VLOOKUP(B53,[2]Tried!$L$26:$T$237,5,FALSE)</f>
        <v>246.4871351853522</v>
      </c>
      <c r="M53" s="86">
        <f>VLOOKUP(B53,[2]Tried!$L$26:$T$237,6,FALSE)</f>
        <v>194.68305695070694</v>
      </c>
      <c r="N53" s="86">
        <f>VLOOKUP(B53,[2]Tried!$L$26:$T$237,7,FALSE)</f>
        <v>151.29551725122343</v>
      </c>
      <c r="O53" s="86">
        <f>VLOOKUP(B53,[2]Tried!$L$26:$T$237,8,FALSE)</f>
        <v>71.637640573983603</v>
      </c>
      <c r="P53" s="86"/>
      <c r="Q53" s="86">
        <f>VLOOKUP(B53,[2]Succeded!$C$26:$F$237,4,FALSE)</f>
        <v>1182.2882557993021</v>
      </c>
      <c r="R53" s="86">
        <f>VLOOKUP(B53,[2]Succeded!$C$26:$F$237,2,FALSE)</f>
        <v>527.53106592814527</v>
      </c>
      <c r="S53" s="86">
        <f>VLOOKUP(B53,[2]Succeded!$C$26:$F$237,3,FALSE)</f>
        <v>654.7571898711567</v>
      </c>
      <c r="T53" s="86"/>
      <c r="U53" s="86">
        <f>VLOOKUP(B53,[2]Succeded!$L$26:$T$237,9,FALSE)</f>
        <v>1184.4136943844896</v>
      </c>
      <c r="V53" s="86">
        <f>VLOOKUP(B53,[2]Succeded!$L$26:$T$237,2,FALSE)</f>
        <v>135.68942177018539</v>
      </c>
      <c r="W53" s="86">
        <f>VLOOKUP(B53,[2]Succeded!$L$26:$T$237,3,FALSE)</f>
        <v>195.09852784914042</v>
      </c>
      <c r="X53" s="86">
        <f>VLOOKUP(B53,[2]Succeded!$L$26:$T$237,4,FALSE)</f>
        <v>212.05620264169616</v>
      </c>
      <c r="Y53" s="86">
        <f>VLOOKUP(B53,[2]Succeded!$L$26:$T$237,5,FALSE)</f>
        <v>234.86420436694266</v>
      </c>
      <c r="Z53" s="86">
        <f>VLOOKUP(B53,[2]Succeded!$L$26:$T$237,6,FALSE)</f>
        <v>187.7657019380492</v>
      </c>
      <c r="AA53" s="86">
        <f>VLOOKUP(B53,[2]Succeded!$L$26:$T$237,7,FALSE)</f>
        <v>149.04605537815181</v>
      </c>
      <c r="AB53" s="86">
        <f>VLOOKUP(B53,[2]Succeded!$L$26:$T$237,8,FALSE)</f>
        <v>69.893580440323973</v>
      </c>
      <c r="AC53" s="89"/>
      <c r="AD53" s="85">
        <f t="shared" si="2"/>
        <v>0.94853500966436477</v>
      </c>
      <c r="AE53" s="85">
        <f t="shared" si="3"/>
        <v>0.93232965774171761</v>
      </c>
      <c r="AF53" s="85">
        <f t="shared" si="4"/>
        <v>0.96200710070009698</v>
      </c>
      <c r="AG53" s="85"/>
      <c r="AH53" s="85">
        <f t="shared" si="5"/>
        <v>0.94897689163376708</v>
      </c>
      <c r="AI53" s="85">
        <f t="shared" si="6"/>
        <v>0.95065261765058862</v>
      </c>
      <c r="AJ53" s="85">
        <f t="shared" si="7"/>
        <v>0.88761869233539181</v>
      </c>
      <c r="AK53" s="85">
        <f t="shared" si="8"/>
        <v>0.95754071455305101</v>
      </c>
      <c r="AL53" s="85">
        <f t="shared" si="9"/>
        <v>0.95284568985854212</v>
      </c>
      <c r="AM53" s="85">
        <f t="shared" si="10"/>
        <v>0.96446863368079749</v>
      </c>
      <c r="AN53" s="85">
        <f t="shared" si="11"/>
        <v>0.98513199918979466</v>
      </c>
      <c r="AO53" s="84">
        <f t="shared" si="12"/>
        <v>0.97565441687239185</v>
      </c>
    </row>
    <row r="54" spans="1:41" x14ac:dyDescent="0.2">
      <c r="A54" s="77" t="s">
        <v>509</v>
      </c>
      <c r="B54" s="88" t="s">
        <v>508</v>
      </c>
      <c r="C54" s="87" t="s">
        <v>507</v>
      </c>
      <c r="D54" s="86">
        <f>VLOOKUP(B54,[2]Tried!$C$26:$F$237,4,FALSE)</f>
        <v>561.20555328058708</v>
      </c>
      <c r="E54" s="86">
        <f>VLOOKUP(B54,[2]Tried!$C$26:$F$237,2,FALSE)</f>
        <v>259.72353337250394</v>
      </c>
      <c r="F54" s="86">
        <f>VLOOKUP(B54,[2]Tried!$C$26:$F$237,3,FALSE)</f>
        <v>301.4820199080832</v>
      </c>
      <c r="G54" s="86"/>
      <c r="H54" s="86">
        <f>VLOOKUP(B54,[2]Tried!$L$26:$T$237,9,FALSE)</f>
        <v>568.19912484498366</v>
      </c>
      <c r="I54" s="86">
        <f>VLOOKUP(B54,[2]Tried!$L$26:$T$237,2,FALSE)</f>
        <v>55.860806456679306</v>
      </c>
      <c r="J54" s="86">
        <f>VLOOKUP(B54,[2]Tried!$L$26:$T$237,3,FALSE)</f>
        <v>60.603860011833845</v>
      </c>
      <c r="K54" s="86">
        <f>VLOOKUP(B54,[2]Tried!$L$26:$T$237,4,FALSE)</f>
        <v>100.04996399495971</v>
      </c>
      <c r="L54" s="86">
        <f>VLOOKUP(B54,[2]Tried!$L$26:$T$237,5,FALSE)</f>
        <v>133.80709658277507</v>
      </c>
      <c r="M54" s="86">
        <f>VLOOKUP(B54,[2]Tried!$L$26:$T$237,6,FALSE)</f>
        <v>90.471308556271708</v>
      </c>
      <c r="N54" s="86">
        <f>VLOOKUP(B54,[2]Tried!$L$26:$T$237,7,FALSE)</f>
        <v>81.46977648153856</v>
      </c>
      <c r="O54" s="86">
        <f>VLOOKUP(B54,[2]Tried!$L$26:$T$237,8,FALSE)</f>
        <v>45.93631276092546</v>
      </c>
      <c r="P54" s="86"/>
      <c r="Q54" s="86">
        <f>VLOOKUP(B54,[2]Succeded!$C$26:$F$237,4,FALSE)</f>
        <v>542.99374880630012</v>
      </c>
      <c r="R54" s="86">
        <f>VLOOKUP(B54,[2]Succeded!$C$26:$F$237,2,FALSE)</f>
        <v>252.55748338535017</v>
      </c>
      <c r="S54" s="86">
        <f>VLOOKUP(B54,[2]Succeded!$C$26:$F$237,3,FALSE)</f>
        <v>290.43626542094995</v>
      </c>
      <c r="T54" s="86"/>
      <c r="U54" s="86">
        <f>VLOOKUP(B54,[2]Succeded!$L$26:$T$237,9,FALSE)</f>
        <v>549.98732037069647</v>
      </c>
      <c r="V54" s="86">
        <f>VLOOKUP(B54,[2]Succeded!$L$26:$T$237,2,FALSE)</f>
        <v>44.454589184505998</v>
      </c>
      <c r="W54" s="86">
        <f>VLOOKUP(B54,[2]Succeded!$L$26:$T$237,3,FALSE)</f>
        <v>59.654688967734501</v>
      </c>
      <c r="X54" s="86">
        <f>VLOOKUP(B54,[2]Succeded!$L$26:$T$237,4,FALSE)</f>
        <v>99.690329993791536</v>
      </c>
      <c r="Y54" s="86">
        <f>VLOOKUP(B54,[2]Succeded!$L$26:$T$237,5,FALSE)</f>
        <v>132.81268490405125</v>
      </c>
      <c r="Z54" s="86">
        <f>VLOOKUP(B54,[2]Succeded!$L$26:$T$237,6,FALSE)</f>
        <v>88.295992054565772</v>
      </c>
      <c r="AA54" s="86">
        <f>VLOOKUP(B54,[2]Succeded!$L$26:$T$237,7,FALSE)</f>
        <v>81.46977648153856</v>
      </c>
      <c r="AB54" s="86">
        <f>VLOOKUP(B54,[2]Succeded!$L$26:$T$237,8,FALSE)</f>
        <v>43.609258784508846</v>
      </c>
      <c r="AC54" s="89"/>
      <c r="AD54" s="85">
        <f t="shared" si="2"/>
        <v>0.96754878071354089</v>
      </c>
      <c r="AE54" s="85">
        <f t="shared" si="3"/>
        <v>0.97240893078073143</v>
      </c>
      <c r="AF54" s="85">
        <f t="shared" si="4"/>
        <v>0.9633618134491041</v>
      </c>
      <c r="AG54" s="85"/>
      <c r="AH54" s="85">
        <f t="shared" si="5"/>
        <v>0.96794820041432528</v>
      </c>
      <c r="AI54" s="85">
        <f t="shared" si="6"/>
        <v>0.79581001428937548</v>
      </c>
      <c r="AJ54" s="85">
        <f t="shared" si="7"/>
        <v>0.98433810909216002</v>
      </c>
      <c r="AK54" s="85">
        <f t="shared" si="8"/>
        <v>0.99640545596611818</v>
      </c>
      <c r="AL54" s="85">
        <f t="shared" si="9"/>
        <v>0.99256831884018448</v>
      </c>
      <c r="AM54" s="85">
        <f t="shared" si="10"/>
        <v>0.97595573075686282</v>
      </c>
      <c r="AN54" s="85">
        <f t="shared" si="11"/>
        <v>1</v>
      </c>
      <c r="AO54" s="84">
        <f t="shared" si="12"/>
        <v>0.94934173344456885</v>
      </c>
    </row>
    <row r="55" spans="1:41" x14ac:dyDescent="0.2">
      <c r="A55" s="77" t="s">
        <v>506</v>
      </c>
      <c r="B55" s="88" t="s">
        <v>505</v>
      </c>
      <c r="C55" s="87" t="s">
        <v>504</v>
      </c>
      <c r="D55" s="86">
        <f>VLOOKUP(B55,[2]Tried!$C$26:$F$237,4,FALSE)</f>
        <v>1432.1859072092393</v>
      </c>
      <c r="E55" s="86">
        <f>VLOOKUP(B55,[2]Tried!$C$26:$F$237,2,FALSE)</f>
        <v>657.05116736792172</v>
      </c>
      <c r="F55" s="86">
        <f>VLOOKUP(B55,[2]Tried!$C$26:$F$237,3,FALSE)</f>
        <v>775.1347398413177</v>
      </c>
      <c r="G55" s="86"/>
      <c r="H55" s="86">
        <f>VLOOKUP(B55,[2]Tried!$L$26:$T$237,9,FALSE)</f>
        <v>1434.5319417822407</v>
      </c>
      <c r="I55" s="86">
        <f>VLOOKUP(B55,[2]Tried!$L$26:$T$237,2,FALSE)</f>
        <v>164.42126466717303</v>
      </c>
      <c r="J55" s="86">
        <f>VLOOKUP(B55,[2]Tried!$L$26:$T$237,3,FALSE)</f>
        <v>240.54917321497351</v>
      </c>
      <c r="K55" s="86">
        <f>VLOOKUP(B55,[2]Tried!$L$26:$T$237,4,FALSE)</f>
        <v>295.79238216114317</v>
      </c>
      <c r="L55" s="86">
        <f>VLOOKUP(B55,[2]Tried!$L$26:$T$237,5,FALSE)</f>
        <v>254.16439488534797</v>
      </c>
      <c r="M55" s="86">
        <f>VLOOKUP(B55,[2]Tried!$L$26:$T$237,6,FALSE)</f>
        <v>219.96785538417032</v>
      </c>
      <c r="N55" s="86">
        <f>VLOOKUP(B55,[2]Tried!$L$26:$T$237,7,FALSE)</f>
        <v>145.32959671330028</v>
      </c>
      <c r="O55" s="86">
        <f>VLOOKUP(B55,[2]Tried!$L$26:$T$237,8,FALSE)</f>
        <v>114.30727475613241</v>
      </c>
      <c r="P55" s="86"/>
      <c r="Q55" s="86">
        <f>VLOOKUP(B55,[2]Succeded!$C$26:$F$237,4,FALSE)</f>
        <v>1249.2115112318991</v>
      </c>
      <c r="R55" s="86">
        <f>VLOOKUP(B55,[2]Succeded!$C$26:$F$237,2,FALSE)</f>
        <v>555.30604249318833</v>
      </c>
      <c r="S55" s="86">
        <f>VLOOKUP(B55,[2]Succeded!$C$26:$F$237,3,FALSE)</f>
        <v>693.90546873871074</v>
      </c>
      <c r="T55" s="86"/>
      <c r="U55" s="86">
        <f>VLOOKUP(B55,[2]Succeded!$L$26:$T$237,9,FALSE)</f>
        <v>1251.5575458049016</v>
      </c>
      <c r="V55" s="86">
        <f>VLOOKUP(B55,[2]Succeded!$L$26:$T$237,2,FALSE)</f>
        <v>132.86488795365619</v>
      </c>
      <c r="W55" s="86">
        <f>VLOOKUP(B55,[2]Succeded!$L$26:$T$237,3,FALSE)</f>
        <v>195.98363360515165</v>
      </c>
      <c r="X55" s="86">
        <f>VLOOKUP(B55,[2]Succeded!$L$26:$T$237,4,FALSE)</f>
        <v>258.63858751424419</v>
      </c>
      <c r="Y55" s="86">
        <f>VLOOKUP(B55,[2]Succeded!$L$26:$T$237,5,FALSE)</f>
        <v>224.88948463480793</v>
      </c>
      <c r="Z55" s="86">
        <f>VLOOKUP(B55,[2]Succeded!$L$26:$T$237,6,FALSE)</f>
        <v>196.52010678582121</v>
      </c>
      <c r="AA55" s="86">
        <f>VLOOKUP(B55,[2]Succeded!$L$26:$T$237,7,FALSE)</f>
        <v>132.67422753504644</v>
      </c>
      <c r="AB55" s="86">
        <f>VLOOKUP(B55,[2]Succeded!$L$26:$T$237,8,FALSE)</f>
        <v>109.98661777617377</v>
      </c>
      <c r="AC55" s="89"/>
      <c r="AD55" s="85">
        <f t="shared" si="2"/>
        <v>0.87224116990936984</v>
      </c>
      <c r="AE55" s="85">
        <f t="shared" si="3"/>
        <v>0.84514885608937618</v>
      </c>
      <c r="AF55" s="85">
        <f t="shared" si="4"/>
        <v>0.89520625650291985</v>
      </c>
      <c r="AG55" s="85"/>
      <c r="AH55" s="85">
        <f t="shared" si="5"/>
        <v>0.87245010679231405</v>
      </c>
      <c r="AI55" s="85">
        <f t="shared" si="6"/>
        <v>0.80807606134526266</v>
      </c>
      <c r="AJ55" s="85">
        <f t="shared" si="7"/>
        <v>0.81473418089866134</v>
      </c>
      <c r="AK55" s="85">
        <f t="shared" si="8"/>
        <v>0.87439232080473883</v>
      </c>
      <c r="AL55" s="85">
        <f t="shared" si="9"/>
        <v>0.88481899573799161</v>
      </c>
      <c r="AM55" s="85">
        <f t="shared" si="10"/>
        <v>0.89340374957332747</v>
      </c>
      <c r="AN55" s="85">
        <f t="shared" si="11"/>
        <v>0.91291953281051363</v>
      </c>
      <c r="AO55" s="84">
        <f t="shared" si="12"/>
        <v>0.96220138229017793</v>
      </c>
    </row>
    <row r="56" spans="1:41" x14ac:dyDescent="0.2">
      <c r="A56" s="77" t="s">
        <v>503</v>
      </c>
      <c r="B56" s="88" t="s">
        <v>502</v>
      </c>
      <c r="C56" s="87" t="s">
        <v>501</v>
      </c>
      <c r="D56" s="86">
        <f>VLOOKUP(B56,[2]Tried!$C$26:$F$237,4,FALSE)</f>
        <v>956.37889953029753</v>
      </c>
      <c r="E56" s="86">
        <f>VLOOKUP(B56,[2]Tried!$C$26:$F$237,2,FALSE)</f>
        <v>437.59922655100064</v>
      </c>
      <c r="F56" s="86">
        <f>VLOOKUP(B56,[2]Tried!$C$26:$F$237,3,FALSE)</f>
        <v>518.77967297929683</v>
      </c>
      <c r="G56" s="86"/>
      <c r="H56" s="86">
        <f>VLOOKUP(B56,[2]Tried!$L$26:$T$237,9,FALSE)</f>
        <v>954.63532745680982</v>
      </c>
      <c r="I56" s="86">
        <f>VLOOKUP(B56,[2]Tried!$L$26:$T$237,2,FALSE)</f>
        <v>72.233190063593042</v>
      </c>
      <c r="J56" s="86">
        <f>VLOOKUP(B56,[2]Tried!$L$26:$T$237,3,FALSE)</f>
        <v>164.27002780236182</v>
      </c>
      <c r="K56" s="86">
        <f>VLOOKUP(B56,[2]Tried!$L$26:$T$237,4,FALSE)</f>
        <v>175.5736291769835</v>
      </c>
      <c r="L56" s="86">
        <f>VLOOKUP(B56,[2]Tried!$L$26:$T$237,5,FALSE)</f>
        <v>213.28231879612801</v>
      </c>
      <c r="M56" s="86">
        <f>VLOOKUP(B56,[2]Tried!$L$26:$T$237,6,FALSE)</f>
        <v>153.56636452614308</v>
      </c>
      <c r="N56" s="86">
        <f>VLOOKUP(B56,[2]Tried!$L$26:$T$237,7,FALSE)</f>
        <v>124.64569437081373</v>
      </c>
      <c r="O56" s="86">
        <f>VLOOKUP(B56,[2]Tried!$L$26:$T$237,8,FALSE)</f>
        <v>51.064102720786508</v>
      </c>
      <c r="P56" s="86"/>
      <c r="Q56" s="86">
        <f>VLOOKUP(B56,[2]Succeded!$C$26:$F$237,4,FALSE)</f>
        <v>884.64362908740441</v>
      </c>
      <c r="R56" s="86">
        <f>VLOOKUP(B56,[2]Succeded!$C$26:$F$237,2,FALSE)</f>
        <v>393.39419381894885</v>
      </c>
      <c r="S56" s="86">
        <f>VLOOKUP(B56,[2]Succeded!$C$26:$F$237,3,FALSE)</f>
        <v>491.24943526845561</v>
      </c>
      <c r="T56" s="86"/>
      <c r="U56" s="86">
        <f>VLOOKUP(B56,[2]Succeded!$L$26:$T$237,9,FALSE)</f>
        <v>882.90005701391681</v>
      </c>
      <c r="V56" s="86">
        <f>VLOOKUP(B56,[2]Succeded!$L$26:$T$237,2,FALSE)</f>
        <v>55.023213568939674</v>
      </c>
      <c r="W56" s="86">
        <f>VLOOKUP(B56,[2]Succeded!$L$26:$T$237,3,FALSE)</f>
        <v>148.30190077994598</v>
      </c>
      <c r="X56" s="86">
        <f>VLOOKUP(B56,[2]Succeded!$L$26:$T$237,4,FALSE)</f>
        <v>166.0408713730418</v>
      </c>
      <c r="Y56" s="86">
        <f>VLOOKUP(B56,[2]Succeded!$L$26:$T$237,5,FALSE)</f>
        <v>199.24148373411393</v>
      </c>
      <c r="Z56" s="86">
        <f>VLOOKUP(B56,[2]Succeded!$L$26:$T$237,6,FALSE)</f>
        <v>145.97132691665789</v>
      </c>
      <c r="AA56" s="86">
        <f>VLOOKUP(B56,[2]Succeded!$L$26:$T$237,7,FALSE)</f>
        <v>119.05621997788388</v>
      </c>
      <c r="AB56" s="86">
        <f>VLOOKUP(B56,[2]Succeded!$L$26:$T$237,8,FALSE)</f>
        <v>49.265040663333579</v>
      </c>
      <c r="AC56" s="89"/>
      <c r="AD56" s="85">
        <f t="shared" si="2"/>
        <v>0.92499283445282598</v>
      </c>
      <c r="AE56" s="85">
        <f t="shared" si="3"/>
        <v>0.89898283623474395</v>
      </c>
      <c r="AF56" s="85">
        <f t="shared" si="4"/>
        <v>0.94693269774288191</v>
      </c>
      <c r="AG56" s="85"/>
      <c r="AH56" s="85">
        <f t="shared" si="5"/>
        <v>0.92485583931405624</v>
      </c>
      <c r="AI56" s="85">
        <f t="shared" si="6"/>
        <v>0.76174419986848207</v>
      </c>
      <c r="AJ56" s="85">
        <f t="shared" si="7"/>
        <v>0.90279342351102798</v>
      </c>
      <c r="AK56" s="85">
        <f t="shared" si="8"/>
        <v>0.94570507058134345</v>
      </c>
      <c r="AL56" s="85">
        <f t="shared" si="9"/>
        <v>0.93416784316080403</v>
      </c>
      <c r="AM56" s="85">
        <f t="shared" si="10"/>
        <v>0.95054231027138625</v>
      </c>
      <c r="AN56" s="85">
        <f t="shared" si="11"/>
        <v>0.95515710012171395</v>
      </c>
      <c r="AO56" s="84">
        <f t="shared" si="12"/>
        <v>0.96476855635180703</v>
      </c>
    </row>
    <row r="57" spans="1:41" x14ac:dyDescent="0.2">
      <c r="A57" s="77" t="s">
        <v>500</v>
      </c>
      <c r="B57" s="88" t="s">
        <v>499</v>
      </c>
      <c r="C57" s="87" t="s">
        <v>498</v>
      </c>
      <c r="D57" s="86">
        <f>VLOOKUP(B57,[2]Tried!$C$26:$F$237,4,FALSE)</f>
        <v>870.643281649811</v>
      </c>
      <c r="E57" s="86">
        <f>VLOOKUP(B57,[2]Tried!$C$26:$F$237,2,FALSE)</f>
        <v>407.51714423145523</v>
      </c>
      <c r="F57" s="86">
        <f>VLOOKUP(B57,[2]Tried!$C$26:$F$237,3,FALSE)</f>
        <v>463.12613741835577</v>
      </c>
      <c r="G57" s="86"/>
      <c r="H57" s="86">
        <f>VLOOKUP(B57,[2]Tried!$L$26:$T$237,9,FALSE)</f>
        <v>872.21972390712631</v>
      </c>
      <c r="I57" s="86">
        <f>VLOOKUP(B57,[2]Tried!$L$26:$T$237,2,FALSE)</f>
        <v>90.05562464868936</v>
      </c>
      <c r="J57" s="86">
        <f>VLOOKUP(B57,[2]Tried!$L$26:$T$237,3,FALSE)</f>
        <v>189.08554911880279</v>
      </c>
      <c r="K57" s="86">
        <f>VLOOKUP(B57,[2]Tried!$L$26:$T$237,4,FALSE)</f>
        <v>177.40963332983756</v>
      </c>
      <c r="L57" s="86">
        <f>VLOOKUP(B57,[2]Tried!$L$26:$T$237,5,FALSE)</f>
        <v>148.46093559551301</v>
      </c>
      <c r="M57" s="86">
        <f>VLOOKUP(B57,[2]Tried!$L$26:$T$237,6,FALSE)</f>
        <v>108.11272929445549</v>
      </c>
      <c r="N57" s="86">
        <f>VLOOKUP(B57,[2]Tried!$L$26:$T$237,7,FALSE)</f>
        <v>88.236501407803786</v>
      </c>
      <c r="O57" s="86">
        <f>VLOOKUP(B57,[2]Tried!$L$26:$T$237,8,FALSE)</f>
        <v>70.858750512024301</v>
      </c>
      <c r="P57" s="86"/>
      <c r="Q57" s="86">
        <f>VLOOKUP(B57,[2]Succeded!$C$26:$F$237,4,FALSE)</f>
        <v>795.66105916163167</v>
      </c>
      <c r="R57" s="86">
        <f>VLOOKUP(B57,[2]Succeded!$C$26:$F$237,2,FALSE)</f>
        <v>371.10582579461658</v>
      </c>
      <c r="S57" s="86">
        <f>VLOOKUP(B57,[2]Succeded!$C$26:$F$237,3,FALSE)</f>
        <v>424.55523336701509</v>
      </c>
      <c r="T57" s="86"/>
      <c r="U57" s="86">
        <f>VLOOKUP(B57,[2]Succeded!$L$26:$T$237,9,FALSE)</f>
        <v>794.25057616618506</v>
      </c>
      <c r="V57" s="86">
        <f>VLOOKUP(B57,[2]Succeded!$L$26:$T$237,2,FALSE)</f>
        <v>79.111054897601917</v>
      </c>
      <c r="W57" s="86">
        <f>VLOOKUP(B57,[2]Succeded!$L$26:$T$237,3,FALSE)</f>
        <v>176.30945730176691</v>
      </c>
      <c r="X57" s="86">
        <f>VLOOKUP(B57,[2]Succeded!$L$26:$T$237,4,FALSE)</f>
        <v>151.72040501249373</v>
      </c>
      <c r="Y57" s="86">
        <f>VLOOKUP(B57,[2]Succeded!$L$26:$T$237,5,FALSE)</f>
        <v>132.23448046638148</v>
      </c>
      <c r="Z57" s="86">
        <f>VLOOKUP(B57,[2]Succeded!$L$26:$T$237,6,FALSE)</f>
        <v>103.07574316442874</v>
      </c>
      <c r="AA57" s="86">
        <f>VLOOKUP(B57,[2]Succeded!$L$26:$T$237,7,FALSE)</f>
        <v>84.141156637967001</v>
      </c>
      <c r="AB57" s="86">
        <f>VLOOKUP(B57,[2]Succeded!$L$26:$T$237,8,FALSE)</f>
        <v>67.658278685545298</v>
      </c>
      <c r="AC57" s="89"/>
      <c r="AD57" s="85">
        <f t="shared" si="2"/>
        <v>0.9138772169170214</v>
      </c>
      <c r="AE57" s="85">
        <f t="shared" si="3"/>
        <v>0.91065083039510519</v>
      </c>
      <c r="AF57" s="85">
        <f t="shared" si="4"/>
        <v>0.91671620119229325</v>
      </c>
      <c r="AG57" s="85"/>
      <c r="AH57" s="85">
        <f t="shared" si="5"/>
        <v>0.91060836437901582</v>
      </c>
      <c r="AI57" s="85">
        <f t="shared" si="6"/>
        <v>0.8784687820024274</v>
      </c>
      <c r="AJ57" s="85">
        <f t="shared" si="7"/>
        <v>0.93243221453687808</v>
      </c>
      <c r="AK57" s="85">
        <f t="shared" si="8"/>
        <v>0.85519823340380408</v>
      </c>
      <c r="AL57" s="85">
        <f t="shared" si="9"/>
        <v>0.89070219001353279</v>
      </c>
      <c r="AM57" s="85">
        <f t="shared" si="10"/>
        <v>0.95340986983773179</v>
      </c>
      <c r="AN57" s="85">
        <f t="shared" si="11"/>
        <v>0.95358672766376718</v>
      </c>
      <c r="AO57" s="84">
        <f t="shared" si="12"/>
        <v>0.95483307561377473</v>
      </c>
    </row>
    <row r="58" spans="1:41" x14ac:dyDescent="0.2">
      <c r="A58" s="77" t="s">
        <v>497</v>
      </c>
      <c r="B58" s="88" t="s">
        <v>496</v>
      </c>
      <c r="C58" s="87" t="s">
        <v>495</v>
      </c>
      <c r="D58" s="86">
        <f>VLOOKUP(B58,[2]Tried!$C$26:$F$237,4,FALSE)</f>
        <v>409.8311556483327</v>
      </c>
      <c r="E58" s="86">
        <f>VLOOKUP(B58,[2]Tried!$C$26:$F$237,2,FALSE)</f>
        <v>210.81841716657306</v>
      </c>
      <c r="F58" s="86">
        <f>VLOOKUP(B58,[2]Tried!$C$26:$F$237,3,FALSE)</f>
        <v>199.01273848175964</v>
      </c>
      <c r="G58" s="86"/>
      <c r="H58" s="86">
        <f>VLOOKUP(B58,[2]Tried!$L$26:$T$237,9,FALSE)</f>
        <v>411.42635247584258</v>
      </c>
      <c r="I58" s="86">
        <f>VLOOKUP(B58,[2]Tried!$L$26:$T$237,2,FALSE)</f>
        <v>67.090775169704997</v>
      </c>
      <c r="J58" s="86">
        <f>VLOOKUP(B58,[2]Tried!$L$26:$T$237,3,FALSE)</f>
        <v>98.558782768707417</v>
      </c>
      <c r="K58" s="86">
        <f>VLOOKUP(B58,[2]Tried!$L$26:$T$237,4,FALSE)</f>
        <v>92.826887318304415</v>
      </c>
      <c r="L58" s="86">
        <f>VLOOKUP(B58,[2]Tried!$L$26:$T$237,5,FALSE)</f>
        <v>72.175849688843272</v>
      </c>
      <c r="M58" s="86">
        <f>VLOOKUP(B58,[2]Tried!$L$26:$T$237,6,FALSE)</f>
        <v>44.320561241479787</v>
      </c>
      <c r="N58" s="86">
        <f>VLOOKUP(B58,[2]Tried!$L$26:$T$237,7,FALSE)</f>
        <v>22.221844371878568</v>
      </c>
      <c r="O58" s="86">
        <f>VLOOKUP(B58,[2]Tried!$L$26:$T$237,8,FALSE)</f>
        <v>14.231651916924054</v>
      </c>
      <c r="P58" s="86"/>
      <c r="Q58" s="86">
        <f>VLOOKUP(B58,[2]Succeded!$C$26:$F$237,4,FALSE)</f>
        <v>312.53198870425831</v>
      </c>
      <c r="R58" s="86">
        <f>VLOOKUP(B58,[2]Succeded!$C$26:$F$237,2,FALSE)</f>
        <v>160.48042868778811</v>
      </c>
      <c r="S58" s="86">
        <f>VLOOKUP(B58,[2]Succeded!$C$26:$F$237,3,FALSE)</f>
        <v>152.05156001647023</v>
      </c>
      <c r="T58" s="86"/>
      <c r="U58" s="86">
        <f>VLOOKUP(B58,[2]Succeded!$L$26:$T$237,9,FALSE)</f>
        <v>315.55716347451528</v>
      </c>
      <c r="V58" s="86">
        <f>VLOOKUP(B58,[2]Succeded!$L$26:$T$237,2,FALSE)</f>
        <v>55.323948610980729</v>
      </c>
      <c r="W58" s="86">
        <f>VLOOKUP(B58,[2]Succeded!$L$26:$T$237,3,FALSE)</f>
        <v>66.986530988444386</v>
      </c>
      <c r="X58" s="86">
        <f>VLOOKUP(B58,[2]Succeded!$L$26:$T$237,4,FALSE)</f>
        <v>70.092649305462572</v>
      </c>
      <c r="Y58" s="86">
        <f>VLOOKUP(B58,[2]Succeded!$L$26:$T$237,5,FALSE)</f>
        <v>60.738112339232309</v>
      </c>
      <c r="Z58" s="86">
        <f>VLOOKUP(B58,[2]Succeded!$L$26:$T$237,6,FALSE)</f>
        <v>32.622219844467921</v>
      </c>
      <c r="AA58" s="86">
        <f>VLOOKUP(B58,[2]Succeded!$L$26:$T$237,7,FALSE)</f>
        <v>17.462560452610195</v>
      </c>
      <c r="AB58" s="86">
        <f>VLOOKUP(B58,[2]Succeded!$L$26:$T$237,8,FALSE)</f>
        <v>12.331141933317181</v>
      </c>
      <c r="AC58" s="89"/>
      <c r="AD58" s="85">
        <f t="shared" si="2"/>
        <v>0.76258718839920336</v>
      </c>
      <c r="AE58" s="85">
        <f t="shared" si="3"/>
        <v>0.76122584945217753</v>
      </c>
      <c r="AF58" s="85">
        <f t="shared" si="4"/>
        <v>0.7640292836350594</v>
      </c>
      <c r="AG58" s="85"/>
      <c r="AH58" s="85">
        <f t="shared" si="5"/>
        <v>0.7669833533403615</v>
      </c>
      <c r="AI58" s="85">
        <f t="shared" si="6"/>
        <v>0.82461334618715798</v>
      </c>
      <c r="AJ58" s="85">
        <f t="shared" si="7"/>
        <v>0.6796606969634037</v>
      </c>
      <c r="AK58" s="85">
        <f t="shared" si="8"/>
        <v>0.75508994570844656</v>
      </c>
      <c r="AL58" s="85">
        <f t="shared" si="9"/>
        <v>0.84152957812176643</v>
      </c>
      <c r="AM58" s="85">
        <f t="shared" si="10"/>
        <v>0.73605159615931615</v>
      </c>
      <c r="AN58" s="85">
        <f t="shared" si="11"/>
        <v>0.78582858201944839</v>
      </c>
      <c r="AO58" s="84">
        <f t="shared" si="12"/>
        <v>0.86645893289823805</v>
      </c>
    </row>
    <row r="59" spans="1:41" x14ac:dyDescent="0.2">
      <c r="A59" s="77" t="s">
        <v>494</v>
      </c>
      <c r="B59" s="88" t="s">
        <v>493</v>
      </c>
      <c r="C59" s="87" t="s">
        <v>492</v>
      </c>
      <c r="D59" s="86">
        <f>VLOOKUP(B59,[2]Tried!$C$26:$F$237,4,FALSE)</f>
        <v>1588.1244338123761</v>
      </c>
      <c r="E59" s="86">
        <f>VLOOKUP(B59,[2]Tried!$C$26:$F$237,2,FALSE)</f>
        <v>737.98430921480065</v>
      </c>
      <c r="F59" s="86">
        <f>VLOOKUP(B59,[2]Tried!$C$26:$F$237,3,FALSE)</f>
        <v>850.14012459757532</v>
      </c>
      <c r="G59" s="86"/>
      <c r="H59" s="86">
        <f>VLOOKUP(B59,[2]Tried!$L$26:$T$237,9,FALSE)</f>
        <v>1583.6504512678873</v>
      </c>
      <c r="I59" s="86">
        <f>VLOOKUP(B59,[2]Tried!$L$26:$T$237,2,FALSE)</f>
        <v>150.63611177536916</v>
      </c>
      <c r="J59" s="86">
        <f>VLOOKUP(B59,[2]Tried!$L$26:$T$237,3,FALSE)</f>
        <v>275.21747804797104</v>
      </c>
      <c r="K59" s="86">
        <f>VLOOKUP(B59,[2]Tried!$L$26:$T$237,4,FALSE)</f>
        <v>265.30873835902111</v>
      </c>
      <c r="L59" s="86">
        <f>VLOOKUP(B59,[2]Tried!$L$26:$T$237,5,FALSE)</f>
        <v>303.83952282096476</v>
      </c>
      <c r="M59" s="86">
        <f>VLOOKUP(B59,[2]Tried!$L$26:$T$237,6,FALSE)</f>
        <v>279.09521544293324</v>
      </c>
      <c r="N59" s="86">
        <f>VLOOKUP(B59,[2]Tried!$L$26:$T$237,7,FALSE)</f>
        <v>191.16813972002947</v>
      </c>
      <c r="O59" s="86">
        <f>VLOOKUP(B59,[2]Tried!$L$26:$T$237,8,FALSE)</f>
        <v>118.38524510159851</v>
      </c>
      <c r="P59" s="86"/>
      <c r="Q59" s="86">
        <f>VLOOKUP(B59,[2]Succeded!$C$26:$F$237,4,FALSE)</f>
        <v>1487.8796784326175</v>
      </c>
      <c r="R59" s="86">
        <f>VLOOKUP(B59,[2]Succeded!$C$26:$F$237,2,FALSE)</f>
        <v>683.02612732776549</v>
      </c>
      <c r="S59" s="86">
        <f>VLOOKUP(B59,[2]Succeded!$C$26:$F$237,3,FALSE)</f>
        <v>804.85355110485204</v>
      </c>
      <c r="T59" s="86"/>
      <c r="U59" s="86">
        <f>VLOOKUP(B59,[2]Succeded!$L$26:$T$237,9,FALSE)</f>
        <v>1485.0969079110257</v>
      </c>
      <c r="V59" s="86">
        <f>VLOOKUP(B59,[2]Succeded!$L$26:$T$237,2,FALSE)</f>
        <v>137.11453510480644</v>
      </c>
      <c r="W59" s="86">
        <f>VLOOKUP(B59,[2]Succeded!$L$26:$T$237,3,FALSE)</f>
        <v>254.22332649357296</v>
      </c>
      <c r="X59" s="86">
        <f>VLOOKUP(B59,[2]Succeded!$L$26:$T$237,4,FALSE)</f>
        <v>240.41963669761884</v>
      </c>
      <c r="Y59" s="86">
        <f>VLOOKUP(B59,[2]Succeded!$L$26:$T$237,5,FALSE)</f>
        <v>286.09093169911438</v>
      </c>
      <c r="Z59" s="86">
        <f>VLOOKUP(B59,[2]Succeded!$L$26:$T$237,6,FALSE)</f>
        <v>266.16382560052932</v>
      </c>
      <c r="AA59" s="86">
        <f>VLOOKUP(B59,[2]Succeded!$L$26:$T$237,7,FALSE)</f>
        <v>185.12661296803512</v>
      </c>
      <c r="AB59" s="86">
        <f>VLOOKUP(B59,[2]Succeded!$L$26:$T$237,8,FALSE)</f>
        <v>115.95803934734862</v>
      </c>
      <c r="AC59" s="89"/>
      <c r="AD59" s="85">
        <f t="shared" si="2"/>
        <v>0.93687852586014575</v>
      </c>
      <c r="AE59" s="85">
        <f t="shared" si="3"/>
        <v>0.92552933551458638</v>
      </c>
      <c r="AF59" s="85">
        <f t="shared" si="4"/>
        <v>0.94673045985900239</v>
      </c>
      <c r="AG59" s="85"/>
      <c r="AH59" s="85">
        <f t="shared" si="5"/>
        <v>0.93776812093984596</v>
      </c>
      <c r="AI59" s="85">
        <f t="shared" si="6"/>
        <v>0.91023681830870473</v>
      </c>
      <c r="AJ59" s="85">
        <f t="shared" si="7"/>
        <v>0.9237179567834759</v>
      </c>
      <c r="AK59" s="85">
        <f t="shared" si="8"/>
        <v>0.90618815718115608</v>
      </c>
      <c r="AL59" s="85">
        <f t="shared" si="9"/>
        <v>0.94158564048197047</v>
      </c>
      <c r="AM59" s="85">
        <f t="shared" si="10"/>
        <v>0.95366674479932811</v>
      </c>
      <c r="AN59" s="85">
        <f t="shared" si="11"/>
        <v>0.96839679059051198</v>
      </c>
      <c r="AO59" s="84">
        <f t="shared" si="12"/>
        <v>0.97949739638443234</v>
      </c>
    </row>
    <row r="60" spans="1:41" x14ac:dyDescent="0.2">
      <c r="A60" s="77" t="s">
        <v>491</v>
      </c>
      <c r="B60" s="88" t="s">
        <v>490</v>
      </c>
      <c r="C60" s="87" t="s">
        <v>489</v>
      </c>
      <c r="D60" s="86">
        <f>VLOOKUP(B60,[2]Tried!$C$26:$F$237,4,FALSE)</f>
        <v>1368.4500370123637</v>
      </c>
      <c r="E60" s="86">
        <f>VLOOKUP(B60,[2]Tried!$C$26:$F$237,2,FALSE)</f>
        <v>647.92691977165828</v>
      </c>
      <c r="F60" s="86">
        <f>VLOOKUP(B60,[2]Tried!$C$26:$F$237,3,FALSE)</f>
        <v>720.52311724070546</v>
      </c>
      <c r="G60" s="86"/>
      <c r="H60" s="86">
        <f>VLOOKUP(B60,[2]Tried!$L$26:$T$237,9,FALSE)</f>
        <v>1368.9068139904534</v>
      </c>
      <c r="I60" s="86">
        <f>VLOOKUP(B60,[2]Tried!$L$26:$T$237,2,FALSE)</f>
        <v>122.53521490304881</v>
      </c>
      <c r="J60" s="86">
        <f>VLOOKUP(B60,[2]Tried!$L$26:$T$237,3,FALSE)</f>
        <v>155.06168452190823</v>
      </c>
      <c r="K60" s="86">
        <f>VLOOKUP(B60,[2]Tried!$L$26:$T$237,4,FALSE)</f>
        <v>223.15797972654138</v>
      </c>
      <c r="L60" s="86">
        <f>VLOOKUP(B60,[2]Tried!$L$26:$T$237,5,FALSE)</f>
        <v>280.08922667238596</v>
      </c>
      <c r="M60" s="86">
        <f>VLOOKUP(B60,[2]Tried!$L$26:$T$237,6,FALSE)</f>
        <v>244.01911577886403</v>
      </c>
      <c r="N60" s="86">
        <f>VLOOKUP(B60,[2]Tried!$L$26:$T$237,7,FALSE)</f>
        <v>218.05696253721362</v>
      </c>
      <c r="O60" s="86">
        <f>VLOOKUP(B60,[2]Tried!$L$26:$T$237,8,FALSE)</f>
        <v>125.9866298504913</v>
      </c>
      <c r="P60" s="86"/>
      <c r="Q60" s="86">
        <f>VLOOKUP(B60,[2]Succeded!$C$26:$F$237,4,FALSE)</f>
        <v>1312.4736342493047</v>
      </c>
      <c r="R60" s="86">
        <f>VLOOKUP(B60,[2]Succeded!$C$26:$F$237,2,FALSE)</f>
        <v>632.33302240985324</v>
      </c>
      <c r="S60" s="86">
        <f>VLOOKUP(B60,[2]Succeded!$C$26:$F$237,3,FALSE)</f>
        <v>680.14061183945137</v>
      </c>
      <c r="T60" s="86"/>
      <c r="U60" s="86">
        <f>VLOOKUP(B60,[2]Succeded!$L$26:$T$237,9,FALSE)</f>
        <v>1312.9304112273949</v>
      </c>
      <c r="V60" s="86">
        <f>VLOOKUP(B60,[2]Succeded!$L$26:$T$237,2,FALSE)</f>
        <v>122.03405832523065</v>
      </c>
      <c r="W60" s="86">
        <f>VLOOKUP(B60,[2]Succeded!$L$26:$T$237,3,FALSE)</f>
        <v>139.9940950980413</v>
      </c>
      <c r="X60" s="86">
        <f>VLOOKUP(B60,[2]Succeded!$L$26:$T$237,4,FALSE)</f>
        <v>211.82002357590423</v>
      </c>
      <c r="Y60" s="86">
        <f>VLOOKUP(B60,[2]Succeded!$L$26:$T$237,5,FALSE)</f>
        <v>270.24603429728842</v>
      </c>
      <c r="Z60" s="86">
        <f>VLOOKUP(B60,[2]Succeded!$L$26:$T$237,6,FALSE)</f>
        <v>237.72115758553707</v>
      </c>
      <c r="AA60" s="86">
        <f>VLOOKUP(B60,[2]Succeded!$L$26:$T$237,7,FALSE)</f>
        <v>210.36743301055603</v>
      </c>
      <c r="AB60" s="86">
        <f>VLOOKUP(B60,[2]Succeded!$L$26:$T$237,8,FALSE)</f>
        <v>120.74760933483738</v>
      </c>
      <c r="AC60" s="89"/>
      <c r="AD60" s="85">
        <f t="shared" si="2"/>
        <v>0.95909503361535353</v>
      </c>
      <c r="AE60" s="85">
        <f t="shared" si="3"/>
        <v>0.9759326293043965</v>
      </c>
      <c r="AF60" s="85">
        <f t="shared" si="4"/>
        <v>0.94395390732791229</v>
      </c>
      <c r="AG60" s="85"/>
      <c r="AH60" s="85">
        <f t="shared" si="5"/>
        <v>0.95910868278909089</v>
      </c>
      <c r="AI60" s="85">
        <f t="shared" si="6"/>
        <v>0.99591010161271043</v>
      </c>
      <c r="AJ60" s="85">
        <f t="shared" si="7"/>
        <v>0.90282841650841172</v>
      </c>
      <c r="AK60" s="85">
        <f t="shared" si="8"/>
        <v>0.94919314037288416</v>
      </c>
      <c r="AL60" s="85">
        <f t="shared" si="9"/>
        <v>0.96485694043987313</v>
      </c>
      <c r="AM60" s="85">
        <f t="shared" si="10"/>
        <v>0.97419071791476242</v>
      </c>
      <c r="AN60" s="85">
        <f t="shared" si="11"/>
        <v>0.96473614308304745</v>
      </c>
      <c r="AO60" s="84">
        <f t="shared" si="12"/>
        <v>0.95841605953051467</v>
      </c>
    </row>
    <row r="61" spans="1:41" x14ac:dyDescent="0.2">
      <c r="A61" s="77" t="s">
        <v>488</v>
      </c>
      <c r="B61" s="88" t="s">
        <v>487</v>
      </c>
      <c r="C61" s="87" t="s">
        <v>486</v>
      </c>
      <c r="D61" s="86">
        <f>VLOOKUP(B61,[2]Tried!$C$26:$F$237,4,FALSE)</f>
        <v>1124.4757849486009</v>
      </c>
      <c r="E61" s="86">
        <f>VLOOKUP(B61,[2]Tried!$C$26:$F$237,2,FALSE)</f>
        <v>529.06497434520429</v>
      </c>
      <c r="F61" s="86">
        <f>VLOOKUP(B61,[2]Tried!$C$26:$F$237,3,FALSE)</f>
        <v>595.41081060339673</v>
      </c>
      <c r="G61" s="86"/>
      <c r="H61" s="86">
        <f>VLOOKUP(B61,[2]Tried!$L$26:$T$237,9,FALSE)</f>
        <v>1126.2215397973862</v>
      </c>
      <c r="I61" s="86">
        <f>VLOOKUP(B61,[2]Tried!$L$26:$T$237,2,FALSE)</f>
        <v>150.06114094019296</v>
      </c>
      <c r="J61" s="86">
        <f>VLOOKUP(B61,[2]Tried!$L$26:$T$237,3,FALSE)</f>
        <v>201.83826404365539</v>
      </c>
      <c r="K61" s="86">
        <f>VLOOKUP(B61,[2]Tried!$L$26:$T$237,4,FALSE)</f>
        <v>181.47103748911346</v>
      </c>
      <c r="L61" s="86">
        <f>VLOOKUP(B61,[2]Tried!$L$26:$T$237,5,FALSE)</f>
        <v>215.92707630625475</v>
      </c>
      <c r="M61" s="86">
        <f>VLOOKUP(B61,[2]Tried!$L$26:$T$237,6,FALSE)</f>
        <v>180.32535289501746</v>
      </c>
      <c r="N61" s="86">
        <f>VLOOKUP(B61,[2]Tried!$L$26:$T$237,7,FALSE)</f>
        <v>123.71545892376318</v>
      </c>
      <c r="O61" s="86">
        <f>VLOOKUP(B61,[2]Tried!$L$26:$T$237,8,FALSE)</f>
        <v>72.883209199389</v>
      </c>
      <c r="P61" s="86"/>
      <c r="Q61" s="86">
        <f>VLOOKUP(B61,[2]Succeded!$C$26:$F$237,4,FALSE)</f>
        <v>1028.0991932176662</v>
      </c>
      <c r="R61" s="86">
        <f>VLOOKUP(B61,[2]Succeded!$C$26:$F$237,2,FALSE)</f>
        <v>484.55269334679042</v>
      </c>
      <c r="S61" s="86">
        <f>VLOOKUP(B61,[2]Succeded!$C$26:$F$237,3,FALSE)</f>
        <v>543.54649987087578</v>
      </c>
      <c r="T61" s="86"/>
      <c r="U61" s="86">
        <f>VLOOKUP(B61,[2]Succeded!$L$26:$T$237,9,FALSE)</f>
        <v>1029.2719807256167</v>
      </c>
      <c r="V61" s="86">
        <f>VLOOKUP(B61,[2]Succeded!$L$26:$T$237,2,FALSE)</f>
        <v>137.73414100534225</v>
      </c>
      <c r="W61" s="86">
        <f>VLOOKUP(B61,[2]Succeded!$L$26:$T$237,3,FALSE)</f>
        <v>184.08830873381186</v>
      </c>
      <c r="X61" s="86">
        <f>VLOOKUP(B61,[2]Succeded!$L$26:$T$237,4,FALSE)</f>
        <v>154.44920574693094</v>
      </c>
      <c r="Y61" s="86">
        <f>VLOOKUP(B61,[2]Succeded!$L$26:$T$237,5,FALSE)</f>
        <v>195.70759545184245</v>
      </c>
      <c r="Z61" s="86">
        <f>VLOOKUP(B61,[2]Succeded!$L$26:$T$237,6,FALSE)</f>
        <v>167.62086284394161</v>
      </c>
      <c r="AA61" s="86">
        <f>VLOOKUP(B61,[2]Succeded!$L$26:$T$237,7,FALSE)</f>
        <v>120.41700625354562</v>
      </c>
      <c r="AB61" s="86">
        <f>VLOOKUP(B61,[2]Succeded!$L$26:$T$237,8,FALSE)</f>
        <v>69.254860690202008</v>
      </c>
      <c r="AC61" s="89"/>
      <c r="AD61" s="85">
        <f t="shared" si="2"/>
        <v>0.91429198118718047</v>
      </c>
      <c r="AE61" s="85">
        <f t="shared" si="3"/>
        <v>0.91586613524453331</v>
      </c>
      <c r="AF61" s="85">
        <f t="shared" si="4"/>
        <v>0.91289323302685588</v>
      </c>
      <c r="AG61" s="85"/>
      <c r="AH61" s="85">
        <f t="shared" si="5"/>
        <v>0.9139160852053928</v>
      </c>
      <c r="AI61" s="85">
        <f t="shared" si="6"/>
        <v>0.91785348386919408</v>
      </c>
      <c r="AJ61" s="85">
        <f t="shared" si="7"/>
        <v>0.91205852173795743</v>
      </c>
      <c r="AK61" s="85">
        <f t="shared" si="8"/>
        <v>0.85109562321313359</v>
      </c>
      <c r="AL61" s="85">
        <f t="shared" si="9"/>
        <v>0.90635967846045162</v>
      </c>
      <c r="AM61" s="85">
        <f t="shared" si="10"/>
        <v>0.92954684492716788</v>
      </c>
      <c r="AN61" s="85">
        <f t="shared" si="11"/>
        <v>0.97333839522633825</v>
      </c>
      <c r="AO61" s="84">
        <f t="shared" si="12"/>
        <v>0.95021694915682431</v>
      </c>
    </row>
    <row r="62" spans="1:41" x14ac:dyDescent="0.2">
      <c r="A62" s="77" t="s">
        <v>485</v>
      </c>
      <c r="B62" s="88" t="s">
        <v>484</v>
      </c>
      <c r="C62" s="87" t="s">
        <v>483</v>
      </c>
      <c r="D62" s="86">
        <f>VLOOKUP(B62,[2]Tried!$C$26:$F$237,4,FALSE)</f>
        <v>1640.8511649506358</v>
      </c>
      <c r="E62" s="86">
        <f>VLOOKUP(B62,[2]Tried!$C$26:$F$237,2,FALSE)</f>
        <v>824.447628632396</v>
      </c>
      <c r="F62" s="86">
        <f>VLOOKUP(B62,[2]Tried!$C$26:$F$237,3,FALSE)</f>
        <v>816.40353631823996</v>
      </c>
      <c r="G62" s="86"/>
      <c r="H62" s="86">
        <f>VLOOKUP(B62,[2]Tried!$L$26:$T$237,9,FALSE)</f>
        <v>1639.1947993982378</v>
      </c>
      <c r="I62" s="86">
        <f>VLOOKUP(B62,[2]Tried!$L$26:$T$237,2,FALSE)</f>
        <v>308.54498568745436</v>
      </c>
      <c r="J62" s="86">
        <f>VLOOKUP(B62,[2]Tried!$L$26:$T$237,3,FALSE)</f>
        <v>343.23600290059511</v>
      </c>
      <c r="K62" s="86">
        <f>VLOOKUP(B62,[2]Tried!$L$26:$T$237,4,FALSE)</f>
        <v>297.31075059876969</v>
      </c>
      <c r="L62" s="86">
        <f>VLOOKUP(B62,[2]Tried!$L$26:$T$237,5,FALSE)</f>
        <v>288.46678599941293</v>
      </c>
      <c r="M62" s="86">
        <f>VLOOKUP(B62,[2]Tried!$L$26:$T$237,6,FALSE)</f>
        <v>186.18032686374568</v>
      </c>
      <c r="N62" s="86">
        <f>VLOOKUP(B62,[2]Tried!$L$26:$T$237,7,FALSE)</f>
        <v>134.00481968062175</v>
      </c>
      <c r="O62" s="86">
        <f>VLOOKUP(B62,[2]Tried!$L$26:$T$237,8,FALSE)</f>
        <v>81.451127667638303</v>
      </c>
      <c r="P62" s="86"/>
      <c r="Q62" s="86">
        <f>VLOOKUP(B62,[2]Succeded!$C$26:$F$237,4,FALSE)</f>
        <v>1481.985815776864</v>
      </c>
      <c r="R62" s="86">
        <f>VLOOKUP(B62,[2]Succeded!$C$26:$F$237,2,FALSE)</f>
        <v>728.97072186558557</v>
      </c>
      <c r="S62" s="86">
        <f>VLOOKUP(B62,[2]Succeded!$C$26:$F$237,3,FALSE)</f>
        <v>753.01509391127843</v>
      </c>
      <c r="T62" s="86"/>
      <c r="U62" s="86">
        <f>VLOOKUP(B62,[2]Succeded!$L$26:$T$237,9,FALSE)</f>
        <v>1480.329450224466</v>
      </c>
      <c r="V62" s="86">
        <f>VLOOKUP(B62,[2]Succeded!$L$26:$T$237,2,FALSE)</f>
        <v>281.80712853399353</v>
      </c>
      <c r="W62" s="86">
        <f>VLOOKUP(B62,[2]Succeded!$L$26:$T$237,3,FALSE)</f>
        <v>312.20913463564682</v>
      </c>
      <c r="X62" s="86">
        <f>VLOOKUP(B62,[2]Succeded!$L$26:$T$237,4,FALSE)</f>
        <v>243.34490948429212</v>
      </c>
      <c r="Y62" s="86">
        <f>VLOOKUP(B62,[2]Succeded!$L$26:$T$237,5,FALSE)</f>
        <v>263.77748417385658</v>
      </c>
      <c r="Z62" s="86">
        <f>VLOOKUP(B62,[2]Succeded!$L$26:$T$237,6,FALSE)</f>
        <v>176.08585993955199</v>
      </c>
      <c r="AA62" s="86">
        <f>VLOOKUP(B62,[2]Succeded!$L$26:$T$237,7,FALSE)</f>
        <v>125.91462988458896</v>
      </c>
      <c r="AB62" s="86">
        <f>VLOOKUP(B62,[2]Succeded!$L$26:$T$237,8,FALSE)</f>
        <v>77.190303572535981</v>
      </c>
      <c r="AC62" s="89"/>
      <c r="AD62" s="85">
        <f t="shared" si="2"/>
        <v>0.90318113393389265</v>
      </c>
      <c r="AE62" s="85">
        <f t="shared" si="3"/>
        <v>0.88419287841825844</v>
      </c>
      <c r="AF62" s="85">
        <f t="shared" si="4"/>
        <v>0.92235648231899348</v>
      </c>
      <c r="AG62" s="85"/>
      <c r="AH62" s="85">
        <f t="shared" si="5"/>
        <v>0.90308330087913125</v>
      </c>
      <c r="AI62" s="85">
        <f t="shared" si="6"/>
        <v>0.91334211089547457</v>
      </c>
      <c r="AJ62" s="85">
        <f t="shared" si="7"/>
        <v>0.90960485496058519</v>
      </c>
      <c r="AK62" s="85">
        <f t="shared" si="8"/>
        <v>0.81848674827333712</v>
      </c>
      <c r="AL62" s="85">
        <f t="shared" si="9"/>
        <v>0.91441197730955892</v>
      </c>
      <c r="AM62" s="85">
        <f t="shared" si="10"/>
        <v>0.94578123750109633</v>
      </c>
      <c r="AN62" s="85">
        <f t="shared" si="11"/>
        <v>0.93962762074293738</v>
      </c>
      <c r="AO62" s="84">
        <f t="shared" si="12"/>
        <v>0.94768858066043438</v>
      </c>
    </row>
    <row r="63" spans="1:41" x14ac:dyDescent="0.2">
      <c r="A63" s="77" t="s">
        <v>482</v>
      </c>
      <c r="B63" s="88" t="s">
        <v>481</v>
      </c>
      <c r="C63" s="87" t="s">
        <v>480</v>
      </c>
      <c r="D63" s="86">
        <f>VLOOKUP(B63,[2]Tried!$C$26:$F$237,4,FALSE)</f>
        <v>632.51267655016488</v>
      </c>
      <c r="E63" s="86">
        <f>VLOOKUP(B63,[2]Tried!$C$26:$F$237,2,FALSE)</f>
        <v>285.82192735906722</v>
      </c>
      <c r="F63" s="86">
        <f>VLOOKUP(B63,[2]Tried!$C$26:$F$237,3,FALSE)</f>
        <v>346.69074919109767</v>
      </c>
      <c r="G63" s="86"/>
      <c r="H63" s="86">
        <f>VLOOKUP(B63,[2]Tried!$L$26:$T$237,9,FALSE)</f>
        <v>627.60285755473467</v>
      </c>
      <c r="I63" s="86">
        <f>VLOOKUP(B63,[2]Tried!$L$26:$T$237,2,FALSE)</f>
        <v>57.689053206846246</v>
      </c>
      <c r="J63" s="86">
        <f>VLOOKUP(B63,[2]Tried!$L$26:$T$237,3,FALSE)</f>
        <v>72.771158318492283</v>
      </c>
      <c r="K63" s="86">
        <f>VLOOKUP(B63,[2]Tried!$L$26:$T$237,4,FALSE)</f>
        <v>86.116138822223846</v>
      </c>
      <c r="L63" s="86">
        <f>VLOOKUP(B63,[2]Tried!$L$26:$T$237,5,FALSE)</f>
        <v>127.6787347988089</v>
      </c>
      <c r="M63" s="86">
        <f>VLOOKUP(B63,[2]Tried!$L$26:$T$237,6,FALSE)</f>
        <v>112.68362702662415</v>
      </c>
      <c r="N63" s="86">
        <f>VLOOKUP(B63,[2]Tried!$L$26:$T$237,7,FALSE)</f>
        <v>104.6871406800103</v>
      </c>
      <c r="O63" s="86">
        <f>VLOOKUP(B63,[2]Tried!$L$26:$T$237,8,FALSE)</f>
        <v>65.977004701729001</v>
      </c>
      <c r="P63" s="86"/>
      <c r="Q63" s="86">
        <f>VLOOKUP(B63,[2]Succeded!$C$26:$F$237,4,FALSE)</f>
        <v>579.10553871941988</v>
      </c>
      <c r="R63" s="86">
        <f>VLOOKUP(B63,[2]Succeded!$C$26:$F$237,2,FALSE)</f>
        <v>249.8555286946706</v>
      </c>
      <c r="S63" s="86">
        <f>VLOOKUP(B63,[2]Succeded!$C$26:$F$237,3,FALSE)</f>
        <v>329.25001002474932</v>
      </c>
      <c r="T63" s="86"/>
      <c r="U63" s="86">
        <f>VLOOKUP(B63,[2]Succeded!$L$26:$T$237,9,FALSE)</f>
        <v>574.19571972398967</v>
      </c>
      <c r="V63" s="86">
        <f>VLOOKUP(B63,[2]Succeded!$L$26:$T$237,2,FALSE)</f>
        <v>48.087520219978899</v>
      </c>
      <c r="W63" s="86">
        <f>VLOOKUP(B63,[2]Succeded!$L$26:$T$237,3,FALSE)</f>
        <v>56.761976770769714</v>
      </c>
      <c r="X63" s="86">
        <f>VLOOKUP(B63,[2]Succeded!$L$26:$T$237,4,FALSE)</f>
        <v>82.111365410210354</v>
      </c>
      <c r="Y63" s="86">
        <f>VLOOKUP(B63,[2]Succeded!$L$26:$T$237,5,FALSE)</f>
        <v>117.20498727731636</v>
      </c>
      <c r="Z63" s="86">
        <f>VLOOKUP(B63,[2]Succeded!$L$26:$T$237,6,FALSE)</f>
        <v>105.51398565261518</v>
      </c>
      <c r="AA63" s="86">
        <f>VLOOKUP(B63,[2]Succeded!$L$26:$T$237,7,FALSE)</f>
        <v>101.34494586843743</v>
      </c>
      <c r="AB63" s="86">
        <f>VLOOKUP(B63,[2]Succeded!$L$26:$T$237,8,FALSE)</f>
        <v>63.170938524661764</v>
      </c>
      <c r="AC63" s="89"/>
      <c r="AD63" s="85">
        <f t="shared" si="2"/>
        <v>0.91556352969550447</v>
      </c>
      <c r="AE63" s="85">
        <f t="shared" si="3"/>
        <v>0.87416501247221179</v>
      </c>
      <c r="AF63" s="85">
        <f t="shared" si="4"/>
        <v>0.94969367020308082</v>
      </c>
      <c r="AG63" s="85"/>
      <c r="AH63" s="85">
        <f t="shared" si="5"/>
        <v>0.91490297217761274</v>
      </c>
      <c r="AI63" s="85">
        <f t="shared" si="6"/>
        <v>0.83356403939512247</v>
      </c>
      <c r="AJ63" s="85">
        <f t="shared" si="7"/>
        <v>0.78000650370774172</v>
      </c>
      <c r="AK63" s="85">
        <f t="shared" si="8"/>
        <v>0.95349566914186834</v>
      </c>
      <c r="AL63" s="85">
        <f t="shared" si="9"/>
        <v>0.91796795654345531</v>
      </c>
      <c r="AM63" s="85">
        <f t="shared" si="10"/>
        <v>0.93637370784741447</v>
      </c>
      <c r="AN63" s="85">
        <f t="shared" si="11"/>
        <v>0.96807444744537718</v>
      </c>
      <c r="AO63" s="84">
        <f t="shared" si="12"/>
        <v>0.95746902743231532</v>
      </c>
    </row>
    <row r="64" spans="1:41" x14ac:dyDescent="0.2">
      <c r="A64" s="77" t="s">
        <v>479</v>
      </c>
      <c r="B64" s="88" t="s">
        <v>478</v>
      </c>
      <c r="C64" s="87" t="s">
        <v>477</v>
      </c>
      <c r="D64" s="86">
        <f>VLOOKUP(B64,[2]Tried!$C$26:$F$237,4,FALSE)</f>
        <v>621.91827735799154</v>
      </c>
      <c r="E64" s="86">
        <f>VLOOKUP(B64,[2]Tried!$C$26:$F$237,2,FALSE)</f>
        <v>284.77879208849544</v>
      </c>
      <c r="F64" s="86">
        <f>VLOOKUP(B64,[2]Tried!$C$26:$F$237,3,FALSE)</f>
        <v>337.13948526949611</v>
      </c>
      <c r="G64" s="86"/>
      <c r="H64" s="86">
        <f>VLOOKUP(B64,[2]Tried!$L$26:$T$237,9,FALSE)</f>
        <v>622.05671859678</v>
      </c>
      <c r="I64" s="86">
        <f>VLOOKUP(B64,[2]Tried!$L$26:$T$237,2,FALSE)</f>
        <v>81.577396769893255</v>
      </c>
      <c r="J64" s="86">
        <f>VLOOKUP(B64,[2]Tried!$L$26:$T$237,3,FALSE)</f>
        <v>54.401966830643225</v>
      </c>
      <c r="K64" s="86">
        <f>VLOOKUP(B64,[2]Tried!$L$26:$T$237,4,FALSE)</f>
        <v>113.40061037324159</v>
      </c>
      <c r="L64" s="86">
        <f>VLOOKUP(B64,[2]Tried!$L$26:$T$237,5,FALSE)</f>
        <v>135.78237495784825</v>
      </c>
      <c r="M64" s="86">
        <f>VLOOKUP(B64,[2]Tried!$L$26:$T$237,6,FALSE)</f>
        <v>96.328597642589983</v>
      </c>
      <c r="N64" s="86">
        <f>VLOOKUP(B64,[2]Tried!$L$26:$T$237,7,FALSE)</f>
        <v>79.912237738187912</v>
      </c>
      <c r="O64" s="86">
        <f>VLOOKUP(B64,[2]Tried!$L$26:$T$237,8,FALSE)</f>
        <v>60.653534284375809</v>
      </c>
      <c r="P64" s="86"/>
      <c r="Q64" s="86">
        <f>VLOOKUP(B64,[2]Succeded!$C$26:$F$237,4,FALSE)</f>
        <v>576.16439879439963</v>
      </c>
      <c r="R64" s="86">
        <f>VLOOKUP(B64,[2]Succeded!$C$26:$F$237,2,FALSE)</f>
        <v>260.40234293050798</v>
      </c>
      <c r="S64" s="86">
        <f>VLOOKUP(B64,[2]Succeded!$C$26:$F$237,3,FALSE)</f>
        <v>315.76205586389165</v>
      </c>
      <c r="T64" s="86"/>
      <c r="U64" s="86">
        <f>VLOOKUP(B64,[2]Succeded!$L$26:$T$237,9,FALSE)</f>
        <v>576.3028400331882</v>
      </c>
      <c r="V64" s="86">
        <f>VLOOKUP(B64,[2]Succeded!$L$26:$T$237,2,FALSE)</f>
        <v>74.119114810063536</v>
      </c>
      <c r="W64" s="86">
        <f>VLOOKUP(B64,[2]Succeded!$L$26:$T$237,3,FALSE)</f>
        <v>41.060386190027721</v>
      </c>
      <c r="X64" s="86">
        <f>VLOOKUP(B64,[2]Succeded!$L$26:$T$237,4,FALSE)</f>
        <v>107.80084864396149</v>
      </c>
      <c r="Y64" s="86">
        <f>VLOOKUP(B64,[2]Succeded!$L$26:$T$237,5,FALSE)</f>
        <v>125.88168579341213</v>
      </c>
      <c r="Z64" s="86">
        <f>VLOOKUP(B64,[2]Succeded!$L$26:$T$237,6,FALSE)</f>
        <v>89.090802666645089</v>
      </c>
      <c r="AA64" s="86">
        <f>VLOOKUP(B64,[2]Succeded!$L$26:$T$237,7,FALSE)</f>
        <v>79.435141828995398</v>
      </c>
      <c r="AB64" s="86">
        <f>VLOOKUP(B64,[2]Succeded!$L$26:$T$237,8,FALSE)</f>
        <v>58.914860100082826</v>
      </c>
      <c r="AC64" s="89"/>
      <c r="AD64" s="85">
        <f t="shared" si="2"/>
        <v>0.92643104370889096</v>
      </c>
      <c r="AE64" s="85">
        <f t="shared" si="3"/>
        <v>0.91440216113279804</v>
      </c>
      <c r="AF64" s="85">
        <f t="shared" si="4"/>
        <v>0.93659173624081382</v>
      </c>
      <c r="AG64" s="85"/>
      <c r="AH64" s="85">
        <f t="shared" si="5"/>
        <v>0.92644741677768183</v>
      </c>
      <c r="AI64" s="85">
        <f t="shared" si="6"/>
        <v>0.9085741607952087</v>
      </c>
      <c r="AJ64" s="85">
        <f t="shared" si="7"/>
        <v>0.75475922254523087</v>
      </c>
      <c r="AK64" s="85">
        <f t="shared" si="8"/>
        <v>0.95061965089209566</v>
      </c>
      <c r="AL64" s="85">
        <f t="shared" si="9"/>
        <v>0.92708413615898488</v>
      </c>
      <c r="AM64" s="85">
        <f t="shared" si="10"/>
        <v>0.924863486513118</v>
      </c>
      <c r="AN64" s="85">
        <f t="shared" si="11"/>
        <v>0.99402975160380824</v>
      </c>
      <c r="AO64" s="84">
        <f t="shared" si="12"/>
        <v>0.97133433022812554</v>
      </c>
    </row>
    <row r="65" spans="1:41" x14ac:dyDescent="0.2">
      <c r="A65" s="77" t="s">
        <v>476</v>
      </c>
      <c r="B65" s="88" t="s">
        <v>475</v>
      </c>
      <c r="C65" s="87" t="s">
        <v>474</v>
      </c>
      <c r="D65" s="86">
        <f>VLOOKUP(B65,[2]Tried!$C$26:$F$237,4,FALSE)</f>
        <v>1384.8186229756313</v>
      </c>
      <c r="E65" s="86">
        <f>VLOOKUP(B65,[2]Tried!$C$26:$F$237,2,FALSE)</f>
        <v>663.366381352806</v>
      </c>
      <c r="F65" s="86">
        <f>VLOOKUP(B65,[2]Tried!$C$26:$F$237,3,FALSE)</f>
        <v>721.45224162282534</v>
      </c>
      <c r="G65" s="86"/>
      <c r="H65" s="86">
        <f>VLOOKUP(B65,[2]Tried!$L$26:$T$237,9,FALSE)</f>
        <v>1388.2529165408705</v>
      </c>
      <c r="I65" s="86">
        <f>VLOOKUP(B65,[2]Tried!$L$26:$T$237,2,FALSE)</f>
        <v>210.77488531840658</v>
      </c>
      <c r="J65" s="86">
        <f>VLOOKUP(B65,[2]Tried!$L$26:$T$237,3,FALSE)</f>
        <v>265.37776424037781</v>
      </c>
      <c r="K65" s="86">
        <f>VLOOKUP(B65,[2]Tried!$L$26:$T$237,4,FALSE)</f>
        <v>222.4163106798828</v>
      </c>
      <c r="L65" s="86">
        <f>VLOOKUP(B65,[2]Tried!$L$26:$T$237,5,FALSE)</f>
        <v>295.48648420261969</v>
      </c>
      <c r="M65" s="86">
        <f>VLOOKUP(B65,[2]Tried!$L$26:$T$237,6,FALSE)</f>
        <v>186.66230613813261</v>
      </c>
      <c r="N65" s="86">
        <f>VLOOKUP(B65,[2]Tried!$L$26:$T$237,7,FALSE)</f>
        <v>132.3544098941357</v>
      </c>
      <c r="O65" s="86">
        <f>VLOOKUP(B65,[2]Tried!$L$26:$T$237,8,FALSE)</f>
        <v>75.180756067315031</v>
      </c>
      <c r="P65" s="86"/>
      <c r="Q65" s="86">
        <f>VLOOKUP(B65,[2]Succeded!$C$26:$F$237,4,FALSE)</f>
        <v>1283.314515542143</v>
      </c>
      <c r="R65" s="86">
        <f>VLOOKUP(B65,[2]Succeded!$C$26:$F$237,2,FALSE)</f>
        <v>611.13094055146723</v>
      </c>
      <c r="S65" s="86">
        <f>VLOOKUP(B65,[2]Succeded!$C$26:$F$237,3,FALSE)</f>
        <v>672.18357499067588</v>
      </c>
      <c r="T65" s="86"/>
      <c r="U65" s="86">
        <f>VLOOKUP(B65,[2]Succeded!$L$26:$T$237,9,FALSE)</f>
        <v>1286.6583394746997</v>
      </c>
      <c r="V65" s="86">
        <f>VLOOKUP(B65,[2]Succeded!$L$26:$T$237,2,FALSE)</f>
        <v>179.35699058920483</v>
      </c>
      <c r="W65" s="86">
        <f>VLOOKUP(B65,[2]Succeded!$L$26:$T$237,3,FALSE)</f>
        <v>240.81567851521089</v>
      </c>
      <c r="X65" s="86">
        <f>VLOOKUP(B65,[2]Succeded!$L$26:$T$237,4,FALSE)</f>
        <v>210.77782113195812</v>
      </c>
      <c r="Y65" s="86">
        <f>VLOOKUP(B65,[2]Succeded!$L$26:$T$237,5,FALSE)</f>
        <v>276.98567096989763</v>
      </c>
      <c r="Z65" s="86">
        <f>VLOOKUP(B65,[2]Succeded!$L$26:$T$237,6,FALSE)</f>
        <v>178.67516817224134</v>
      </c>
      <c r="AA65" s="86">
        <f>VLOOKUP(B65,[2]Succeded!$L$26:$T$237,7,FALSE)</f>
        <v>129.56832431437709</v>
      </c>
      <c r="AB65" s="86">
        <f>VLOOKUP(B65,[2]Succeded!$L$26:$T$237,8,FALSE)</f>
        <v>70.478685781809958</v>
      </c>
      <c r="AC65" s="89"/>
      <c r="AD65" s="85">
        <f t="shared" si="2"/>
        <v>0.92670223684934183</v>
      </c>
      <c r="AE65" s="85">
        <f t="shared" si="3"/>
        <v>0.92125702738384962</v>
      </c>
      <c r="AF65" s="85">
        <f t="shared" si="4"/>
        <v>0.93170903936575877</v>
      </c>
      <c r="AG65" s="85"/>
      <c r="AH65" s="85">
        <f t="shared" si="5"/>
        <v>0.92681839464863836</v>
      </c>
      <c r="AI65" s="85">
        <f t="shared" si="6"/>
        <v>0.8509409947881581</v>
      </c>
      <c r="AJ65" s="85">
        <f t="shared" si="7"/>
        <v>0.90744482381380409</v>
      </c>
      <c r="AK65" s="85">
        <f t="shared" si="8"/>
        <v>0.94767249977149559</v>
      </c>
      <c r="AL65" s="85">
        <f t="shared" si="9"/>
        <v>0.93738863121727156</v>
      </c>
      <c r="AM65" s="85">
        <f t="shared" si="10"/>
        <v>0.95721076134149619</v>
      </c>
      <c r="AN65" s="85">
        <f t="shared" si="11"/>
        <v>0.97894980921310393</v>
      </c>
      <c r="AO65" s="84">
        <f t="shared" si="12"/>
        <v>0.93745646450675557</v>
      </c>
    </row>
    <row r="66" spans="1:41" x14ac:dyDescent="0.2">
      <c r="A66" s="77" t="s">
        <v>473</v>
      </c>
      <c r="B66" s="88" t="s">
        <v>472</v>
      </c>
      <c r="C66" s="87" t="s">
        <v>471</v>
      </c>
      <c r="D66" s="86">
        <f>VLOOKUP(B66,[2]Tried!$C$26:$F$237,4,FALSE)</f>
        <v>1187.8187424810112</v>
      </c>
      <c r="E66" s="86">
        <f>VLOOKUP(B66,[2]Tried!$C$26:$F$237,2,FALSE)</f>
        <v>558.47242400580365</v>
      </c>
      <c r="F66" s="86">
        <f>VLOOKUP(B66,[2]Tried!$C$26:$F$237,3,FALSE)</f>
        <v>629.34631847520745</v>
      </c>
      <c r="G66" s="86"/>
      <c r="H66" s="86">
        <f>VLOOKUP(B66,[2]Tried!$L$26:$T$237,9,FALSE)</f>
        <v>1188.8987001636119</v>
      </c>
      <c r="I66" s="86">
        <f>VLOOKUP(B66,[2]Tried!$L$26:$T$237,2,FALSE)</f>
        <v>126.45462352110015</v>
      </c>
      <c r="J66" s="86">
        <f>VLOOKUP(B66,[2]Tried!$L$26:$T$237,3,FALSE)</f>
        <v>207.6162528177606</v>
      </c>
      <c r="K66" s="86">
        <f>VLOOKUP(B66,[2]Tried!$L$26:$T$237,4,FALSE)</f>
        <v>232.99536534186524</v>
      </c>
      <c r="L66" s="86">
        <f>VLOOKUP(B66,[2]Tried!$L$26:$T$237,5,FALSE)</f>
        <v>237.37085128486177</v>
      </c>
      <c r="M66" s="86">
        <f>VLOOKUP(B66,[2]Tried!$L$26:$T$237,6,FALSE)</f>
        <v>166.95938855866623</v>
      </c>
      <c r="N66" s="86">
        <f>VLOOKUP(B66,[2]Tried!$L$26:$T$237,7,FALSE)</f>
        <v>124.94004478094165</v>
      </c>
      <c r="O66" s="86">
        <f>VLOOKUP(B66,[2]Tried!$L$26:$T$237,8,FALSE)</f>
        <v>92.562173858416244</v>
      </c>
      <c r="P66" s="86"/>
      <c r="Q66" s="86">
        <f>VLOOKUP(B66,[2]Succeded!$C$26:$F$237,4,FALSE)</f>
        <v>1055.9915738415555</v>
      </c>
      <c r="R66" s="86">
        <f>VLOOKUP(B66,[2]Succeded!$C$26:$F$237,2,FALSE)</f>
        <v>489.58280685564762</v>
      </c>
      <c r="S66" s="86">
        <f>VLOOKUP(B66,[2]Succeded!$C$26:$F$237,3,FALSE)</f>
        <v>566.40876698590785</v>
      </c>
      <c r="T66" s="86"/>
      <c r="U66" s="86">
        <f>VLOOKUP(B66,[2]Succeded!$L$26:$T$237,9,FALSE)</f>
        <v>1056.1457441641153</v>
      </c>
      <c r="V66" s="86">
        <f>VLOOKUP(B66,[2]Succeded!$L$26:$T$237,2,FALSE)</f>
        <v>101.50124363698222</v>
      </c>
      <c r="W66" s="86">
        <f>VLOOKUP(B66,[2]Succeded!$L$26:$T$237,3,FALSE)</f>
        <v>175.86877915137075</v>
      </c>
      <c r="X66" s="86">
        <f>VLOOKUP(B66,[2]Succeded!$L$26:$T$237,4,FALSE)</f>
        <v>213.78331929003255</v>
      </c>
      <c r="Y66" s="86">
        <f>VLOOKUP(B66,[2]Succeded!$L$26:$T$237,5,FALSE)</f>
        <v>205.34061452704205</v>
      </c>
      <c r="Z66" s="86">
        <f>VLOOKUP(B66,[2]Succeded!$L$26:$T$237,6,FALSE)</f>
        <v>148.11122098995997</v>
      </c>
      <c r="AA66" s="86">
        <f>VLOOKUP(B66,[2]Succeded!$L$26:$T$237,7,FALSE)</f>
        <v>122.67827067912039</v>
      </c>
      <c r="AB66" s="86">
        <f>VLOOKUP(B66,[2]Succeded!$L$26:$T$237,8,FALSE)</f>
        <v>88.862295889607381</v>
      </c>
      <c r="AC66" s="89"/>
      <c r="AD66" s="85">
        <f t="shared" si="2"/>
        <v>0.8890174368152276</v>
      </c>
      <c r="AE66" s="85">
        <f t="shared" si="3"/>
        <v>0.87664634064467228</v>
      </c>
      <c r="AF66" s="85">
        <f t="shared" si="4"/>
        <v>0.89999536083441956</v>
      </c>
      <c r="AG66" s="85"/>
      <c r="AH66" s="85">
        <f t="shared" si="5"/>
        <v>0.88833955661552355</v>
      </c>
      <c r="AI66" s="85">
        <f t="shared" si="6"/>
        <v>0.80266929599490511</v>
      </c>
      <c r="AJ66" s="85">
        <f t="shared" si="7"/>
        <v>0.84708579778550941</v>
      </c>
      <c r="AK66" s="85">
        <f t="shared" si="8"/>
        <v>0.91754322656313969</v>
      </c>
      <c r="AL66" s="85">
        <f t="shared" si="9"/>
        <v>0.8650624683509216</v>
      </c>
      <c r="AM66" s="85">
        <f t="shared" si="10"/>
        <v>0.88710926811951407</v>
      </c>
      <c r="AN66" s="85">
        <f t="shared" si="11"/>
        <v>0.98189712429039988</v>
      </c>
      <c r="AO66" s="84">
        <f t="shared" si="12"/>
        <v>0.96002818630353015</v>
      </c>
    </row>
    <row r="67" spans="1:41" x14ac:dyDescent="0.2">
      <c r="A67" s="77" t="s">
        <v>470</v>
      </c>
      <c r="B67" s="88" t="s">
        <v>469</v>
      </c>
      <c r="C67" s="87" t="s">
        <v>468</v>
      </c>
      <c r="D67" s="86">
        <f>VLOOKUP(B67,[2]Tried!$C$26:$F$237,4,FALSE)</f>
        <v>773.80410940023091</v>
      </c>
      <c r="E67" s="86">
        <f>VLOOKUP(B67,[2]Tried!$C$26:$F$237,2,FALSE)</f>
        <v>356.20122663322127</v>
      </c>
      <c r="F67" s="86">
        <f>VLOOKUP(B67,[2]Tried!$C$26:$F$237,3,FALSE)</f>
        <v>417.60288276700965</v>
      </c>
      <c r="G67" s="86"/>
      <c r="H67" s="86">
        <f>VLOOKUP(B67,[2]Tried!$L$26:$T$237,9,FALSE)</f>
        <v>771.97789388707895</v>
      </c>
      <c r="I67" s="86">
        <f>VLOOKUP(B67,[2]Tried!$L$26:$T$237,2,FALSE)</f>
        <v>80.125912142673911</v>
      </c>
      <c r="J67" s="86">
        <f>VLOOKUP(B67,[2]Tried!$L$26:$T$237,3,FALSE)</f>
        <v>134.6562680031999</v>
      </c>
      <c r="K67" s="86">
        <f>VLOOKUP(B67,[2]Tried!$L$26:$T$237,4,FALSE)</f>
        <v>120.05322096550519</v>
      </c>
      <c r="L67" s="86">
        <f>VLOOKUP(B67,[2]Tried!$L$26:$T$237,5,FALSE)</f>
        <v>156.60630676509882</v>
      </c>
      <c r="M67" s="86">
        <f>VLOOKUP(B67,[2]Tried!$L$26:$T$237,6,FALSE)</f>
        <v>122.36590183201173</v>
      </c>
      <c r="N67" s="86">
        <f>VLOOKUP(B67,[2]Tried!$L$26:$T$237,7,FALSE)</f>
        <v>93.101487683073486</v>
      </c>
      <c r="O67" s="86">
        <f>VLOOKUP(B67,[2]Tried!$L$26:$T$237,8,FALSE)</f>
        <v>65.06879649551594</v>
      </c>
      <c r="P67" s="86"/>
      <c r="Q67" s="86">
        <f>VLOOKUP(B67,[2]Succeded!$C$26:$F$237,4,FALSE)</f>
        <v>701.09459538691772</v>
      </c>
      <c r="R67" s="86">
        <f>VLOOKUP(B67,[2]Succeded!$C$26:$F$237,2,FALSE)</f>
        <v>319.52321512737876</v>
      </c>
      <c r="S67" s="86">
        <f>VLOOKUP(B67,[2]Succeded!$C$26:$F$237,3,FALSE)</f>
        <v>381.5713802595389</v>
      </c>
      <c r="T67" s="86"/>
      <c r="U67" s="86">
        <f>VLOOKUP(B67,[2]Succeded!$L$26:$T$237,9,FALSE)</f>
        <v>699.52521979533094</v>
      </c>
      <c r="V67" s="86">
        <f>VLOOKUP(B67,[2]Succeded!$L$26:$T$237,2,FALSE)</f>
        <v>68.129193671526338</v>
      </c>
      <c r="W67" s="86">
        <f>VLOOKUP(B67,[2]Succeded!$L$26:$T$237,3,FALSE)</f>
        <v>114.6093249079826</v>
      </c>
      <c r="X67" s="86">
        <f>VLOOKUP(B67,[2]Succeded!$L$26:$T$237,4,FALSE)</f>
        <v>107.2374547429588</v>
      </c>
      <c r="Y67" s="86">
        <f>VLOOKUP(B67,[2]Succeded!$L$26:$T$237,5,FALSE)</f>
        <v>147.10782894028043</v>
      </c>
      <c r="Z67" s="86">
        <f>VLOOKUP(B67,[2]Succeded!$L$26:$T$237,6,FALSE)</f>
        <v>113.01898581690679</v>
      </c>
      <c r="AA67" s="86">
        <f>VLOOKUP(B67,[2]Succeded!$L$26:$T$237,7,FALSE)</f>
        <v>87.513906962442576</v>
      </c>
      <c r="AB67" s="86">
        <f>VLOOKUP(B67,[2]Succeded!$L$26:$T$237,8,FALSE)</f>
        <v>61.908524753233479</v>
      </c>
      <c r="AC67" s="89"/>
      <c r="AD67" s="85">
        <f t="shared" si="2"/>
        <v>0.90603627826470223</v>
      </c>
      <c r="AE67" s="85">
        <f t="shared" si="3"/>
        <v>0.89703008085480374</v>
      </c>
      <c r="AF67" s="85">
        <f t="shared" si="4"/>
        <v>0.9137182620274833</v>
      </c>
      <c r="AG67" s="85"/>
      <c r="AH67" s="85">
        <f t="shared" si="5"/>
        <v>0.90614669841524498</v>
      </c>
      <c r="AI67" s="85">
        <f t="shared" si="6"/>
        <v>0.850276668928449</v>
      </c>
      <c r="AJ67" s="85">
        <f t="shared" si="7"/>
        <v>0.85112506537949706</v>
      </c>
      <c r="AK67" s="85">
        <f t="shared" si="8"/>
        <v>0.89324929294292965</v>
      </c>
      <c r="AL67" s="85">
        <f t="shared" si="9"/>
        <v>0.93934805040089731</v>
      </c>
      <c r="AM67" s="85">
        <f t="shared" si="10"/>
        <v>0.92361502775555304</v>
      </c>
      <c r="AN67" s="85">
        <f t="shared" si="11"/>
        <v>0.93998398028126495</v>
      </c>
      <c r="AO67" s="84">
        <f t="shared" si="12"/>
        <v>0.9514318396452861</v>
      </c>
    </row>
    <row r="68" spans="1:41" x14ac:dyDescent="0.2">
      <c r="A68" s="77" t="s">
        <v>467</v>
      </c>
      <c r="B68" s="88" t="s">
        <v>466</v>
      </c>
      <c r="C68" s="87" t="s">
        <v>465</v>
      </c>
      <c r="D68" s="86">
        <f>VLOOKUP(B68,[2]Tried!$C$26:$F$237,4,FALSE)</f>
        <v>856.35064427045836</v>
      </c>
      <c r="E68" s="86">
        <f>VLOOKUP(B68,[2]Tried!$C$26:$F$237,2,FALSE)</f>
        <v>392.36844113863037</v>
      </c>
      <c r="F68" s="86">
        <f>VLOOKUP(B68,[2]Tried!$C$26:$F$237,3,FALSE)</f>
        <v>463.98220313182799</v>
      </c>
      <c r="G68" s="86"/>
      <c r="H68" s="86">
        <f>VLOOKUP(B68,[2]Tried!$L$26:$T$237,9,FALSE)</f>
        <v>855.48683181927413</v>
      </c>
      <c r="I68" s="86">
        <f>VLOOKUP(B68,[2]Tried!$L$26:$T$237,2,FALSE)</f>
        <v>142.89545018805498</v>
      </c>
      <c r="J68" s="86">
        <f>VLOOKUP(B68,[2]Tried!$L$26:$T$237,3,FALSE)</f>
        <v>115.20102215209546</v>
      </c>
      <c r="K68" s="86">
        <f>VLOOKUP(B68,[2]Tried!$L$26:$T$237,4,FALSE)</f>
        <v>171.44429499457115</v>
      </c>
      <c r="L68" s="86">
        <f>VLOOKUP(B68,[2]Tried!$L$26:$T$237,5,FALSE)</f>
        <v>160.16857167421296</v>
      </c>
      <c r="M68" s="86">
        <f>VLOOKUP(B68,[2]Tried!$L$26:$T$237,6,FALSE)</f>
        <v>130.90511138110418</v>
      </c>
      <c r="N68" s="86">
        <f>VLOOKUP(B68,[2]Tried!$L$26:$T$237,7,FALSE)</f>
        <v>84.748215690041732</v>
      </c>
      <c r="O68" s="86">
        <f>VLOOKUP(B68,[2]Tried!$L$26:$T$237,8,FALSE)</f>
        <v>50.124165739193636</v>
      </c>
      <c r="P68" s="86"/>
      <c r="Q68" s="86">
        <f>VLOOKUP(B68,[2]Succeded!$C$26:$F$237,4,FALSE)</f>
        <v>757.97491314464082</v>
      </c>
      <c r="R68" s="86">
        <f>VLOOKUP(B68,[2]Succeded!$C$26:$F$237,2,FALSE)</f>
        <v>341.97270294395236</v>
      </c>
      <c r="S68" s="86">
        <f>VLOOKUP(B68,[2]Succeded!$C$26:$F$237,3,FALSE)</f>
        <v>416.00221020068852</v>
      </c>
      <c r="T68" s="86"/>
      <c r="U68" s="86">
        <f>VLOOKUP(B68,[2]Succeded!$L$26:$T$237,9,FALSE)</f>
        <v>757.63138322436293</v>
      </c>
      <c r="V68" s="86">
        <f>VLOOKUP(B68,[2]Succeded!$L$26:$T$237,2,FALSE)</f>
        <v>112.91880078257302</v>
      </c>
      <c r="W68" s="86">
        <f>VLOOKUP(B68,[2]Succeded!$L$26:$T$237,3,FALSE)</f>
        <v>101.33056687581877</v>
      </c>
      <c r="X68" s="86">
        <f>VLOOKUP(B68,[2]Succeded!$L$26:$T$237,4,FALSE)</f>
        <v>150.03397611198969</v>
      </c>
      <c r="Y68" s="86">
        <f>VLOOKUP(B68,[2]Succeded!$L$26:$T$237,5,FALSE)</f>
        <v>146.60188347732503</v>
      </c>
      <c r="Z68" s="86">
        <f>VLOOKUP(B68,[2]Succeded!$L$26:$T$237,6,FALSE)</f>
        <v>122.84641756077049</v>
      </c>
      <c r="AA68" s="86">
        <f>VLOOKUP(B68,[2]Succeded!$L$26:$T$237,7,FALSE)</f>
        <v>78.330129685032787</v>
      </c>
      <c r="AB68" s="86">
        <f>VLOOKUP(B68,[2]Succeded!$L$26:$T$237,8,FALSE)</f>
        <v>45.569608730853133</v>
      </c>
      <c r="AC68" s="89"/>
      <c r="AD68" s="85">
        <f t="shared" si="2"/>
        <v>0.88512213801202222</v>
      </c>
      <c r="AE68" s="85">
        <f t="shared" si="3"/>
        <v>0.8715601640936449</v>
      </c>
      <c r="AF68" s="85">
        <f t="shared" si="4"/>
        <v>0.89659087653086722</v>
      </c>
      <c r="AG68" s="85"/>
      <c r="AH68" s="85">
        <f t="shared" si="5"/>
        <v>0.88561431344675134</v>
      </c>
      <c r="AI68" s="85">
        <f t="shared" si="6"/>
        <v>0.79021970702333955</v>
      </c>
      <c r="AJ68" s="85">
        <f t="shared" si="7"/>
        <v>0.8795978107037622</v>
      </c>
      <c r="AK68" s="85">
        <f t="shared" si="8"/>
        <v>0.87511792746874761</v>
      </c>
      <c r="AL68" s="85">
        <f t="shared" si="9"/>
        <v>0.91529743909758454</v>
      </c>
      <c r="AM68" s="85">
        <f t="shared" si="10"/>
        <v>0.9384386619031827</v>
      </c>
      <c r="AN68" s="85">
        <f t="shared" si="11"/>
        <v>0.92426877719192979</v>
      </c>
      <c r="AO68" s="84">
        <f t="shared" si="12"/>
        <v>0.9091345074541729</v>
      </c>
    </row>
    <row r="69" spans="1:41" x14ac:dyDescent="0.2">
      <c r="A69" s="77" t="s">
        <v>464</v>
      </c>
      <c r="B69" s="88" t="s">
        <v>463</v>
      </c>
      <c r="C69" s="87" t="s">
        <v>462</v>
      </c>
      <c r="D69" s="86">
        <f>VLOOKUP(B69,[2]Tried!$C$26:$F$237,4,FALSE)</f>
        <v>716.88770893416472</v>
      </c>
      <c r="E69" s="86">
        <f>VLOOKUP(B69,[2]Tried!$C$26:$F$237,2,FALSE)</f>
        <v>322.99166717877642</v>
      </c>
      <c r="F69" s="86">
        <f>VLOOKUP(B69,[2]Tried!$C$26:$F$237,3,FALSE)</f>
        <v>393.89604175538824</v>
      </c>
      <c r="G69" s="86"/>
      <c r="H69" s="86">
        <f>VLOOKUP(B69,[2]Tried!$L$26:$T$237,9,FALSE)</f>
        <v>716.88770893416472</v>
      </c>
      <c r="I69" s="86">
        <f>VLOOKUP(B69,[2]Tried!$L$26:$T$237,2,FALSE)</f>
        <v>84.106051932910361</v>
      </c>
      <c r="J69" s="86">
        <f>VLOOKUP(B69,[2]Tried!$L$26:$T$237,3,FALSE)</f>
        <v>119.10161259611502</v>
      </c>
      <c r="K69" s="86">
        <f>VLOOKUP(B69,[2]Tried!$L$26:$T$237,4,FALSE)</f>
        <v>101.53580266253967</v>
      </c>
      <c r="L69" s="86">
        <f>VLOOKUP(B69,[2]Tried!$L$26:$T$237,5,FALSE)</f>
        <v>149.31837457831571</v>
      </c>
      <c r="M69" s="86">
        <f>VLOOKUP(B69,[2]Tried!$L$26:$T$237,6,FALSE)</f>
        <v>119.94207951208668</v>
      </c>
      <c r="N69" s="86">
        <f>VLOOKUP(B69,[2]Tried!$L$26:$T$237,7,FALSE)</f>
        <v>93.95528190721285</v>
      </c>
      <c r="O69" s="86">
        <f>VLOOKUP(B69,[2]Tried!$L$26:$T$237,8,FALSE)</f>
        <v>48.928505744984484</v>
      </c>
      <c r="P69" s="86"/>
      <c r="Q69" s="86">
        <f>VLOOKUP(B69,[2]Succeded!$C$26:$F$237,4,FALSE)</f>
        <v>665.16413074345951</v>
      </c>
      <c r="R69" s="86">
        <f>VLOOKUP(B69,[2]Succeded!$C$26:$F$237,2,FALSE)</f>
        <v>295.10802885554085</v>
      </c>
      <c r="S69" s="86">
        <f>VLOOKUP(B69,[2]Succeded!$C$26:$F$237,3,FALSE)</f>
        <v>370.05610188791871</v>
      </c>
      <c r="T69" s="86"/>
      <c r="U69" s="86">
        <f>VLOOKUP(B69,[2]Succeded!$L$26:$T$237,9,FALSE)</f>
        <v>665.16413074345985</v>
      </c>
      <c r="V69" s="86">
        <f>VLOOKUP(B69,[2]Succeded!$L$26:$T$237,2,FALSE)</f>
        <v>79.387014687634718</v>
      </c>
      <c r="W69" s="86">
        <f>VLOOKUP(B69,[2]Succeded!$L$26:$T$237,3,FALSE)</f>
        <v>108.72033655688894</v>
      </c>
      <c r="X69" s="86">
        <f>VLOOKUP(B69,[2]Succeded!$L$26:$T$237,4,FALSE)</f>
        <v>87.141267728437739</v>
      </c>
      <c r="Y69" s="86">
        <f>VLOOKUP(B69,[2]Succeded!$L$26:$T$237,5,FALSE)</f>
        <v>143.06347045963264</v>
      </c>
      <c r="Z69" s="86">
        <f>VLOOKUP(B69,[2]Succeded!$L$26:$T$237,6,FALSE)</f>
        <v>110.36161352595103</v>
      </c>
      <c r="AA69" s="86">
        <f>VLOOKUP(B69,[2]Succeded!$L$26:$T$237,7,FALSE)</f>
        <v>90.00010332818816</v>
      </c>
      <c r="AB69" s="86">
        <f>VLOOKUP(B69,[2]Succeded!$L$26:$T$237,8,FALSE)</f>
        <v>46.490324456726647</v>
      </c>
      <c r="AC69" s="89"/>
      <c r="AD69" s="85">
        <f t="shared" si="2"/>
        <v>0.92784981867298932</v>
      </c>
      <c r="AE69" s="85">
        <f t="shared" si="3"/>
        <v>0.91367071922693932</v>
      </c>
      <c r="AF69" s="85">
        <f t="shared" si="4"/>
        <v>0.93947656909364352</v>
      </c>
      <c r="AG69" s="85"/>
      <c r="AH69" s="85">
        <f t="shared" si="5"/>
        <v>0.92784981867298988</v>
      </c>
      <c r="AI69" s="85">
        <f t="shared" si="6"/>
        <v>0.94389182303979835</v>
      </c>
      <c r="AJ69" s="85">
        <f t="shared" si="7"/>
        <v>0.91283681376817305</v>
      </c>
      <c r="AK69" s="85">
        <f t="shared" si="8"/>
        <v>0.85823192847607632</v>
      </c>
      <c r="AL69" s="85">
        <f t="shared" si="9"/>
        <v>0.95811028524555464</v>
      </c>
      <c r="AM69" s="85">
        <f t="shared" si="10"/>
        <v>0.92012422975232622</v>
      </c>
      <c r="AN69" s="85">
        <f t="shared" si="11"/>
        <v>0.95790360585655321</v>
      </c>
      <c r="AO69" s="84">
        <f t="shared" si="12"/>
        <v>0.95016849071652332</v>
      </c>
    </row>
    <row r="70" spans="1:41" x14ac:dyDescent="0.2">
      <c r="A70" s="77" t="s">
        <v>461</v>
      </c>
      <c r="B70" s="88" t="s">
        <v>460</v>
      </c>
      <c r="C70" s="87" t="s">
        <v>459</v>
      </c>
      <c r="D70" s="86">
        <f>VLOOKUP(B70,[2]Tried!$C$26:$F$237,4,FALSE)</f>
        <v>1299.9378976388989</v>
      </c>
      <c r="E70" s="86">
        <f>VLOOKUP(B70,[2]Tried!$C$26:$F$237,2,FALSE)</f>
        <v>589.49975951234319</v>
      </c>
      <c r="F70" s="86">
        <f>VLOOKUP(B70,[2]Tried!$C$26:$F$237,3,FALSE)</f>
        <v>710.43813812655571</v>
      </c>
      <c r="G70" s="86"/>
      <c r="H70" s="86">
        <f>VLOOKUP(B70,[2]Tried!$L$26:$T$237,9,FALSE)</f>
        <v>1295.0325400758184</v>
      </c>
      <c r="I70" s="86">
        <f>VLOOKUP(B70,[2]Tried!$L$26:$T$237,2,FALSE)</f>
        <v>120.03565804673634</v>
      </c>
      <c r="J70" s="86">
        <f>VLOOKUP(B70,[2]Tried!$L$26:$T$237,3,FALSE)</f>
        <v>208.35141208449753</v>
      </c>
      <c r="K70" s="86">
        <f>VLOOKUP(B70,[2]Tried!$L$26:$T$237,4,FALSE)</f>
        <v>217.88385633374855</v>
      </c>
      <c r="L70" s="86">
        <f>VLOOKUP(B70,[2]Tried!$L$26:$T$237,5,FALSE)</f>
        <v>288.73420013644846</v>
      </c>
      <c r="M70" s="86">
        <f>VLOOKUP(B70,[2]Tried!$L$26:$T$237,6,FALSE)</f>
        <v>216.07180051034652</v>
      </c>
      <c r="N70" s="86">
        <f>VLOOKUP(B70,[2]Tried!$L$26:$T$237,7,FALSE)</f>
        <v>156.37897715700964</v>
      </c>
      <c r="O70" s="86">
        <f>VLOOKUP(B70,[2]Tried!$L$26:$T$237,8,FALSE)</f>
        <v>87.576635807031266</v>
      </c>
      <c r="P70" s="86"/>
      <c r="Q70" s="86">
        <f>VLOOKUP(B70,[2]Succeded!$C$26:$F$237,4,FALSE)</f>
        <v>1239.5310794958532</v>
      </c>
      <c r="R70" s="86">
        <f>VLOOKUP(B70,[2]Succeded!$C$26:$F$237,2,FALSE)</f>
        <v>552.49002795801744</v>
      </c>
      <c r="S70" s="86">
        <f>VLOOKUP(B70,[2]Succeded!$C$26:$F$237,3,FALSE)</f>
        <v>687.04105153783587</v>
      </c>
      <c r="T70" s="86"/>
      <c r="U70" s="86">
        <f>VLOOKUP(B70,[2]Succeded!$L$26:$T$237,9,FALSE)</f>
        <v>1233.5955622462338</v>
      </c>
      <c r="V70" s="86">
        <f>VLOOKUP(B70,[2]Succeded!$L$26:$T$237,2,FALSE)</f>
        <v>115.54626590052898</v>
      </c>
      <c r="W70" s="86">
        <f>VLOOKUP(B70,[2]Succeded!$L$26:$T$237,3,FALSE)</f>
        <v>188.68041767330132</v>
      </c>
      <c r="X70" s="86">
        <f>VLOOKUP(B70,[2]Succeded!$L$26:$T$237,4,FALSE)</f>
        <v>209.57596192165886</v>
      </c>
      <c r="Y70" s="86">
        <f>VLOOKUP(B70,[2]Succeded!$L$26:$T$237,5,FALSE)</f>
        <v>277.34986035733704</v>
      </c>
      <c r="Z70" s="86">
        <f>VLOOKUP(B70,[2]Succeded!$L$26:$T$237,6,FALSE)</f>
        <v>206.39461458291993</v>
      </c>
      <c r="AA70" s="86">
        <f>VLOOKUP(B70,[2]Succeded!$L$26:$T$237,7,FALSE)</f>
        <v>151.28599701386938</v>
      </c>
      <c r="AB70" s="86">
        <f>VLOOKUP(B70,[2]Succeded!$L$26:$T$237,8,FALSE)</f>
        <v>84.762444796618297</v>
      </c>
      <c r="AC70" s="89"/>
      <c r="AD70" s="85">
        <f t="shared" si="2"/>
        <v>0.95353099694011245</v>
      </c>
      <c r="AE70" s="85">
        <f t="shared" si="3"/>
        <v>0.93721841110683124</v>
      </c>
      <c r="AF70" s="85">
        <f t="shared" si="4"/>
        <v>0.96706667993582296</v>
      </c>
      <c r="AG70" s="85"/>
      <c r="AH70" s="85">
        <f t="shared" si="5"/>
        <v>0.95255951033787334</v>
      </c>
      <c r="AI70" s="85">
        <f t="shared" si="6"/>
        <v>0.96259951235107655</v>
      </c>
      <c r="AJ70" s="85">
        <f t="shared" si="7"/>
        <v>0.90558741976167378</v>
      </c>
      <c r="AK70" s="85">
        <f t="shared" si="8"/>
        <v>0.96187007816052283</v>
      </c>
      <c r="AL70" s="85">
        <f t="shared" si="9"/>
        <v>0.96057155759957957</v>
      </c>
      <c r="AM70" s="85">
        <f t="shared" si="10"/>
        <v>0.95521310090178468</v>
      </c>
      <c r="AN70" s="85">
        <f t="shared" si="11"/>
        <v>0.9674318106197437</v>
      </c>
      <c r="AO70" s="84">
        <f t="shared" si="12"/>
        <v>0.96786596122950153</v>
      </c>
    </row>
    <row r="71" spans="1:41" x14ac:dyDescent="0.2">
      <c r="A71" s="77" t="s">
        <v>458</v>
      </c>
      <c r="B71" s="88" t="s">
        <v>457</v>
      </c>
      <c r="C71" s="87" t="s">
        <v>456</v>
      </c>
      <c r="D71" s="86">
        <f>VLOOKUP(B71,[2]Tried!$C$26:$F$237,4,FALSE)</f>
        <v>515.47653174269317</v>
      </c>
      <c r="E71" s="86">
        <f>VLOOKUP(B71,[2]Tried!$C$26:$F$237,2,FALSE)</f>
        <v>266.11293697262175</v>
      </c>
      <c r="F71" s="86">
        <f>VLOOKUP(B71,[2]Tried!$C$26:$F$237,3,FALSE)</f>
        <v>249.36359477007136</v>
      </c>
      <c r="G71" s="86"/>
      <c r="H71" s="86">
        <f>VLOOKUP(B71,[2]Tried!$L$26:$T$237,9,FALSE)</f>
        <v>516.3611494241029</v>
      </c>
      <c r="I71" s="86">
        <f>VLOOKUP(B71,[2]Tried!$L$26:$T$237,2,FALSE)</f>
        <v>54.941839360444405</v>
      </c>
      <c r="J71" s="86">
        <f>VLOOKUP(B71,[2]Tried!$L$26:$T$237,3,FALSE)</f>
        <v>83.640411507787817</v>
      </c>
      <c r="K71" s="86">
        <f>VLOOKUP(B71,[2]Tried!$L$26:$T$237,4,FALSE)</f>
        <v>72.99010172510495</v>
      </c>
      <c r="L71" s="86">
        <f>VLOOKUP(B71,[2]Tried!$L$26:$T$237,5,FALSE)</f>
        <v>102.94473015250813</v>
      </c>
      <c r="M71" s="86">
        <f>VLOOKUP(B71,[2]Tried!$L$26:$T$237,6,FALSE)</f>
        <v>75.306586544757678</v>
      </c>
      <c r="N71" s="86">
        <f>VLOOKUP(B71,[2]Tried!$L$26:$T$237,7,FALSE)</f>
        <v>76.692920451251595</v>
      </c>
      <c r="O71" s="86">
        <f>VLOOKUP(B71,[2]Tried!$L$26:$T$237,8,FALSE)</f>
        <v>49.844559682248303</v>
      </c>
      <c r="P71" s="86"/>
      <c r="Q71" s="86">
        <f>VLOOKUP(B71,[2]Succeded!$C$26:$F$237,4,FALSE)</f>
        <v>469.42178683270919</v>
      </c>
      <c r="R71" s="86">
        <f>VLOOKUP(B71,[2]Succeded!$C$26:$F$237,2,FALSE)</f>
        <v>246.04730155245801</v>
      </c>
      <c r="S71" s="86">
        <f>VLOOKUP(B71,[2]Succeded!$C$26:$F$237,3,FALSE)</f>
        <v>223.37448528025118</v>
      </c>
      <c r="T71" s="86"/>
      <c r="U71" s="86">
        <f>VLOOKUP(B71,[2]Succeded!$L$26:$T$237,9,FALSE)</f>
        <v>470.30640451411887</v>
      </c>
      <c r="V71" s="86">
        <f>VLOOKUP(B71,[2]Succeded!$L$26:$T$237,2,FALSE)</f>
        <v>46.145401235964762</v>
      </c>
      <c r="W71" s="86">
        <f>VLOOKUP(B71,[2]Succeded!$L$26:$T$237,3,FALSE)</f>
        <v>72.430374700371971</v>
      </c>
      <c r="X71" s="86">
        <f>VLOOKUP(B71,[2]Succeded!$L$26:$T$237,4,FALSE)</f>
        <v>70.675616100291705</v>
      </c>
      <c r="Y71" s="86">
        <f>VLOOKUP(B71,[2]Succeded!$L$26:$T$237,5,FALSE)</f>
        <v>95.849127365435351</v>
      </c>
      <c r="Z71" s="86">
        <f>VLOOKUP(B71,[2]Succeded!$L$26:$T$237,6,FALSE)</f>
        <v>72.702072066877179</v>
      </c>
      <c r="AA71" s="86">
        <f>VLOOKUP(B71,[2]Succeded!$L$26:$T$237,7,FALSE)</f>
        <v>70.446243495786504</v>
      </c>
      <c r="AB71" s="86">
        <f>VLOOKUP(B71,[2]Succeded!$L$26:$T$237,8,FALSE)</f>
        <v>42.05756954939141</v>
      </c>
      <c r="AC71" s="89"/>
      <c r="AD71" s="85">
        <f t="shared" si="2"/>
        <v>0.91065598126400682</v>
      </c>
      <c r="AE71" s="85">
        <f t="shared" si="3"/>
        <v>0.92459729448543071</v>
      </c>
      <c r="AF71" s="85">
        <f t="shared" si="4"/>
        <v>0.89577825298121905</v>
      </c>
      <c r="AG71" s="85"/>
      <c r="AH71" s="85">
        <f t="shared" si="5"/>
        <v>0.91080904331910162</v>
      </c>
      <c r="AI71" s="85">
        <f t="shared" si="6"/>
        <v>0.83989545623380291</v>
      </c>
      <c r="AJ71" s="85">
        <f t="shared" si="7"/>
        <v>0.86597343789524428</v>
      </c>
      <c r="AK71" s="85">
        <f t="shared" si="8"/>
        <v>0.96829041787706982</v>
      </c>
      <c r="AL71" s="85">
        <f t="shared" si="9"/>
        <v>0.93107366665043512</v>
      </c>
      <c r="AM71" s="85">
        <f t="shared" si="10"/>
        <v>0.96541451953432345</v>
      </c>
      <c r="AN71" s="85">
        <f t="shared" si="11"/>
        <v>0.91854949689344956</v>
      </c>
      <c r="AO71" s="84">
        <f t="shared" si="12"/>
        <v>0.84377452258585883</v>
      </c>
    </row>
    <row r="72" spans="1:41" x14ac:dyDescent="0.2">
      <c r="A72" s="77" t="s">
        <v>455</v>
      </c>
      <c r="B72" s="88" t="s">
        <v>454</v>
      </c>
      <c r="C72" s="87" t="s">
        <v>453</v>
      </c>
      <c r="D72" s="86">
        <f>VLOOKUP(B72,[2]Tried!$C$26:$F$237,4,FALSE)</f>
        <v>2794.2846875834348</v>
      </c>
      <c r="E72" s="86">
        <f>VLOOKUP(B72,[2]Tried!$C$26:$F$237,2,FALSE)</f>
        <v>1304.8791723497536</v>
      </c>
      <c r="F72" s="86">
        <f>VLOOKUP(B72,[2]Tried!$C$26:$F$237,3,FALSE)</f>
        <v>1489.4055152336814</v>
      </c>
      <c r="G72" s="86"/>
      <c r="H72" s="86">
        <f>VLOOKUP(B72,[2]Tried!$L$26:$T$237,9,FALSE)</f>
        <v>2797.3075032333595</v>
      </c>
      <c r="I72" s="86">
        <f>VLOOKUP(B72,[2]Tried!$L$26:$T$237,2,FALSE)</f>
        <v>367.5014766089044</v>
      </c>
      <c r="J72" s="86">
        <f>VLOOKUP(B72,[2]Tried!$L$26:$T$237,3,FALSE)</f>
        <v>529.4636084946502</v>
      </c>
      <c r="K72" s="86">
        <f>VLOOKUP(B72,[2]Tried!$L$26:$T$237,4,FALSE)</f>
        <v>483.52154554491824</v>
      </c>
      <c r="L72" s="86">
        <f>VLOOKUP(B72,[2]Tried!$L$26:$T$237,5,FALSE)</f>
        <v>527.26455569564814</v>
      </c>
      <c r="M72" s="86">
        <f>VLOOKUP(B72,[2]Tried!$L$26:$T$237,6,FALSE)</f>
        <v>384.43771150642613</v>
      </c>
      <c r="N72" s="86">
        <f>VLOOKUP(B72,[2]Tried!$L$26:$T$237,7,FALSE)</f>
        <v>292.14102926906236</v>
      </c>
      <c r="O72" s="86">
        <f>VLOOKUP(B72,[2]Tried!$L$26:$T$237,8,FALSE)</f>
        <v>212.97757611375027</v>
      </c>
      <c r="P72" s="86"/>
      <c r="Q72" s="86">
        <f>VLOOKUP(B72,[2]Succeded!$C$26:$F$237,4,FALSE)</f>
        <v>2609.0066866076049</v>
      </c>
      <c r="R72" s="86">
        <f>VLOOKUP(B72,[2]Succeded!$C$26:$F$237,2,FALSE)</f>
        <v>1208.9843143831074</v>
      </c>
      <c r="S72" s="86">
        <f>VLOOKUP(B72,[2]Succeded!$C$26:$F$237,3,FALSE)</f>
        <v>1400.0223722244975</v>
      </c>
      <c r="T72" s="86"/>
      <c r="U72" s="86">
        <f>VLOOKUP(B72,[2]Succeded!$L$26:$T$237,9,FALSE)</f>
        <v>2605.4730953472285</v>
      </c>
      <c r="V72" s="86">
        <f>VLOOKUP(B72,[2]Succeded!$L$26:$T$237,2,FALSE)</f>
        <v>345.88703148832155</v>
      </c>
      <c r="W72" s="86">
        <f>VLOOKUP(B72,[2]Succeded!$L$26:$T$237,3,FALSE)</f>
        <v>480.69752202637437</v>
      </c>
      <c r="X72" s="86">
        <f>VLOOKUP(B72,[2]Succeded!$L$26:$T$237,4,FALSE)</f>
        <v>441.31800037852491</v>
      </c>
      <c r="Y72" s="86">
        <f>VLOOKUP(B72,[2]Succeded!$L$26:$T$237,5,FALSE)</f>
        <v>482.54263704275377</v>
      </c>
      <c r="Z72" s="86">
        <f>VLOOKUP(B72,[2]Succeded!$L$26:$T$237,6,FALSE)</f>
        <v>367.35079347736377</v>
      </c>
      <c r="AA72" s="86">
        <f>VLOOKUP(B72,[2]Succeded!$L$26:$T$237,7,FALSE)</f>
        <v>281.86279613513335</v>
      </c>
      <c r="AB72" s="86">
        <f>VLOOKUP(B72,[2]Succeded!$L$26:$T$237,8,FALSE)</f>
        <v>205.81431479875721</v>
      </c>
      <c r="AC72" s="89"/>
      <c r="AD72" s="85">
        <f t="shared" si="2"/>
        <v>0.93369394256815585</v>
      </c>
      <c r="AE72" s="85">
        <f t="shared" si="3"/>
        <v>0.92651054595808735</v>
      </c>
      <c r="AF72" s="85">
        <f t="shared" si="4"/>
        <v>0.93998736939337835</v>
      </c>
      <c r="AG72" s="85"/>
      <c r="AH72" s="85">
        <f t="shared" si="5"/>
        <v>0.93142176622899242</v>
      </c>
      <c r="AI72" s="85">
        <f t="shared" si="6"/>
        <v>0.94118541966136104</v>
      </c>
      <c r="AJ72" s="85">
        <f t="shared" si="7"/>
        <v>0.90789530066679069</v>
      </c>
      <c r="AK72" s="85">
        <f t="shared" si="8"/>
        <v>0.91271630901404643</v>
      </c>
      <c r="AL72" s="85">
        <f t="shared" si="9"/>
        <v>0.91518125356655089</v>
      </c>
      <c r="AM72" s="85">
        <f t="shared" si="10"/>
        <v>0.95555348105130744</v>
      </c>
      <c r="AN72" s="85">
        <f t="shared" si="11"/>
        <v>0.96481756376485295</v>
      </c>
      <c r="AO72" s="84">
        <f t="shared" si="12"/>
        <v>0.96636612433241709</v>
      </c>
    </row>
    <row r="73" spans="1:41" x14ac:dyDescent="0.2">
      <c r="A73" s="77" t="s">
        <v>452</v>
      </c>
      <c r="B73" s="88" t="s">
        <v>451</v>
      </c>
      <c r="C73" s="87" t="s">
        <v>450</v>
      </c>
      <c r="D73" s="86">
        <f>VLOOKUP(B73,[2]Tried!$C$26:$F$237,4,FALSE)</f>
        <v>1545.8367444070855</v>
      </c>
      <c r="E73" s="86">
        <f>VLOOKUP(B73,[2]Tried!$C$26:$F$237,2,FALSE)</f>
        <v>719.3283536014643</v>
      </c>
      <c r="F73" s="86">
        <f>VLOOKUP(B73,[2]Tried!$C$26:$F$237,3,FALSE)</f>
        <v>826.50839080562105</v>
      </c>
      <c r="G73" s="86"/>
      <c r="H73" s="86">
        <f>VLOOKUP(B73,[2]Tried!$L$26:$T$237,9,FALSE)</f>
        <v>1543.6185156430954</v>
      </c>
      <c r="I73" s="86">
        <f>VLOOKUP(B73,[2]Tried!$L$26:$T$237,2,FALSE)</f>
        <v>183.99357354620912</v>
      </c>
      <c r="J73" s="86">
        <f>VLOOKUP(B73,[2]Tried!$L$26:$T$237,3,FALSE)</f>
        <v>268.6877637155921</v>
      </c>
      <c r="K73" s="86">
        <f>VLOOKUP(B73,[2]Tried!$L$26:$T$237,4,FALSE)</f>
        <v>255.67220022317821</v>
      </c>
      <c r="L73" s="86">
        <f>VLOOKUP(B73,[2]Tried!$L$26:$T$237,5,FALSE)</f>
        <v>305.34157714245708</v>
      </c>
      <c r="M73" s="86">
        <f>VLOOKUP(B73,[2]Tried!$L$26:$T$237,6,FALSE)</f>
        <v>247.66017332151497</v>
      </c>
      <c r="N73" s="86">
        <f>VLOOKUP(B73,[2]Tried!$L$26:$T$237,7,FALSE)</f>
        <v>191.26129812674489</v>
      </c>
      <c r="O73" s="86">
        <f>VLOOKUP(B73,[2]Tried!$L$26:$T$237,8,FALSE)</f>
        <v>91.00192956739906</v>
      </c>
      <c r="P73" s="86"/>
      <c r="Q73" s="86">
        <f>VLOOKUP(B73,[2]Succeded!$C$26:$F$237,4,FALSE)</f>
        <v>1396.1872025114408</v>
      </c>
      <c r="R73" s="86">
        <f>VLOOKUP(B73,[2]Succeded!$C$26:$F$237,2,FALSE)</f>
        <v>632.48904377394626</v>
      </c>
      <c r="S73" s="86">
        <f>VLOOKUP(B73,[2]Succeded!$C$26:$F$237,3,FALSE)</f>
        <v>763.69815873749462</v>
      </c>
      <c r="T73" s="86"/>
      <c r="U73" s="86">
        <f>VLOOKUP(B73,[2]Succeded!$L$26:$T$237,9,FALSE)</f>
        <v>1393.9689737474507</v>
      </c>
      <c r="V73" s="86">
        <f>VLOOKUP(B73,[2]Succeded!$L$26:$T$237,2,FALSE)</f>
        <v>168.32611607269422</v>
      </c>
      <c r="W73" s="86">
        <f>VLOOKUP(B73,[2]Succeded!$L$26:$T$237,3,FALSE)</f>
        <v>204.8442024715236</v>
      </c>
      <c r="X73" s="86">
        <f>VLOOKUP(B73,[2]Succeded!$L$26:$T$237,4,FALSE)</f>
        <v>218.5586707026965</v>
      </c>
      <c r="Y73" s="86">
        <f>VLOOKUP(B73,[2]Succeded!$L$26:$T$237,5,FALSE)</f>
        <v>297.41374996688376</v>
      </c>
      <c r="Z73" s="86">
        <f>VLOOKUP(B73,[2]Succeded!$L$26:$T$237,6,FALSE)</f>
        <v>232.10897483850445</v>
      </c>
      <c r="AA73" s="86">
        <f>VLOOKUP(B73,[2]Succeded!$L$26:$T$237,7,FALSE)</f>
        <v>185.73164511418844</v>
      </c>
      <c r="AB73" s="86">
        <f>VLOOKUP(B73,[2]Succeded!$L$26:$T$237,8,FALSE)</f>
        <v>86.985614580959776</v>
      </c>
      <c r="AC73" s="89"/>
      <c r="AD73" s="85">
        <f t="shared" si="2"/>
        <v>0.90319188463006572</v>
      </c>
      <c r="AE73" s="85">
        <f t="shared" si="3"/>
        <v>0.87927723216700793</v>
      </c>
      <c r="AF73" s="85">
        <f t="shared" si="4"/>
        <v>0.92400533041545585</v>
      </c>
      <c r="AG73" s="85"/>
      <c r="AH73" s="85">
        <f t="shared" si="5"/>
        <v>0.90305276829793768</v>
      </c>
      <c r="AI73" s="85">
        <f t="shared" si="6"/>
        <v>0.91484780054244619</v>
      </c>
      <c r="AJ73" s="85">
        <f t="shared" si="7"/>
        <v>0.76238753726184805</v>
      </c>
      <c r="AK73" s="85">
        <f t="shared" si="8"/>
        <v>0.85483940182747664</v>
      </c>
      <c r="AL73" s="85">
        <f t="shared" si="9"/>
        <v>0.97403620152300907</v>
      </c>
      <c r="AM73" s="85">
        <f t="shared" si="10"/>
        <v>0.93720751191261664</v>
      </c>
      <c r="AN73" s="85">
        <f t="shared" si="11"/>
        <v>0.97108848958615734</v>
      </c>
      <c r="AO73" s="84">
        <f t="shared" si="12"/>
        <v>0.95586560630602158</v>
      </c>
    </row>
    <row r="74" spans="1:41" x14ac:dyDescent="0.2">
      <c r="A74" s="77" t="s">
        <v>449</v>
      </c>
      <c r="B74" s="88" t="s">
        <v>448</v>
      </c>
      <c r="C74" s="87" t="s">
        <v>447</v>
      </c>
      <c r="D74" s="86">
        <f>VLOOKUP(B74,[2]Tried!$C$26:$F$237,4,FALSE)</f>
        <v>1726.2536959370248</v>
      </c>
      <c r="E74" s="86">
        <f>VLOOKUP(B74,[2]Tried!$C$26:$F$237,2,FALSE)</f>
        <v>793.95549224775289</v>
      </c>
      <c r="F74" s="86">
        <f>VLOOKUP(B74,[2]Tried!$C$26:$F$237,3,FALSE)</f>
        <v>932.29820368927187</v>
      </c>
      <c r="G74" s="86"/>
      <c r="H74" s="86">
        <f>VLOOKUP(B74,[2]Tried!$L$26:$T$237,9,FALSE)</f>
        <v>1725.3521393547378</v>
      </c>
      <c r="I74" s="86">
        <f>VLOOKUP(B74,[2]Tried!$L$26:$T$237,2,FALSE)</f>
        <v>202.58494815592266</v>
      </c>
      <c r="J74" s="86">
        <f>VLOOKUP(B74,[2]Tried!$L$26:$T$237,3,FALSE)</f>
        <v>278.20838572489174</v>
      </c>
      <c r="K74" s="86">
        <f>VLOOKUP(B74,[2]Tried!$L$26:$T$237,4,FALSE)</f>
        <v>317.24324057506709</v>
      </c>
      <c r="L74" s="86">
        <f>VLOOKUP(B74,[2]Tried!$L$26:$T$237,5,FALSE)</f>
        <v>335.36674245410859</v>
      </c>
      <c r="M74" s="86">
        <f>VLOOKUP(B74,[2]Tried!$L$26:$T$237,6,FALSE)</f>
        <v>267.12758468672115</v>
      </c>
      <c r="N74" s="86">
        <f>VLOOKUP(B74,[2]Tried!$L$26:$T$237,7,FALSE)</f>
        <v>206.38481306778169</v>
      </c>
      <c r="O74" s="86">
        <f>VLOOKUP(B74,[2]Tried!$L$26:$T$237,8,FALSE)</f>
        <v>118.43642469024482</v>
      </c>
      <c r="P74" s="86"/>
      <c r="Q74" s="86">
        <f>VLOOKUP(B74,[2]Succeded!$C$26:$F$237,4,FALSE)</f>
        <v>1597.4117004178936</v>
      </c>
      <c r="R74" s="86">
        <f>VLOOKUP(B74,[2]Succeded!$C$26:$F$237,2,FALSE)</f>
        <v>729.57900953009198</v>
      </c>
      <c r="S74" s="86">
        <f>VLOOKUP(B74,[2]Succeded!$C$26:$F$237,3,FALSE)</f>
        <v>867.83269088780162</v>
      </c>
      <c r="T74" s="86"/>
      <c r="U74" s="86">
        <f>VLOOKUP(B74,[2]Succeded!$L$26:$T$237,9,FALSE)</f>
        <v>1596.5101438356073</v>
      </c>
      <c r="V74" s="86">
        <f>VLOOKUP(B74,[2]Succeded!$L$26:$T$237,2,FALSE)</f>
        <v>173.48038012802357</v>
      </c>
      <c r="W74" s="86">
        <f>VLOOKUP(B74,[2]Succeded!$L$26:$T$237,3,FALSE)</f>
        <v>252.38972414765658</v>
      </c>
      <c r="X74" s="86">
        <f>VLOOKUP(B74,[2]Succeded!$L$26:$T$237,4,FALSE)</f>
        <v>287.50159831500582</v>
      </c>
      <c r="Y74" s="86">
        <f>VLOOKUP(B74,[2]Succeded!$L$26:$T$237,5,FALSE)</f>
        <v>319.82060893308795</v>
      </c>
      <c r="Z74" s="86">
        <f>VLOOKUP(B74,[2]Succeded!$L$26:$T$237,6,FALSE)</f>
        <v>249.33082243088728</v>
      </c>
      <c r="AA74" s="86">
        <f>VLOOKUP(B74,[2]Succeded!$L$26:$T$237,7,FALSE)</f>
        <v>201.48974871198746</v>
      </c>
      <c r="AB74" s="86">
        <f>VLOOKUP(B74,[2]Succeded!$L$26:$T$237,8,FALSE)</f>
        <v>112.49726116895857</v>
      </c>
      <c r="AC74" s="89"/>
      <c r="AD74" s="85">
        <f t="shared" si="2"/>
        <v>0.92536323263354714</v>
      </c>
      <c r="AE74" s="85">
        <f t="shared" si="3"/>
        <v>0.91891676127158484</v>
      </c>
      <c r="AF74" s="85">
        <f t="shared" si="4"/>
        <v>0.93085311915611479</v>
      </c>
      <c r="AG74" s="85"/>
      <c r="AH74" s="85">
        <f t="shared" si="5"/>
        <v>0.92532423232319638</v>
      </c>
      <c r="AI74" s="85">
        <f t="shared" si="6"/>
        <v>0.85633400559700856</v>
      </c>
      <c r="AJ74" s="85">
        <f t="shared" si="7"/>
        <v>0.90719668097004769</v>
      </c>
      <c r="AK74" s="85">
        <f t="shared" si="8"/>
        <v>0.90624972117247138</v>
      </c>
      <c r="AL74" s="85">
        <f t="shared" si="9"/>
        <v>0.95364437926295575</v>
      </c>
      <c r="AM74" s="85">
        <f t="shared" si="10"/>
        <v>0.93337729506031597</v>
      </c>
      <c r="AN74" s="85">
        <f t="shared" si="11"/>
        <v>0.97628185774412302</v>
      </c>
      <c r="AO74" s="84">
        <f t="shared" si="12"/>
        <v>0.94985357303026197</v>
      </c>
    </row>
    <row r="75" spans="1:41" x14ac:dyDescent="0.2">
      <c r="A75" s="77" t="s">
        <v>446</v>
      </c>
      <c r="B75" s="88" t="s">
        <v>445</v>
      </c>
      <c r="C75" s="87" t="s">
        <v>444</v>
      </c>
      <c r="D75" s="86">
        <f>VLOOKUP(B75,[2]Tried!$C$26:$F$237,4,FALSE)</f>
        <v>1155.9970028549335</v>
      </c>
      <c r="E75" s="86">
        <f>VLOOKUP(B75,[2]Tried!$C$26:$F$237,2,FALSE)</f>
        <v>526.25859010340821</v>
      </c>
      <c r="F75" s="86">
        <f>VLOOKUP(B75,[2]Tried!$C$26:$F$237,3,FALSE)</f>
        <v>629.73841275152529</v>
      </c>
      <c r="G75" s="86"/>
      <c r="H75" s="86">
        <f>VLOOKUP(B75,[2]Tried!$L$26:$T$237,9,FALSE)</f>
        <v>1159.2340479027441</v>
      </c>
      <c r="I75" s="86">
        <f>VLOOKUP(B75,[2]Tried!$L$26:$T$237,2,FALSE)</f>
        <v>78.749118565659273</v>
      </c>
      <c r="J75" s="86">
        <f>VLOOKUP(B75,[2]Tried!$L$26:$T$237,3,FALSE)</f>
        <v>166.07243302363847</v>
      </c>
      <c r="K75" s="86">
        <f>VLOOKUP(B75,[2]Tried!$L$26:$T$237,4,FALSE)</f>
        <v>169.11603808844583</v>
      </c>
      <c r="L75" s="86">
        <f>VLOOKUP(B75,[2]Tried!$L$26:$T$237,5,FALSE)</f>
        <v>224.80910396565812</v>
      </c>
      <c r="M75" s="86">
        <f>VLOOKUP(B75,[2]Tried!$L$26:$T$237,6,FALSE)</f>
        <v>204.85384288879357</v>
      </c>
      <c r="N75" s="86">
        <f>VLOOKUP(B75,[2]Tried!$L$26:$T$237,7,FALSE)</f>
        <v>191.38217581862244</v>
      </c>
      <c r="O75" s="86">
        <f>VLOOKUP(B75,[2]Tried!$L$26:$T$237,8,FALSE)</f>
        <v>124.25133555192642</v>
      </c>
      <c r="P75" s="86"/>
      <c r="Q75" s="86">
        <f>VLOOKUP(B75,[2]Succeded!$C$26:$F$237,4,FALSE)</f>
        <v>1094.4227912497267</v>
      </c>
      <c r="R75" s="86">
        <f>VLOOKUP(B75,[2]Succeded!$C$26:$F$237,2,FALSE)</f>
        <v>493.17351083671861</v>
      </c>
      <c r="S75" s="86">
        <f>VLOOKUP(B75,[2]Succeded!$C$26:$F$237,3,FALSE)</f>
        <v>601.24928041300825</v>
      </c>
      <c r="T75" s="86"/>
      <c r="U75" s="86">
        <f>VLOOKUP(B75,[2]Succeded!$L$26:$T$237,9,FALSE)</f>
        <v>1097.6598362975378</v>
      </c>
      <c r="V75" s="86">
        <f>VLOOKUP(B75,[2]Succeded!$L$26:$T$237,2,FALSE)</f>
        <v>70.501526632679301</v>
      </c>
      <c r="W75" s="86">
        <f>VLOOKUP(B75,[2]Succeded!$L$26:$T$237,3,FALSE)</f>
        <v>155.03152815334107</v>
      </c>
      <c r="X75" s="86">
        <f>VLOOKUP(B75,[2]Succeded!$L$26:$T$237,4,FALSE)</f>
        <v>154.84856833012884</v>
      </c>
      <c r="Y75" s="86">
        <f>VLOOKUP(B75,[2]Succeded!$L$26:$T$237,5,FALSE)</f>
        <v>213.80176880103366</v>
      </c>
      <c r="Z75" s="86">
        <f>VLOOKUP(B75,[2]Succeded!$L$26:$T$237,6,FALSE)</f>
        <v>194.05801077218072</v>
      </c>
      <c r="AA75" s="86">
        <f>VLOOKUP(B75,[2]Succeded!$L$26:$T$237,7,FALSE)</f>
        <v>188.2320402515108</v>
      </c>
      <c r="AB75" s="86">
        <f>VLOOKUP(B75,[2]Succeded!$L$26:$T$237,8,FALSE)</f>
        <v>121.18639335666356</v>
      </c>
      <c r="AC75" s="89"/>
      <c r="AD75" s="85">
        <f t="shared" si="2"/>
        <v>0.94673497296866804</v>
      </c>
      <c r="AE75" s="85">
        <f t="shared" si="3"/>
        <v>0.93713151692176944</v>
      </c>
      <c r="AF75" s="85">
        <f t="shared" si="4"/>
        <v>0.9547603707164074</v>
      </c>
      <c r="AG75" s="85"/>
      <c r="AH75" s="85">
        <f t="shared" si="5"/>
        <v>0.94688371022520879</v>
      </c>
      <c r="AI75" s="85">
        <f t="shared" si="6"/>
        <v>0.89526750161522994</v>
      </c>
      <c r="AJ75" s="85">
        <f t="shared" si="7"/>
        <v>0.93351753407065552</v>
      </c>
      <c r="AK75" s="85">
        <f t="shared" si="8"/>
        <v>0.91563502835340038</v>
      </c>
      <c r="AL75" s="85">
        <f t="shared" si="9"/>
        <v>0.9510369688306487</v>
      </c>
      <c r="AM75" s="85">
        <f t="shared" si="10"/>
        <v>0.94729983111679561</v>
      </c>
      <c r="AN75" s="85">
        <f t="shared" si="11"/>
        <v>0.98354007862207027</v>
      </c>
      <c r="AO75" s="84">
        <f t="shared" si="12"/>
        <v>0.97533272232730261</v>
      </c>
    </row>
    <row r="76" spans="1:41" x14ac:dyDescent="0.2">
      <c r="A76" s="77" t="s">
        <v>443</v>
      </c>
      <c r="B76" s="88" t="s">
        <v>442</v>
      </c>
      <c r="C76" s="87" t="s">
        <v>441</v>
      </c>
      <c r="D76" s="86">
        <f>VLOOKUP(B76,[2]Tried!$C$26:$F$237,4,FALSE)</f>
        <v>290.80294465356008</v>
      </c>
      <c r="E76" s="86">
        <f>VLOOKUP(B76,[2]Tried!$C$26:$F$237,2,FALSE)</f>
        <v>144.20693595659884</v>
      </c>
      <c r="F76" s="86">
        <f>VLOOKUP(B76,[2]Tried!$C$26:$F$237,3,FALSE)</f>
        <v>146.59600869696126</v>
      </c>
      <c r="G76" s="86"/>
      <c r="H76" s="86">
        <f>VLOOKUP(B76,[2]Tried!$L$26:$T$237,9,FALSE)</f>
        <v>289.74980953570429</v>
      </c>
      <c r="I76" s="86">
        <f>VLOOKUP(B76,[2]Tried!$L$26:$T$237,2,FALSE)</f>
        <v>40.574997812743064</v>
      </c>
      <c r="J76" s="86">
        <f>VLOOKUP(B76,[2]Tried!$L$26:$T$237,3,FALSE)</f>
        <v>52.707258032052408</v>
      </c>
      <c r="K76" s="86">
        <f>VLOOKUP(B76,[2]Tried!$L$26:$T$237,4,FALSE)</f>
        <v>53.22003716943285</v>
      </c>
      <c r="L76" s="86">
        <f>VLOOKUP(B76,[2]Tried!$L$26:$T$237,5,FALSE)</f>
        <v>59.252029464587082</v>
      </c>
      <c r="M76" s="86">
        <f>VLOOKUP(B76,[2]Tried!$L$26:$T$237,6,FALSE)</f>
        <v>40.862948796252262</v>
      </c>
      <c r="N76" s="86">
        <f>VLOOKUP(B76,[2]Tried!$L$26:$T$237,7,FALSE)</f>
        <v>27.809069845819561</v>
      </c>
      <c r="O76" s="86">
        <f>VLOOKUP(B76,[2]Tried!$L$26:$T$237,8,FALSE)</f>
        <v>15.323468414817084</v>
      </c>
      <c r="P76" s="86"/>
      <c r="Q76" s="86">
        <f>VLOOKUP(B76,[2]Succeded!$C$26:$F$237,4,FALSE)</f>
        <v>265.34811367378779</v>
      </c>
      <c r="R76" s="86">
        <f>VLOOKUP(B76,[2]Succeded!$C$26:$F$237,2,FALSE)</f>
        <v>134.54621604567575</v>
      </c>
      <c r="S76" s="86">
        <f>VLOOKUP(B76,[2]Succeded!$C$26:$F$237,3,FALSE)</f>
        <v>130.80189762811207</v>
      </c>
      <c r="T76" s="86"/>
      <c r="U76" s="86">
        <f>VLOOKUP(B76,[2]Succeded!$L$26:$T$237,9,FALSE)</f>
        <v>264.86888584225125</v>
      </c>
      <c r="V76" s="86">
        <f>VLOOKUP(B76,[2]Succeded!$L$26:$T$237,2,FALSE)</f>
        <v>40.574997812743064</v>
      </c>
      <c r="W76" s="86">
        <f>VLOOKUP(B76,[2]Succeded!$L$26:$T$237,3,FALSE)</f>
        <v>33.320201997406699</v>
      </c>
      <c r="X76" s="86">
        <f>VLOOKUP(B76,[2]Succeded!$L$26:$T$237,4,FALSE)</f>
        <v>53.22003716943285</v>
      </c>
      <c r="Y76" s="86">
        <f>VLOOKUP(B76,[2]Succeded!$L$26:$T$237,5,FALSE)</f>
        <v>58.23968947382572</v>
      </c>
      <c r="Z76" s="86">
        <f>VLOOKUP(B76,[2]Succeded!$L$26:$T$237,6,FALSE)</f>
        <v>36.660260170791922</v>
      </c>
      <c r="AA76" s="86">
        <f>VLOOKUP(B76,[2]Succeded!$L$26:$T$237,7,FALSE)</f>
        <v>27.809069845819561</v>
      </c>
      <c r="AB76" s="86">
        <f>VLOOKUP(B76,[2]Succeded!$L$26:$T$237,8,FALSE)</f>
        <v>15.04462937223145</v>
      </c>
      <c r="AC76" s="89"/>
      <c r="AD76" s="85">
        <f t="shared" si="2"/>
        <v>0.91246707969172325</v>
      </c>
      <c r="AE76" s="85">
        <f t="shared" si="3"/>
        <v>0.93300793857910813</v>
      </c>
      <c r="AF76" s="85">
        <f t="shared" si="4"/>
        <v>0.89226097484346734</v>
      </c>
      <c r="AG76" s="85"/>
      <c r="AH76" s="85">
        <f t="shared" si="5"/>
        <v>0.91412962882245796</v>
      </c>
      <c r="AI76" s="85">
        <f t="shared" si="6"/>
        <v>1</v>
      </c>
      <c r="AJ76" s="85">
        <f t="shared" si="7"/>
        <v>0.63217483211029446</v>
      </c>
      <c r="AK76" s="85">
        <f t="shared" si="8"/>
        <v>1</v>
      </c>
      <c r="AL76" s="85">
        <f t="shared" si="9"/>
        <v>0.98291467819905809</v>
      </c>
      <c r="AM76" s="85">
        <f t="shared" si="10"/>
        <v>0.89715160679138783</v>
      </c>
      <c r="AN76" s="85">
        <f t="shared" si="11"/>
        <v>1</v>
      </c>
      <c r="AO76" s="84">
        <f t="shared" si="12"/>
        <v>0.98180313783816664</v>
      </c>
    </row>
    <row r="77" spans="1:41" x14ac:dyDescent="0.2">
      <c r="A77" s="77" t="s">
        <v>440</v>
      </c>
      <c r="B77" s="88" t="s">
        <v>439</v>
      </c>
      <c r="C77" s="87" t="s">
        <v>438</v>
      </c>
      <c r="D77" s="86">
        <f>VLOOKUP(B77,[2]Tried!$C$26:$F$237,4,FALSE)</f>
        <v>1415.9337058746401</v>
      </c>
      <c r="E77" s="86">
        <f>VLOOKUP(B77,[2]Tried!$C$26:$F$237,2,FALSE)</f>
        <v>670.65550762205226</v>
      </c>
      <c r="F77" s="86">
        <f>VLOOKUP(B77,[2]Tried!$C$26:$F$237,3,FALSE)</f>
        <v>745.27819825258791</v>
      </c>
      <c r="G77" s="86"/>
      <c r="H77" s="86">
        <f>VLOOKUP(B77,[2]Tried!$L$26:$T$237,9,FALSE)</f>
        <v>1412.1936871980827</v>
      </c>
      <c r="I77" s="86">
        <f>VLOOKUP(B77,[2]Tried!$L$26:$T$237,2,FALSE)</f>
        <v>134.4771152197564</v>
      </c>
      <c r="J77" s="86">
        <f>VLOOKUP(B77,[2]Tried!$L$26:$T$237,3,FALSE)</f>
        <v>193.70278183662566</v>
      </c>
      <c r="K77" s="86">
        <f>VLOOKUP(B77,[2]Tried!$L$26:$T$237,4,FALSE)</f>
        <v>254.6612289635398</v>
      </c>
      <c r="L77" s="86">
        <f>VLOOKUP(B77,[2]Tried!$L$26:$T$237,5,FALSE)</f>
        <v>293.40360247020737</v>
      </c>
      <c r="M77" s="86">
        <f>VLOOKUP(B77,[2]Tried!$L$26:$T$237,6,FALSE)</f>
        <v>217.28294370632636</v>
      </c>
      <c r="N77" s="86">
        <f>VLOOKUP(B77,[2]Tried!$L$26:$T$237,7,FALSE)</f>
        <v>190.57177996902638</v>
      </c>
      <c r="O77" s="86">
        <f>VLOOKUP(B77,[2]Tried!$L$26:$T$237,8,FALSE)</f>
        <v>128.09423503260061</v>
      </c>
      <c r="P77" s="86"/>
      <c r="Q77" s="86">
        <f>VLOOKUP(B77,[2]Succeded!$C$26:$F$237,4,FALSE)</f>
        <v>1315.5643423033298</v>
      </c>
      <c r="R77" s="86">
        <f>VLOOKUP(B77,[2]Succeded!$C$26:$F$237,2,FALSE)</f>
        <v>614.06938994271286</v>
      </c>
      <c r="S77" s="86">
        <f>VLOOKUP(B77,[2]Succeded!$C$26:$F$237,3,FALSE)</f>
        <v>701.49495236061694</v>
      </c>
      <c r="T77" s="86"/>
      <c r="U77" s="86">
        <f>VLOOKUP(B77,[2]Succeded!$L$26:$T$237,9,FALSE)</f>
        <v>1311.8243236267726</v>
      </c>
      <c r="V77" s="86">
        <f>VLOOKUP(B77,[2]Succeded!$L$26:$T$237,2,FALSE)</f>
        <v>119.75578498201703</v>
      </c>
      <c r="W77" s="86">
        <f>VLOOKUP(B77,[2]Succeded!$L$26:$T$237,3,FALSE)</f>
        <v>181.35732529070484</v>
      </c>
      <c r="X77" s="86">
        <f>VLOOKUP(B77,[2]Succeded!$L$26:$T$237,4,FALSE)</f>
        <v>233.76319121416935</v>
      </c>
      <c r="Y77" s="86">
        <f>VLOOKUP(B77,[2]Succeded!$L$26:$T$237,5,FALSE)</f>
        <v>265.23402232969647</v>
      </c>
      <c r="Z77" s="86">
        <f>VLOOKUP(B77,[2]Succeded!$L$26:$T$237,6,FALSE)</f>
        <v>201.96390857057148</v>
      </c>
      <c r="AA77" s="86">
        <f>VLOOKUP(B77,[2]Succeded!$L$26:$T$237,7,FALSE)</f>
        <v>186.1843550229726</v>
      </c>
      <c r="AB77" s="86">
        <f>VLOOKUP(B77,[2]Succeded!$L$26:$T$237,8,FALSE)</f>
        <v>123.56573621664079</v>
      </c>
      <c r="AC77" s="89"/>
      <c r="AD77" s="85">
        <f t="shared" ref="AD77:AD140" si="13">Q77/D77</f>
        <v>0.9291143623780671</v>
      </c>
      <c r="AE77" s="85">
        <f t="shared" ref="AE77:AE140" si="14">R77/E77</f>
        <v>0.91562565723201594</v>
      </c>
      <c r="AF77" s="85">
        <f t="shared" ref="AF77:AF140" si="15">S77/F77</f>
        <v>0.94125247995362393</v>
      </c>
      <c r="AG77" s="85"/>
      <c r="AH77" s="85">
        <f t="shared" ref="AH77:AH140" si="16">U77/H77</f>
        <v>0.92892663061647607</v>
      </c>
      <c r="AI77" s="85">
        <f t="shared" ref="AI77:AI140" si="17">V77/I77</f>
        <v>0.89052910442284228</v>
      </c>
      <c r="AJ77" s="85">
        <f t="shared" ref="AJ77:AJ140" si="18">W77/J77</f>
        <v>0.93626598219775015</v>
      </c>
      <c r="AK77" s="85">
        <f t="shared" ref="AK77:AK140" si="19">X77/K77</f>
        <v>0.91793789013575189</v>
      </c>
      <c r="AL77" s="85">
        <f t="shared" ref="AL77:AL140" si="20">Y77/L77</f>
        <v>0.90399033991625488</v>
      </c>
      <c r="AM77" s="85">
        <f t="shared" ref="AM77:AM140" si="21">Z77/M77</f>
        <v>0.92949729567149242</v>
      </c>
      <c r="AN77" s="85">
        <f t="shared" ref="AN77:AN140" si="22">AA77/N77</f>
        <v>0.97697757271949248</v>
      </c>
      <c r="AO77" s="84">
        <f t="shared" ref="AO77:AO140" si="23">AB77/O77</f>
        <v>0.96464713017875237</v>
      </c>
    </row>
    <row r="78" spans="1:41" x14ac:dyDescent="0.2">
      <c r="A78" s="77" t="s">
        <v>437</v>
      </c>
      <c r="B78" s="88" t="s">
        <v>436</v>
      </c>
      <c r="C78" s="87" t="s">
        <v>435</v>
      </c>
      <c r="D78" s="86">
        <f>VLOOKUP(B78,[2]Tried!$C$26:$F$237,4,FALSE)</f>
        <v>448.82487112762163</v>
      </c>
      <c r="E78" s="86">
        <f>VLOOKUP(B78,[2]Tried!$C$26:$F$237,2,FALSE)</f>
        <v>196.04141850316728</v>
      </c>
      <c r="F78" s="86">
        <f>VLOOKUP(B78,[2]Tried!$C$26:$F$237,3,FALSE)</f>
        <v>252.78345262445436</v>
      </c>
      <c r="G78" s="86"/>
      <c r="H78" s="86">
        <f>VLOOKUP(B78,[2]Tried!$L$26:$T$237,9,FALSE)</f>
        <v>450.59920001641171</v>
      </c>
      <c r="I78" s="86">
        <f>VLOOKUP(B78,[2]Tried!$L$26:$T$237,2,FALSE)</f>
        <v>27.257789647185763</v>
      </c>
      <c r="J78" s="86">
        <f>VLOOKUP(B78,[2]Tried!$L$26:$T$237,3,FALSE)</f>
        <v>68.468509107589597</v>
      </c>
      <c r="K78" s="86">
        <f>VLOOKUP(B78,[2]Tried!$L$26:$T$237,4,FALSE)</f>
        <v>74.385692430015325</v>
      </c>
      <c r="L78" s="86">
        <f>VLOOKUP(B78,[2]Tried!$L$26:$T$237,5,FALSE)</f>
        <v>104.25249874193418</v>
      </c>
      <c r="M78" s="86">
        <f>VLOOKUP(B78,[2]Tried!$L$26:$T$237,6,FALSE)</f>
        <v>85.727971116631736</v>
      </c>
      <c r="N78" s="86">
        <f>VLOOKUP(B78,[2]Tried!$L$26:$T$237,7,FALSE)</f>
        <v>53.320823759770427</v>
      </c>
      <c r="O78" s="86">
        <f>VLOOKUP(B78,[2]Tried!$L$26:$T$237,8,FALSE)</f>
        <v>37.18591521328473</v>
      </c>
      <c r="P78" s="86"/>
      <c r="Q78" s="86">
        <f>VLOOKUP(B78,[2]Succeded!$C$26:$F$237,4,FALSE)</f>
        <v>424.23717775855891</v>
      </c>
      <c r="R78" s="86">
        <f>VLOOKUP(B78,[2]Succeded!$C$26:$F$237,2,FALSE)</f>
        <v>187.91207239577972</v>
      </c>
      <c r="S78" s="86">
        <f>VLOOKUP(B78,[2]Succeded!$C$26:$F$237,3,FALSE)</f>
        <v>236.32510536277917</v>
      </c>
      <c r="T78" s="86"/>
      <c r="U78" s="86">
        <f>VLOOKUP(B78,[2]Succeded!$L$26:$T$237,9,FALSE)</f>
        <v>426.01150664734905</v>
      </c>
      <c r="V78" s="86">
        <f>VLOOKUP(B78,[2]Succeded!$L$26:$T$237,2,FALSE)</f>
        <v>19.515363622143735</v>
      </c>
      <c r="W78" s="86">
        <f>VLOOKUP(B78,[2]Succeded!$L$26:$T$237,3,FALSE)</f>
        <v>62.617555517764778</v>
      </c>
      <c r="X78" s="86">
        <f>VLOOKUP(B78,[2]Succeded!$L$26:$T$237,4,FALSE)</f>
        <v>73.800663095959635</v>
      </c>
      <c r="Y78" s="86">
        <f>VLOOKUP(B78,[2]Succeded!$L$26:$T$237,5,FALSE)</f>
        <v>97.619350107867007</v>
      </c>
      <c r="Z78" s="86">
        <f>VLOOKUP(B78,[2]Succeded!$L$26:$T$237,6,FALSE)</f>
        <v>82.324566095594847</v>
      </c>
      <c r="AA78" s="86">
        <f>VLOOKUP(B78,[2]Succeded!$L$26:$T$237,7,FALSE)</f>
        <v>53.320823759770427</v>
      </c>
      <c r="AB78" s="86">
        <f>VLOOKUP(B78,[2]Succeded!$L$26:$T$237,8,FALSE)</f>
        <v>36.813184448248599</v>
      </c>
      <c r="AC78" s="89"/>
      <c r="AD78" s="85">
        <f t="shared" si="13"/>
        <v>0.94521762283964139</v>
      </c>
      <c r="AE78" s="85">
        <f t="shared" si="14"/>
        <v>0.9585325072147638</v>
      </c>
      <c r="AF78" s="85">
        <f t="shared" si="15"/>
        <v>0.93489151647071456</v>
      </c>
      <c r="AG78" s="85"/>
      <c r="AH78" s="85">
        <f t="shared" si="16"/>
        <v>0.94543333994341949</v>
      </c>
      <c r="AI78" s="85">
        <f t="shared" si="17"/>
        <v>0.71595547088531453</v>
      </c>
      <c r="AJ78" s="85">
        <f t="shared" si="18"/>
        <v>0.91454533381717451</v>
      </c>
      <c r="AK78" s="85">
        <f t="shared" si="19"/>
        <v>0.99213519004873008</v>
      </c>
      <c r="AL78" s="85">
        <f t="shared" si="20"/>
        <v>0.93637420000371585</v>
      </c>
      <c r="AM78" s="85">
        <f t="shared" si="21"/>
        <v>0.96029994671859664</v>
      </c>
      <c r="AN78" s="85">
        <f t="shared" si="22"/>
        <v>1</v>
      </c>
      <c r="AO78" s="84">
        <f t="shared" si="23"/>
        <v>0.98997656067093454</v>
      </c>
    </row>
    <row r="79" spans="1:41" x14ac:dyDescent="0.2">
      <c r="A79" s="77" t="s">
        <v>434</v>
      </c>
      <c r="B79" s="88" t="s">
        <v>433</v>
      </c>
      <c r="C79" s="87" t="s">
        <v>432</v>
      </c>
      <c r="D79" s="86">
        <f>VLOOKUP(B79,[2]Tried!$C$26:$F$237,4,FALSE)</f>
        <v>451.75831780661451</v>
      </c>
      <c r="E79" s="86">
        <f>VLOOKUP(B79,[2]Tried!$C$26:$F$237,2,FALSE)</f>
        <v>203.10690005212805</v>
      </c>
      <c r="F79" s="86">
        <f>VLOOKUP(B79,[2]Tried!$C$26:$F$237,3,FALSE)</f>
        <v>248.65141775448649</v>
      </c>
      <c r="G79" s="86"/>
      <c r="H79" s="86">
        <f>VLOOKUP(B79,[2]Tried!$L$26:$T$237,9,FALSE)</f>
        <v>451.91986489160837</v>
      </c>
      <c r="I79" s="86">
        <f>VLOOKUP(B79,[2]Tried!$L$26:$T$237,2,FALSE)</f>
        <v>62.843075287622113</v>
      </c>
      <c r="J79" s="86">
        <f>VLOOKUP(B79,[2]Tried!$L$26:$T$237,3,FALSE)</f>
        <v>51.247071262146406</v>
      </c>
      <c r="K79" s="86">
        <f>VLOOKUP(B79,[2]Tried!$L$26:$T$237,4,FALSE)</f>
        <v>78.802668821358907</v>
      </c>
      <c r="L79" s="86">
        <f>VLOOKUP(B79,[2]Tried!$L$26:$T$237,5,FALSE)</f>
        <v>86.151845524312066</v>
      </c>
      <c r="M79" s="86">
        <f>VLOOKUP(B79,[2]Tried!$L$26:$T$237,6,FALSE)</f>
        <v>76.730130606682053</v>
      </c>
      <c r="N79" s="86">
        <f>VLOOKUP(B79,[2]Tried!$L$26:$T$237,7,FALSE)</f>
        <v>62.488143298282033</v>
      </c>
      <c r="O79" s="86">
        <f>VLOOKUP(B79,[2]Tried!$L$26:$T$237,8,FALSE)</f>
        <v>33.656930091204821</v>
      </c>
      <c r="P79" s="86"/>
      <c r="Q79" s="86">
        <f>VLOOKUP(B79,[2]Succeded!$C$26:$F$237,4,FALSE)</f>
        <v>414.47791581569027</v>
      </c>
      <c r="R79" s="86">
        <f>VLOOKUP(B79,[2]Succeded!$C$26:$F$237,2,FALSE)</f>
        <v>184.44388722057013</v>
      </c>
      <c r="S79" s="86">
        <f>VLOOKUP(B79,[2]Succeded!$C$26:$F$237,3,FALSE)</f>
        <v>230.03402859512013</v>
      </c>
      <c r="T79" s="86"/>
      <c r="U79" s="86">
        <f>VLOOKUP(B79,[2]Succeded!$L$26:$T$237,9,FALSE)</f>
        <v>414.63946290068412</v>
      </c>
      <c r="V79" s="86">
        <f>VLOOKUP(B79,[2]Succeded!$L$26:$T$237,2,FALSE)</f>
        <v>54.738932909990119</v>
      </c>
      <c r="W79" s="86">
        <f>VLOOKUP(B79,[2]Succeded!$L$26:$T$237,3,FALSE)</f>
        <v>48.575780784812082</v>
      </c>
      <c r="X79" s="86">
        <f>VLOOKUP(B79,[2]Succeded!$L$26:$T$237,4,FALSE)</f>
        <v>71.837122239436852</v>
      </c>
      <c r="Y79" s="86">
        <f>VLOOKUP(B79,[2]Succeded!$L$26:$T$237,5,FALSE)</f>
        <v>76.835657936382347</v>
      </c>
      <c r="Z79" s="86">
        <f>VLOOKUP(B79,[2]Succeded!$L$26:$T$237,6,FALSE)</f>
        <v>72.613892438146038</v>
      </c>
      <c r="AA79" s="86">
        <f>VLOOKUP(B79,[2]Succeded!$L$26:$T$237,7,FALSE)</f>
        <v>59.365211085986417</v>
      </c>
      <c r="AB79" s="86">
        <f>VLOOKUP(B79,[2]Succeded!$L$26:$T$237,8,FALSE)</f>
        <v>30.672865505930275</v>
      </c>
      <c r="AC79" s="89"/>
      <c r="AD79" s="85">
        <f t="shared" si="13"/>
        <v>0.91747710994690979</v>
      </c>
      <c r="AE79" s="85">
        <f t="shared" si="14"/>
        <v>0.90811236434228482</v>
      </c>
      <c r="AF79" s="85">
        <f t="shared" si="15"/>
        <v>0.92512655134848742</v>
      </c>
      <c r="AG79" s="85"/>
      <c r="AH79" s="85">
        <f t="shared" si="16"/>
        <v>0.91750660927493011</v>
      </c>
      <c r="AI79" s="85">
        <f t="shared" si="17"/>
        <v>0.87104160099516603</v>
      </c>
      <c r="AJ79" s="85">
        <f t="shared" si="18"/>
        <v>0.94787428019701347</v>
      </c>
      <c r="AK79" s="85">
        <f t="shared" si="19"/>
        <v>0.91160773250316496</v>
      </c>
      <c r="AL79" s="85">
        <f t="shared" si="20"/>
        <v>0.89186316867349413</v>
      </c>
      <c r="AM79" s="85">
        <f t="shared" si="21"/>
        <v>0.94635434429747278</v>
      </c>
      <c r="AN79" s="85">
        <f t="shared" si="22"/>
        <v>0.95002360371969197</v>
      </c>
      <c r="AO79" s="84">
        <f t="shared" si="23"/>
        <v>0.91133877697139298</v>
      </c>
    </row>
    <row r="80" spans="1:41" x14ac:dyDescent="0.2">
      <c r="A80" s="77" t="s">
        <v>431</v>
      </c>
      <c r="B80" s="88" t="s">
        <v>430</v>
      </c>
      <c r="C80" s="87" t="s">
        <v>429</v>
      </c>
      <c r="D80" s="86">
        <f>VLOOKUP(B80,[2]Tried!$C$26:$F$237,4,FALSE)</f>
        <v>1501.3572509626611</v>
      </c>
      <c r="E80" s="86">
        <f>VLOOKUP(B80,[2]Tried!$C$26:$F$237,2,FALSE)</f>
        <v>685.76990502032152</v>
      </c>
      <c r="F80" s="86">
        <f>VLOOKUP(B80,[2]Tried!$C$26:$F$237,3,FALSE)</f>
        <v>815.58734594233943</v>
      </c>
      <c r="G80" s="86"/>
      <c r="H80" s="86">
        <f>VLOOKUP(B80,[2]Tried!$L$26:$T$237,9,FALSE)</f>
        <v>1495.4566144419682</v>
      </c>
      <c r="I80" s="86">
        <f>VLOOKUP(B80,[2]Tried!$L$26:$T$237,2,FALSE)</f>
        <v>225.08964878896043</v>
      </c>
      <c r="J80" s="86">
        <f>VLOOKUP(B80,[2]Tried!$L$26:$T$237,3,FALSE)</f>
        <v>315.71735985130761</v>
      </c>
      <c r="K80" s="86">
        <f>VLOOKUP(B80,[2]Tried!$L$26:$T$237,4,FALSE)</f>
        <v>277.34232947442933</v>
      </c>
      <c r="L80" s="86">
        <f>VLOOKUP(B80,[2]Tried!$L$26:$T$237,5,FALSE)</f>
        <v>253.00323657787982</v>
      </c>
      <c r="M80" s="86">
        <f>VLOOKUP(B80,[2]Tried!$L$26:$T$237,6,FALSE)</f>
        <v>211.6464935015006</v>
      </c>
      <c r="N80" s="86">
        <f>VLOOKUP(B80,[2]Tried!$L$26:$T$237,7,FALSE)</f>
        <v>123.63367508327632</v>
      </c>
      <c r="O80" s="86">
        <f>VLOOKUP(B80,[2]Tried!$L$26:$T$237,8,FALSE)</f>
        <v>89.023871164614135</v>
      </c>
      <c r="P80" s="86"/>
      <c r="Q80" s="86">
        <f>VLOOKUP(B80,[2]Succeded!$C$26:$F$237,4,FALSE)</f>
        <v>1337.3836490745971</v>
      </c>
      <c r="R80" s="86">
        <f>VLOOKUP(B80,[2]Succeded!$C$26:$F$237,2,FALSE)</f>
        <v>605.29468766882781</v>
      </c>
      <c r="S80" s="86">
        <f>VLOOKUP(B80,[2]Succeded!$C$26:$F$237,3,FALSE)</f>
        <v>732.08896140576917</v>
      </c>
      <c r="T80" s="86"/>
      <c r="U80" s="86">
        <f>VLOOKUP(B80,[2]Succeded!$L$26:$T$237,9,FALSE)</f>
        <v>1331.1286890069955</v>
      </c>
      <c r="V80" s="86">
        <f>VLOOKUP(B80,[2]Succeded!$L$26:$T$237,2,FALSE)</f>
        <v>186.66742028752753</v>
      </c>
      <c r="W80" s="86">
        <f>VLOOKUP(B80,[2]Succeded!$L$26:$T$237,3,FALSE)</f>
        <v>280.73483927067684</v>
      </c>
      <c r="X80" s="86">
        <f>VLOOKUP(B80,[2]Succeded!$L$26:$T$237,4,FALSE)</f>
        <v>243.40447232134684</v>
      </c>
      <c r="Y80" s="86">
        <f>VLOOKUP(B80,[2]Succeded!$L$26:$T$237,5,FALSE)</f>
        <v>228.57468031847327</v>
      </c>
      <c r="Z80" s="86">
        <f>VLOOKUP(B80,[2]Succeded!$L$26:$T$237,6,FALSE)</f>
        <v>192.40186916979002</v>
      </c>
      <c r="AA80" s="86">
        <f>VLOOKUP(B80,[2]Succeded!$L$26:$T$237,7,FALSE)</f>
        <v>116.5780106960764</v>
      </c>
      <c r="AB80" s="86">
        <f>VLOOKUP(B80,[2]Succeded!$L$26:$T$237,8,FALSE)</f>
        <v>82.767396943104714</v>
      </c>
      <c r="AC80" s="89"/>
      <c r="AD80" s="85">
        <f t="shared" si="13"/>
        <v>0.89078308858006638</v>
      </c>
      <c r="AE80" s="85">
        <f t="shared" si="14"/>
        <v>0.88264982647625956</v>
      </c>
      <c r="AF80" s="85">
        <f t="shared" si="15"/>
        <v>0.89762177533530119</v>
      </c>
      <c r="AG80" s="85"/>
      <c r="AH80" s="85">
        <f t="shared" si="16"/>
        <v>0.89011521708619279</v>
      </c>
      <c r="AI80" s="85">
        <f t="shared" si="17"/>
        <v>0.82930255252449736</v>
      </c>
      <c r="AJ80" s="85">
        <f t="shared" si="18"/>
        <v>0.88919671507101683</v>
      </c>
      <c r="AK80" s="85">
        <f t="shared" si="19"/>
        <v>0.87763188829705308</v>
      </c>
      <c r="AL80" s="85">
        <f t="shared" si="20"/>
        <v>0.90344567686237121</v>
      </c>
      <c r="AM80" s="85">
        <f t="shared" si="21"/>
        <v>0.90907184894336968</v>
      </c>
      <c r="AN80" s="85">
        <f t="shared" si="22"/>
        <v>0.94293088527500779</v>
      </c>
      <c r="AO80" s="84">
        <f t="shared" si="23"/>
        <v>0.92972138663864023</v>
      </c>
    </row>
    <row r="81" spans="1:41" x14ac:dyDescent="0.2">
      <c r="A81" s="77" t="s">
        <v>428</v>
      </c>
      <c r="B81" s="88" t="s">
        <v>427</v>
      </c>
      <c r="C81" s="87" t="s">
        <v>426</v>
      </c>
      <c r="D81" s="86">
        <f>VLOOKUP(B81,[2]Tried!$C$26:$F$237,4,FALSE)</f>
        <v>988.45011659912723</v>
      </c>
      <c r="E81" s="86">
        <f>VLOOKUP(B81,[2]Tried!$C$26:$F$237,2,FALSE)</f>
        <v>451.86685054321231</v>
      </c>
      <c r="F81" s="86">
        <f>VLOOKUP(B81,[2]Tried!$C$26:$F$237,3,FALSE)</f>
        <v>536.58326605591492</v>
      </c>
      <c r="G81" s="86"/>
      <c r="H81" s="86">
        <f>VLOOKUP(B81,[2]Tried!$L$26:$T$237,9,FALSE)</f>
        <v>990.45386690812177</v>
      </c>
      <c r="I81" s="86">
        <f>VLOOKUP(B81,[2]Tried!$L$26:$T$237,2,FALSE)</f>
        <v>90.882690383356632</v>
      </c>
      <c r="J81" s="86">
        <f>VLOOKUP(B81,[2]Tried!$L$26:$T$237,3,FALSE)</f>
        <v>184.65788614908439</v>
      </c>
      <c r="K81" s="86">
        <f>VLOOKUP(B81,[2]Tried!$L$26:$T$237,4,FALSE)</f>
        <v>170.04285905236324</v>
      </c>
      <c r="L81" s="86">
        <f>VLOOKUP(B81,[2]Tried!$L$26:$T$237,5,FALSE)</f>
        <v>185.65890031368062</v>
      </c>
      <c r="M81" s="86">
        <f>VLOOKUP(B81,[2]Tried!$L$26:$T$237,6,FALSE)</f>
        <v>165.59327273771785</v>
      </c>
      <c r="N81" s="86">
        <f>VLOOKUP(B81,[2]Tried!$L$26:$T$237,7,FALSE)</f>
        <v>124.33602079991391</v>
      </c>
      <c r="O81" s="86">
        <f>VLOOKUP(B81,[2]Tried!$L$26:$T$237,8,FALSE)</f>
        <v>69.282237472005207</v>
      </c>
      <c r="P81" s="86"/>
      <c r="Q81" s="86">
        <f>VLOOKUP(B81,[2]Succeded!$C$26:$F$237,4,FALSE)</f>
        <v>934.60075021179159</v>
      </c>
      <c r="R81" s="86">
        <f>VLOOKUP(B81,[2]Succeded!$C$26:$F$237,2,FALSE)</f>
        <v>429.51779716127766</v>
      </c>
      <c r="S81" s="86">
        <f>VLOOKUP(B81,[2]Succeded!$C$26:$F$237,3,FALSE)</f>
        <v>505.08295305051394</v>
      </c>
      <c r="T81" s="86"/>
      <c r="U81" s="86">
        <f>VLOOKUP(B81,[2]Succeded!$L$26:$T$237,9,FALSE)</f>
        <v>936.60450052078602</v>
      </c>
      <c r="V81" s="86">
        <f>VLOOKUP(B81,[2]Succeded!$L$26:$T$237,2,FALSE)</f>
        <v>86.445534507599987</v>
      </c>
      <c r="W81" s="86">
        <f>VLOOKUP(B81,[2]Succeded!$L$26:$T$237,3,FALSE)</f>
        <v>172.73413881065849</v>
      </c>
      <c r="X81" s="86">
        <f>VLOOKUP(B81,[2]Succeded!$L$26:$T$237,4,FALSE)</f>
        <v>156.91832545578066</v>
      </c>
      <c r="Y81" s="86">
        <f>VLOOKUP(B81,[2]Succeded!$L$26:$T$237,5,FALSE)</f>
        <v>171.85857641525027</v>
      </c>
      <c r="Z81" s="86">
        <f>VLOOKUP(B81,[2]Succeded!$L$26:$T$237,6,FALSE)</f>
        <v>161.38812122661844</v>
      </c>
      <c r="AA81" s="86">
        <f>VLOOKUP(B81,[2]Succeded!$L$26:$T$237,7,FALSE)</f>
        <v>118.91079080430352</v>
      </c>
      <c r="AB81" s="86">
        <f>VLOOKUP(B81,[2]Succeded!$L$26:$T$237,8,FALSE)</f>
        <v>68.349013300574796</v>
      </c>
      <c r="AC81" s="89"/>
      <c r="AD81" s="85">
        <f t="shared" si="13"/>
        <v>0.94552141227661501</v>
      </c>
      <c r="AE81" s="85">
        <f t="shared" si="14"/>
        <v>0.95054062196625466</v>
      </c>
      <c r="AF81" s="85">
        <f t="shared" si="15"/>
        <v>0.94129464148790942</v>
      </c>
      <c r="AG81" s="85"/>
      <c r="AH81" s="85">
        <f t="shared" si="16"/>
        <v>0.94563162587729988</v>
      </c>
      <c r="AI81" s="85">
        <f t="shared" si="17"/>
        <v>0.95117710691617885</v>
      </c>
      <c r="AJ81" s="85">
        <f t="shared" si="18"/>
        <v>0.93542790082196003</v>
      </c>
      <c r="AK81" s="85">
        <f t="shared" si="19"/>
        <v>0.92281632013408454</v>
      </c>
      <c r="AL81" s="85">
        <f t="shared" si="20"/>
        <v>0.92566839577788107</v>
      </c>
      <c r="AM81" s="85">
        <f t="shared" si="21"/>
        <v>0.97460554138717981</v>
      </c>
      <c r="AN81" s="85">
        <f t="shared" si="22"/>
        <v>0.95636638553568576</v>
      </c>
      <c r="AO81" s="84">
        <f t="shared" si="23"/>
        <v>0.98653010922449647</v>
      </c>
    </row>
    <row r="82" spans="1:41" x14ac:dyDescent="0.2">
      <c r="A82" s="77" t="s">
        <v>425</v>
      </c>
      <c r="B82" s="88" t="s">
        <v>424</v>
      </c>
      <c r="C82" s="87" t="s">
        <v>423</v>
      </c>
      <c r="D82" s="86">
        <f>VLOOKUP(B82,[2]Tried!$C$26:$F$237,4,FALSE)</f>
        <v>869.79346124651397</v>
      </c>
      <c r="E82" s="86">
        <f>VLOOKUP(B82,[2]Tried!$C$26:$F$237,2,FALSE)</f>
        <v>377.31960764100427</v>
      </c>
      <c r="F82" s="86">
        <f>VLOOKUP(B82,[2]Tried!$C$26:$F$237,3,FALSE)</f>
        <v>492.4738536055097</v>
      </c>
      <c r="G82" s="86"/>
      <c r="H82" s="86">
        <f>VLOOKUP(B82,[2]Tried!$L$26:$T$237,9,FALSE)</f>
        <v>866.44156441193081</v>
      </c>
      <c r="I82" s="86">
        <f>VLOOKUP(B82,[2]Tried!$L$26:$T$237,2,FALSE)</f>
        <v>112.49695756629914</v>
      </c>
      <c r="J82" s="86">
        <f>VLOOKUP(B82,[2]Tried!$L$26:$T$237,3,FALSE)</f>
        <v>124.51532117112191</v>
      </c>
      <c r="K82" s="86">
        <f>VLOOKUP(B82,[2]Tried!$L$26:$T$237,4,FALSE)</f>
        <v>127.23755647191982</v>
      </c>
      <c r="L82" s="86">
        <f>VLOOKUP(B82,[2]Tried!$L$26:$T$237,5,FALSE)</f>
        <v>181.81599095259412</v>
      </c>
      <c r="M82" s="86">
        <f>VLOOKUP(B82,[2]Tried!$L$26:$T$237,6,FALSE)</f>
        <v>154.13111819017547</v>
      </c>
      <c r="N82" s="86">
        <f>VLOOKUP(B82,[2]Tried!$L$26:$T$237,7,FALSE)</f>
        <v>103.84448423158842</v>
      </c>
      <c r="O82" s="86">
        <f>VLOOKUP(B82,[2]Tried!$L$26:$T$237,8,FALSE)</f>
        <v>62.400135828231846</v>
      </c>
      <c r="P82" s="86"/>
      <c r="Q82" s="86">
        <f>VLOOKUP(B82,[2]Succeded!$C$26:$F$237,4,FALSE)</f>
        <v>833.19581324705587</v>
      </c>
      <c r="R82" s="86">
        <f>VLOOKUP(B82,[2]Succeded!$C$26:$F$237,2,FALSE)</f>
        <v>354.72890621171064</v>
      </c>
      <c r="S82" s="86">
        <f>VLOOKUP(B82,[2]Succeded!$C$26:$F$237,3,FALSE)</f>
        <v>478.46690703534529</v>
      </c>
      <c r="T82" s="86"/>
      <c r="U82" s="86">
        <f>VLOOKUP(B82,[2]Succeded!$L$26:$T$237,9,FALSE)</f>
        <v>829.84391641247282</v>
      </c>
      <c r="V82" s="86">
        <f>VLOOKUP(B82,[2]Succeded!$L$26:$T$237,2,FALSE)</f>
        <v>99.865129425837708</v>
      </c>
      <c r="W82" s="86">
        <f>VLOOKUP(B82,[2]Succeded!$L$26:$T$237,3,FALSE)</f>
        <v>120.57774077255161</v>
      </c>
      <c r="X82" s="86">
        <f>VLOOKUP(B82,[2]Succeded!$L$26:$T$237,4,FALSE)</f>
        <v>122.01044682916786</v>
      </c>
      <c r="Y82" s="86">
        <f>VLOOKUP(B82,[2]Succeded!$L$26:$T$237,5,FALSE)</f>
        <v>179.23798196559491</v>
      </c>
      <c r="Z82" s="86">
        <f>VLOOKUP(B82,[2]Succeded!$L$26:$T$237,6,FALSE)</f>
        <v>146.20352617082455</v>
      </c>
      <c r="AA82" s="86">
        <f>VLOOKUP(B82,[2]Succeded!$L$26:$T$237,7,FALSE)</f>
        <v>101.77247220020585</v>
      </c>
      <c r="AB82" s="86">
        <f>VLOOKUP(B82,[2]Succeded!$L$26:$T$237,8,FALSE)</f>
        <v>60.176619048290398</v>
      </c>
      <c r="AC82" s="89"/>
      <c r="AD82" s="85">
        <f t="shared" si="13"/>
        <v>0.95792374899322708</v>
      </c>
      <c r="AE82" s="85">
        <f t="shared" si="14"/>
        <v>0.94012847206502115</v>
      </c>
      <c r="AF82" s="85">
        <f t="shared" si="15"/>
        <v>0.97155798938843863</v>
      </c>
      <c r="AG82" s="85"/>
      <c r="AH82" s="85">
        <f t="shared" si="16"/>
        <v>0.95776097373133584</v>
      </c>
      <c r="AI82" s="85">
        <f t="shared" si="17"/>
        <v>0.88771404655084141</v>
      </c>
      <c r="AJ82" s="85">
        <f t="shared" si="18"/>
        <v>0.96837673981373851</v>
      </c>
      <c r="AK82" s="85">
        <f t="shared" si="19"/>
        <v>0.95891850026288794</v>
      </c>
      <c r="AL82" s="85">
        <f t="shared" si="20"/>
        <v>0.98582077971529258</v>
      </c>
      <c r="AM82" s="85">
        <f t="shared" si="21"/>
        <v>0.94856592158392428</v>
      </c>
      <c r="AN82" s="85">
        <f t="shared" si="22"/>
        <v>0.98004697074943647</v>
      </c>
      <c r="AO82" s="84">
        <f t="shared" si="23"/>
        <v>0.96436679583419338</v>
      </c>
    </row>
    <row r="83" spans="1:41" x14ac:dyDescent="0.2">
      <c r="A83" s="77" t="s">
        <v>422</v>
      </c>
      <c r="B83" s="88" t="s">
        <v>421</v>
      </c>
      <c r="C83" s="87" t="s">
        <v>420</v>
      </c>
      <c r="D83" s="86">
        <f>VLOOKUP(B83,[2]Tried!$C$26:$F$237,4,FALSE)</f>
        <v>982.01193843386341</v>
      </c>
      <c r="E83" s="86">
        <f>VLOOKUP(B83,[2]Tried!$C$26:$F$237,2,FALSE)</f>
        <v>430.54642347197176</v>
      </c>
      <c r="F83" s="86">
        <f>VLOOKUP(B83,[2]Tried!$C$26:$F$237,3,FALSE)</f>
        <v>551.4655149618917</v>
      </c>
      <c r="G83" s="86"/>
      <c r="H83" s="86">
        <f>VLOOKUP(B83,[2]Tried!$L$26:$T$237,9,FALSE)</f>
        <v>978.78047970004729</v>
      </c>
      <c r="I83" s="86">
        <f>VLOOKUP(B83,[2]Tried!$L$26:$T$237,2,FALSE)</f>
        <v>93.472069441627013</v>
      </c>
      <c r="J83" s="86">
        <f>VLOOKUP(B83,[2]Tried!$L$26:$T$237,3,FALSE)</f>
        <v>152.92554175448203</v>
      </c>
      <c r="K83" s="86">
        <f>VLOOKUP(B83,[2]Tried!$L$26:$T$237,4,FALSE)</f>
        <v>227.56247400374642</v>
      </c>
      <c r="L83" s="86">
        <f>VLOOKUP(B83,[2]Tried!$L$26:$T$237,5,FALSE)</f>
        <v>218.34298228350201</v>
      </c>
      <c r="M83" s="86">
        <f>VLOOKUP(B83,[2]Tried!$L$26:$T$237,6,FALSE)</f>
        <v>128.58962752537374</v>
      </c>
      <c r="N83" s="86">
        <f>VLOOKUP(B83,[2]Tried!$L$26:$T$237,7,FALSE)</f>
        <v>105.5180933154443</v>
      </c>
      <c r="O83" s="86">
        <f>VLOOKUP(B83,[2]Tried!$L$26:$T$237,8,FALSE)</f>
        <v>52.369691375871817</v>
      </c>
      <c r="P83" s="86"/>
      <c r="Q83" s="86">
        <f>VLOOKUP(B83,[2]Succeded!$C$26:$F$237,4,FALSE)</f>
        <v>867.9647047762312</v>
      </c>
      <c r="R83" s="86">
        <f>VLOOKUP(B83,[2]Succeded!$C$26:$F$237,2,FALSE)</f>
        <v>379.08684933465457</v>
      </c>
      <c r="S83" s="86">
        <f>VLOOKUP(B83,[2]Succeded!$C$26:$F$237,3,FALSE)</f>
        <v>488.87785544157668</v>
      </c>
      <c r="T83" s="86"/>
      <c r="U83" s="86">
        <f>VLOOKUP(B83,[2]Succeded!$L$26:$T$237,9,FALSE)</f>
        <v>864.7332460424152</v>
      </c>
      <c r="V83" s="86">
        <f>VLOOKUP(B83,[2]Succeded!$L$26:$T$237,2,FALSE)</f>
        <v>79.386608539032665</v>
      </c>
      <c r="W83" s="86">
        <f>VLOOKUP(B83,[2]Succeded!$L$26:$T$237,3,FALSE)</f>
        <v>138.76642018430886</v>
      </c>
      <c r="X83" s="86">
        <f>VLOOKUP(B83,[2]Succeded!$L$26:$T$237,4,FALSE)</f>
        <v>200.4987181222784</v>
      </c>
      <c r="Y83" s="86">
        <f>VLOOKUP(B83,[2]Succeded!$L$26:$T$237,5,FALSE)</f>
        <v>184.35202939355406</v>
      </c>
      <c r="Z83" s="86">
        <f>VLOOKUP(B83,[2]Succeded!$L$26:$T$237,6,FALSE)</f>
        <v>112.69132214028993</v>
      </c>
      <c r="AA83" s="86">
        <f>VLOOKUP(B83,[2]Succeded!$L$26:$T$237,7,FALSE)</f>
        <v>100.70435908204013</v>
      </c>
      <c r="AB83" s="86">
        <f>VLOOKUP(B83,[2]Succeded!$L$26:$T$237,8,FALSE)</f>
        <v>48.333788580911254</v>
      </c>
      <c r="AC83" s="89"/>
      <c r="AD83" s="85">
        <f t="shared" si="13"/>
        <v>0.88386369941742504</v>
      </c>
      <c r="AE83" s="85">
        <f t="shared" si="14"/>
        <v>0.88047845404836544</v>
      </c>
      <c r="AF83" s="85">
        <f t="shared" si="15"/>
        <v>0.8865066666505157</v>
      </c>
      <c r="AG83" s="85"/>
      <c r="AH83" s="85">
        <f t="shared" si="16"/>
        <v>0.88348027364360338</v>
      </c>
      <c r="AI83" s="85">
        <f t="shared" si="17"/>
        <v>0.84930834433498159</v>
      </c>
      <c r="AJ83" s="85">
        <f t="shared" si="18"/>
        <v>0.90741166316804511</v>
      </c>
      <c r="AK83" s="85">
        <f t="shared" si="19"/>
        <v>0.88107109487207258</v>
      </c>
      <c r="AL83" s="85">
        <f t="shared" si="20"/>
        <v>0.84432312623717287</v>
      </c>
      <c r="AM83" s="85">
        <f t="shared" si="21"/>
        <v>0.87636401402635133</v>
      </c>
      <c r="AN83" s="85">
        <f t="shared" si="22"/>
        <v>0.95438001121747329</v>
      </c>
      <c r="AO83" s="84">
        <f t="shared" si="23"/>
        <v>0.92293437885677487</v>
      </c>
    </row>
    <row r="84" spans="1:41" x14ac:dyDescent="0.2">
      <c r="A84" s="77" t="s">
        <v>419</v>
      </c>
      <c r="B84" s="88" t="s">
        <v>418</v>
      </c>
      <c r="C84" s="87" t="s">
        <v>417</v>
      </c>
      <c r="D84" s="86">
        <f>VLOOKUP(B84,[2]Tried!$C$26:$F$237,4,FALSE)</f>
        <v>2900.9131274651459</v>
      </c>
      <c r="E84" s="86">
        <f>VLOOKUP(B84,[2]Tried!$C$26:$F$237,2,FALSE)</f>
        <v>1344.6821496466816</v>
      </c>
      <c r="F84" s="86">
        <f>VLOOKUP(B84,[2]Tried!$C$26:$F$237,3,FALSE)</f>
        <v>1556.2309778184642</v>
      </c>
      <c r="G84" s="86"/>
      <c r="H84" s="86">
        <f>VLOOKUP(B84,[2]Tried!$L$26:$T$237,9,FALSE)</f>
        <v>2896.3642053098074</v>
      </c>
      <c r="I84" s="86">
        <f>VLOOKUP(B84,[2]Tried!$L$26:$T$237,2,FALSE)</f>
        <v>301.90423876240254</v>
      </c>
      <c r="J84" s="86">
        <f>VLOOKUP(B84,[2]Tried!$L$26:$T$237,3,FALSE)</f>
        <v>439.97197828138422</v>
      </c>
      <c r="K84" s="86">
        <f>VLOOKUP(B84,[2]Tried!$L$26:$T$237,4,FALSE)</f>
        <v>561.75045282313783</v>
      </c>
      <c r="L84" s="86">
        <f>VLOOKUP(B84,[2]Tried!$L$26:$T$237,5,FALSE)</f>
        <v>560.61430044353972</v>
      </c>
      <c r="M84" s="86">
        <f>VLOOKUP(B84,[2]Tried!$L$26:$T$237,6,FALSE)</f>
        <v>435.96574755560852</v>
      </c>
      <c r="N84" s="86">
        <f>VLOOKUP(B84,[2]Tried!$L$26:$T$237,7,FALSE)</f>
        <v>366.8994755973489</v>
      </c>
      <c r="O84" s="86">
        <f>VLOOKUP(B84,[2]Tried!$L$26:$T$237,8,FALSE)</f>
        <v>229.25801184638573</v>
      </c>
      <c r="P84" s="86"/>
      <c r="Q84" s="86">
        <f>VLOOKUP(B84,[2]Succeded!$C$26:$F$237,4,FALSE)</f>
        <v>2714.3115395363602</v>
      </c>
      <c r="R84" s="86">
        <f>VLOOKUP(B84,[2]Succeded!$C$26:$F$237,2,FALSE)</f>
        <v>1237.5170143210312</v>
      </c>
      <c r="S84" s="86">
        <f>VLOOKUP(B84,[2]Succeded!$C$26:$F$237,3,FALSE)</f>
        <v>1476.7945252153288</v>
      </c>
      <c r="T84" s="86"/>
      <c r="U84" s="86">
        <f>VLOOKUP(B84,[2]Succeded!$L$26:$T$237,9,FALSE)</f>
        <v>2709.7596751212714</v>
      </c>
      <c r="V84" s="86">
        <f>VLOOKUP(B84,[2]Succeded!$L$26:$T$237,2,FALSE)</f>
        <v>279.49537807915834</v>
      </c>
      <c r="W84" s="86">
        <f>VLOOKUP(B84,[2]Succeded!$L$26:$T$237,3,FALSE)</f>
        <v>410.88803447173711</v>
      </c>
      <c r="X84" s="86">
        <f>VLOOKUP(B84,[2]Succeded!$L$26:$T$237,4,FALSE)</f>
        <v>513.49448475525924</v>
      </c>
      <c r="Y84" s="86">
        <f>VLOOKUP(B84,[2]Succeded!$L$26:$T$237,5,FALSE)</f>
        <v>519.11035345379196</v>
      </c>
      <c r="Z84" s="86">
        <f>VLOOKUP(B84,[2]Succeded!$L$26:$T$237,6,FALSE)</f>
        <v>413.28854261996452</v>
      </c>
      <c r="AA84" s="86">
        <f>VLOOKUP(B84,[2]Succeded!$L$26:$T$237,7,FALSE)</f>
        <v>352.83447550971619</v>
      </c>
      <c r="AB84" s="86">
        <f>VLOOKUP(B84,[2]Succeded!$L$26:$T$237,8,FALSE)</f>
        <v>220.64840623164397</v>
      </c>
      <c r="AC84" s="89"/>
      <c r="AD84" s="85">
        <f t="shared" si="13"/>
        <v>0.93567487900203328</v>
      </c>
      <c r="AE84" s="85">
        <f t="shared" si="14"/>
        <v>0.92030448581933777</v>
      </c>
      <c r="AF84" s="85">
        <f t="shared" si="15"/>
        <v>0.94895587240237944</v>
      </c>
      <c r="AG84" s="85"/>
      <c r="AH84" s="85">
        <f t="shared" si="16"/>
        <v>0.93557283650777057</v>
      </c>
      <c r="AI84" s="85">
        <f t="shared" si="17"/>
        <v>0.92577493851989312</v>
      </c>
      <c r="AJ84" s="85">
        <f t="shared" si="18"/>
        <v>0.93389591781900605</v>
      </c>
      <c r="AK84" s="85">
        <f t="shared" si="19"/>
        <v>0.91409714433630984</v>
      </c>
      <c r="AL84" s="85">
        <f t="shared" si="20"/>
        <v>0.92596702053994839</v>
      </c>
      <c r="AM84" s="85">
        <f t="shared" si="21"/>
        <v>0.94798397566141024</v>
      </c>
      <c r="AN84" s="85">
        <f t="shared" si="22"/>
        <v>0.9616652488675993</v>
      </c>
      <c r="AO84" s="84">
        <f t="shared" si="23"/>
        <v>0.96244578086758159</v>
      </c>
    </row>
    <row r="85" spans="1:41" x14ac:dyDescent="0.2">
      <c r="A85" s="77" t="s">
        <v>416</v>
      </c>
      <c r="B85" s="88" t="s">
        <v>415</v>
      </c>
      <c r="C85" s="87" t="s">
        <v>414</v>
      </c>
      <c r="D85" s="86">
        <f>VLOOKUP(B85,[2]Tried!$C$26:$F$237,4,FALSE)</f>
        <v>570.27049879561037</v>
      </c>
      <c r="E85" s="86">
        <f>VLOOKUP(B85,[2]Tried!$C$26:$F$237,2,FALSE)</f>
        <v>258.7256321316604</v>
      </c>
      <c r="F85" s="86">
        <f>VLOOKUP(B85,[2]Tried!$C$26:$F$237,3,FALSE)</f>
        <v>311.5448666639499</v>
      </c>
      <c r="G85" s="86"/>
      <c r="H85" s="86">
        <f>VLOOKUP(B85,[2]Tried!$L$26:$T$237,9,FALSE)</f>
        <v>564.89380493427507</v>
      </c>
      <c r="I85" s="86">
        <f>VLOOKUP(B85,[2]Tried!$L$26:$T$237,2,FALSE)</f>
        <v>43.123913101549441</v>
      </c>
      <c r="J85" s="86">
        <f>VLOOKUP(B85,[2]Tried!$L$26:$T$237,3,FALSE)</f>
        <v>78.57802659753844</v>
      </c>
      <c r="K85" s="86">
        <f>VLOOKUP(B85,[2]Tried!$L$26:$T$237,4,FALSE)</f>
        <v>85.797653255955339</v>
      </c>
      <c r="L85" s="86">
        <f>VLOOKUP(B85,[2]Tried!$L$26:$T$237,5,FALSE)</f>
        <v>116.54630728769187</v>
      </c>
      <c r="M85" s="86">
        <f>VLOOKUP(B85,[2]Tried!$L$26:$T$237,6,FALSE)</f>
        <v>100.81804136046024</v>
      </c>
      <c r="N85" s="86">
        <f>VLOOKUP(B85,[2]Tried!$L$26:$T$237,7,FALSE)</f>
        <v>85.099127426913796</v>
      </c>
      <c r="O85" s="86">
        <f>VLOOKUP(B85,[2]Tried!$L$26:$T$237,8,FALSE)</f>
        <v>54.930735904165935</v>
      </c>
      <c r="P85" s="86"/>
      <c r="Q85" s="86">
        <f>VLOOKUP(B85,[2]Succeded!$C$26:$F$237,4,FALSE)</f>
        <v>546.2108269920891</v>
      </c>
      <c r="R85" s="86">
        <f>VLOOKUP(B85,[2]Succeded!$C$26:$F$237,2,FALSE)</f>
        <v>242.87887822483793</v>
      </c>
      <c r="S85" s="86">
        <f>VLOOKUP(B85,[2]Succeded!$C$26:$F$237,3,FALSE)</f>
        <v>303.33194876725122</v>
      </c>
      <c r="T85" s="86"/>
      <c r="U85" s="86">
        <f>VLOOKUP(B85,[2]Succeded!$L$26:$T$237,9,FALSE)</f>
        <v>540.83413313075391</v>
      </c>
      <c r="V85" s="86">
        <f>VLOOKUP(B85,[2]Succeded!$L$26:$T$237,2,FALSE)</f>
        <v>43.123913101549441</v>
      </c>
      <c r="W85" s="86">
        <f>VLOOKUP(B85,[2]Succeded!$L$26:$T$237,3,FALSE)</f>
        <v>68.19633007816644</v>
      </c>
      <c r="X85" s="86">
        <f>VLOOKUP(B85,[2]Succeded!$L$26:$T$237,4,FALSE)</f>
        <v>85.797653255955339</v>
      </c>
      <c r="Y85" s="86">
        <f>VLOOKUP(B85,[2]Succeded!$L$26:$T$237,5,FALSE)</f>
        <v>113.33087370203198</v>
      </c>
      <c r="Z85" s="86">
        <f>VLOOKUP(B85,[2]Succeded!$L$26:$T$237,6,FALSE)</f>
        <v>95.545006423850054</v>
      </c>
      <c r="AA85" s="86">
        <f>VLOOKUP(B85,[2]Succeded!$L$26:$T$237,7,FALSE)</f>
        <v>81.716327468319946</v>
      </c>
      <c r="AB85" s="86">
        <f>VLOOKUP(B85,[2]Succeded!$L$26:$T$237,8,FALSE)</f>
        <v>53.124029100880755</v>
      </c>
      <c r="AC85" s="89"/>
      <c r="AD85" s="85">
        <f t="shared" si="13"/>
        <v>0.95781007109023808</v>
      </c>
      <c r="AE85" s="85">
        <f t="shared" si="14"/>
        <v>0.93875073847047996</v>
      </c>
      <c r="AF85" s="85">
        <f t="shared" si="15"/>
        <v>0.97363808948404984</v>
      </c>
      <c r="AG85" s="85"/>
      <c r="AH85" s="85">
        <f t="shared" si="16"/>
        <v>0.95740850476078332</v>
      </c>
      <c r="AI85" s="85">
        <f t="shared" si="17"/>
        <v>1</v>
      </c>
      <c r="AJ85" s="85">
        <f t="shared" si="18"/>
        <v>0.86788041175244757</v>
      </c>
      <c r="AK85" s="85">
        <f t="shared" si="19"/>
        <v>1</v>
      </c>
      <c r="AL85" s="85">
        <f t="shared" si="20"/>
        <v>0.97241067812021986</v>
      </c>
      <c r="AM85" s="85">
        <f t="shared" si="21"/>
        <v>0.94769750666195529</v>
      </c>
      <c r="AN85" s="85">
        <f t="shared" si="22"/>
        <v>0.96024871158051395</v>
      </c>
      <c r="AO85" s="84">
        <f t="shared" si="23"/>
        <v>0.96710936466539932</v>
      </c>
    </row>
    <row r="86" spans="1:41" x14ac:dyDescent="0.2">
      <c r="A86" s="77" t="s">
        <v>413</v>
      </c>
      <c r="B86" s="88" t="s">
        <v>412</v>
      </c>
      <c r="C86" s="87" t="s">
        <v>411</v>
      </c>
      <c r="D86" s="86">
        <f>VLOOKUP(B86,[2]Tried!$C$26:$F$237,4,FALSE)</f>
        <v>1286.6143542148166</v>
      </c>
      <c r="E86" s="86">
        <f>VLOOKUP(B86,[2]Tried!$C$26:$F$237,2,FALSE)</f>
        <v>602.50791010924343</v>
      </c>
      <c r="F86" s="86">
        <f>VLOOKUP(B86,[2]Tried!$C$26:$F$237,3,FALSE)</f>
        <v>684.10644410557313</v>
      </c>
      <c r="G86" s="86"/>
      <c r="H86" s="86">
        <f>VLOOKUP(B86,[2]Tried!$L$26:$T$237,9,FALSE)</f>
        <v>1286.3624581843367</v>
      </c>
      <c r="I86" s="86">
        <f>VLOOKUP(B86,[2]Tried!$L$26:$T$237,2,FALSE)</f>
        <v>113.89077166122377</v>
      </c>
      <c r="J86" s="86">
        <f>VLOOKUP(B86,[2]Tried!$L$26:$T$237,3,FALSE)</f>
        <v>171.32292535343282</v>
      </c>
      <c r="K86" s="86">
        <f>VLOOKUP(B86,[2]Tried!$L$26:$T$237,4,FALSE)</f>
        <v>204.67216007428968</v>
      </c>
      <c r="L86" s="86">
        <f>VLOOKUP(B86,[2]Tried!$L$26:$T$237,5,FALSE)</f>
        <v>276.87576964848614</v>
      </c>
      <c r="M86" s="86">
        <f>VLOOKUP(B86,[2]Tried!$L$26:$T$237,6,FALSE)</f>
        <v>229.62873784057402</v>
      </c>
      <c r="N86" s="86">
        <f>VLOOKUP(B86,[2]Tried!$L$26:$T$237,7,FALSE)</f>
        <v>177.13094088463973</v>
      </c>
      <c r="O86" s="86">
        <f>VLOOKUP(B86,[2]Tried!$L$26:$T$237,8,FALSE)</f>
        <v>112.84115272169053</v>
      </c>
      <c r="P86" s="86"/>
      <c r="Q86" s="86">
        <f>VLOOKUP(B86,[2]Succeded!$C$26:$F$237,4,FALSE)</f>
        <v>1189.7934954393481</v>
      </c>
      <c r="R86" s="86">
        <f>VLOOKUP(B86,[2]Succeded!$C$26:$F$237,2,FALSE)</f>
        <v>547.9328630960249</v>
      </c>
      <c r="S86" s="86">
        <f>VLOOKUP(B86,[2]Succeded!$C$26:$F$237,3,FALSE)</f>
        <v>641.86063234332335</v>
      </c>
      <c r="T86" s="86"/>
      <c r="U86" s="86">
        <f>VLOOKUP(B86,[2]Succeded!$L$26:$T$237,9,FALSE)</f>
        <v>1189.5415994088678</v>
      </c>
      <c r="V86" s="86">
        <f>VLOOKUP(B86,[2]Succeded!$L$26:$T$237,2,FALSE)</f>
        <v>109.54668088554408</v>
      </c>
      <c r="W86" s="86">
        <f>VLOOKUP(B86,[2]Succeded!$L$26:$T$237,3,FALSE)</f>
        <v>143.88394572470966</v>
      </c>
      <c r="X86" s="86">
        <f>VLOOKUP(B86,[2]Succeded!$L$26:$T$237,4,FALSE)</f>
        <v>190.23183369628509</v>
      </c>
      <c r="Y86" s="86">
        <f>VLOOKUP(B86,[2]Succeded!$L$26:$T$237,5,FALSE)</f>
        <v>256.00700966369334</v>
      </c>
      <c r="Z86" s="86">
        <f>VLOOKUP(B86,[2]Succeded!$L$26:$T$237,6,FALSE)</f>
        <v>210.7540930064124</v>
      </c>
      <c r="AA86" s="86">
        <f>VLOOKUP(B86,[2]Succeded!$L$26:$T$237,7,FALSE)</f>
        <v>170.60344343247453</v>
      </c>
      <c r="AB86" s="86">
        <f>VLOOKUP(B86,[2]Succeded!$L$26:$T$237,8,FALSE)</f>
        <v>108.51459299974846</v>
      </c>
      <c r="AC86" s="89"/>
      <c r="AD86" s="85">
        <f t="shared" si="13"/>
        <v>0.92474756833056215</v>
      </c>
      <c r="AE86" s="85">
        <f t="shared" si="14"/>
        <v>0.90942019831188059</v>
      </c>
      <c r="AF86" s="85">
        <f t="shared" si="15"/>
        <v>0.93824672735325043</v>
      </c>
      <c r="AG86" s="85"/>
      <c r="AH86" s="85">
        <f t="shared" si="16"/>
        <v>0.92473283236815795</v>
      </c>
      <c r="AI86" s="85">
        <f t="shared" si="17"/>
        <v>0.96185739448142915</v>
      </c>
      <c r="AJ86" s="85">
        <f t="shared" si="18"/>
        <v>0.83984058425270547</v>
      </c>
      <c r="AK86" s="85">
        <f t="shared" si="19"/>
        <v>0.92944655309855917</v>
      </c>
      <c r="AL86" s="85">
        <f t="shared" si="20"/>
        <v>0.92462771295846069</v>
      </c>
      <c r="AM86" s="85">
        <f t="shared" si="21"/>
        <v>0.91780364682722837</v>
      </c>
      <c r="AN86" s="85">
        <f t="shared" si="22"/>
        <v>0.96314874510593629</v>
      </c>
      <c r="AO86" s="84">
        <f t="shared" si="23"/>
        <v>0.96165796238706436</v>
      </c>
    </row>
    <row r="87" spans="1:41" x14ac:dyDescent="0.2">
      <c r="A87" s="77" t="s">
        <v>410</v>
      </c>
      <c r="B87" s="88" t="s">
        <v>409</v>
      </c>
      <c r="C87" s="87" t="s">
        <v>408</v>
      </c>
      <c r="D87" s="86">
        <f>VLOOKUP(B87,[2]Tried!$C$26:$F$237,4,FALSE)</f>
        <v>1512.5039527345959</v>
      </c>
      <c r="E87" s="86">
        <f>VLOOKUP(B87,[2]Tried!$C$26:$F$237,2,FALSE)</f>
        <v>653.28040013177144</v>
      </c>
      <c r="F87" s="86">
        <f>VLOOKUP(B87,[2]Tried!$C$26:$F$237,3,FALSE)</f>
        <v>859.2235526028245</v>
      </c>
      <c r="G87" s="86"/>
      <c r="H87" s="86">
        <f>VLOOKUP(B87,[2]Tried!$L$26:$T$237,9,FALSE)</f>
        <v>1506.1885855441392</v>
      </c>
      <c r="I87" s="86">
        <f>VLOOKUP(B87,[2]Tried!$L$26:$T$237,2,FALSE)</f>
        <v>324.98710247476026</v>
      </c>
      <c r="J87" s="86">
        <f>VLOOKUP(B87,[2]Tried!$L$26:$T$237,3,FALSE)</f>
        <v>314.4193550983166</v>
      </c>
      <c r="K87" s="86">
        <f>VLOOKUP(B87,[2]Tried!$L$26:$T$237,4,FALSE)</f>
        <v>277.60830696454525</v>
      </c>
      <c r="L87" s="86">
        <f>VLOOKUP(B87,[2]Tried!$L$26:$T$237,5,FALSE)</f>
        <v>242.73017675205242</v>
      </c>
      <c r="M87" s="86">
        <f>VLOOKUP(B87,[2]Tried!$L$26:$T$237,6,FALSE)</f>
        <v>155.57768935780209</v>
      </c>
      <c r="N87" s="86">
        <f>VLOOKUP(B87,[2]Tried!$L$26:$T$237,7,FALSE)</f>
        <v>118.34865036054401</v>
      </c>
      <c r="O87" s="86">
        <f>VLOOKUP(B87,[2]Tried!$L$26:$T$237,8,FALSE)</f>
        <v>72.517304536118203</v>
      </c>
      <c r="P87" s="86"/>
      <c r="Q87" s="86">
        <f>VLOOKUP(B87,[2]Succeded!$C$26:$F$237,4,FALSE)</f>
        <v>1402.0253093922449</v>
      </c>
      <c r="R87" s="86">
        <f>VLOOKUP(B87,[2]Succeded!$C$26:$F$237,2,FALSE)</f>
        <v>592.17598631419276</v>
      </c>
      <c r="S87" s="86">
        <f>VLOOKUP(B87,[2]Succeded!$C$26:$F$237,3,FALSE)</f>
        <v>809.84932307805218</v>
      </c>
      <c r="T87" s="86"/>
      <c r="U87" s="86">
        <f>VLOOKUP(B87,[2]Succeded!$L$26:$T$237,9,FALSE)</f>
        <v>1394.2597749630597</v>
      </c>
      <c r="V87" s="86">
        <f>VLOOKUP(B87,[2]Succeded!$L$26:$T$237,2,FALSE)</f>
        <v>308.13237727561113</v>
      </c>
      <c r="W87" s="86">
        <f>VLOOKUP(B87,[2]Succeded!$L$26:$T$237,3,FALSE)</f>
        <v>289.88833035189833</v>
      </c>
      <c r="X87" s="86">
        <f>VLOOKUP(B87,[2]Succeded!$L$26:$T$237,4,FALSE)</f>
        <v>243.43831269981251</v>
      </c>
      <c r="Y87" s="86">
        <f>VLOOKUP(B87,[2]Succeded!$L$26:$T$237,5,FALSE)</f>
        <v>222.56020528120436</v>
      </c>
      <c r="Z87" s="86">
        <f>VLOOKUP(B87,[2]Succeded!$L$26:$T$237,6,FALSE)</f>
        <v>147.32931609005831</v>
      </c>
      <c r="AA87" s="86">
        <f>VLOOKUP(B87,[2]Succeded!$L$26:$T$237,7,FALSE)</f>
        <v>114.02873701847948</v>
      </c>
      <c r="AB87" s="86">
        <f>VLOOKUP(B87,[2]Succeded!$L$26:$T$237,8,FALSE)</f>
        <v>68.882496245995782</v>
      </c>
      <c r="AC87" s="89"/>
      <c r="AD87" s="85">
        <f t="shared" si="13"/>
        <v>0.92695645975496033</v>
      </c>
      <c r="AE87" s="85">
        <f t="shared" si="14"/>
        <v>0.90646525778937581</v>
      </c>
      <c r="AF87" s="85">
        <f t="shared" si="15"/>
        <v>0.94253622427457417</v>
      </c>
      <c r="AG87" s="85"/>
      <c r="AH87" s="85">
        <f t="shared" si="16"/>
        <v>0.92568738625738356</v>
      </c>
      <c r="AI87" s="85">
        <f t="shared" si="17"/>
        <v>0.94813724892218409</v>
      </c>
      <c r="AJ87" s="85">
        <f t="shared" si="18"/>
        <v>0.92197991520354206</v>
      </c>
      <c r="AK87" s="85">
        <f t="shared" si="19"/>
        <v>0.87691292584736391</v>
      </c>
      <c r="AL87" s="85">
        <f t="shared" si="20"/>
        <v>0.9169037334346295</v>
      </c>
      <c r="AM87" s="85">
        <f t="shared" si="21"/>
        <v>0.94698228710175836</v>
      </c>
      <c r="AN87" s="85">
        <f t="shared" si="22"/>
        <v>0.96349841482007514</v>
      </c>
      <c r="AO87" s="84">
        <f t="shared" si="23"/>
        <v>0.94987667683770494</v>
      </c>
    </row>
    <row r="88" spans="1:41" x14ac:dyDescent="0.2">
      <c r="A88" s="77" t="s">
        <v>407</v>
      </c>
      <c r="B88" s="88" t="s">
        <v>406</v>
      </c>
      <c r="C88" s="87" t="s">
        <v>405</v>
      </c>
      <c r="D88" s="86">
        <f>VLOOKUP(B88,[2]Tried!$C$26:$F$237,4,FALSE)</f>
        <v>746.40338719004717</v>
      </c>
      <c r="E88" s="86">
        <f>VLOOKUP(B88,[2]Tried!$C$26:$F$237,2,FALSE)</f>
        <v>339.18258650361764</v>
      </c>
      <c r="F88" s="86">
        <f>VLOOKUP(B88,[2]Tried!$C$26:$F$237,3,FALSE)</f>
        <v>407.22080068642947</v>
      </c>
      <c r="G88" s="86"/>
      <c r="H88" s="86">
        <f>VLOOKUP(B88,[2]Tried!$L$26:$T$237,9,FALSE)</f>
        <v>740.54250723535654</v>
      </c>
      <c r="I88" s="86">
        <f>VLOOKUP(B88,[2]Tried!$L$26:$T$237,2,FALSE)</f>
        <v>80.5912617007384</v>
      </c>
      <c r="J88" s="86">
        <f>VLOOKUP(B88,[2]Tried!$L$26:$T$237,3,FALSE)</f>
        <v>91.813442642717163</v>
      </c>
      <c r="K88" s="86">
        <f>VLOOKUP(B88,[2]Tried!$L$26:$T$237,4,FALSE)</f>
        <v>127.82043812094946</v>
      </c>
      <c r="L88" s="86">
        <f>VLOOKUP(B88,[2]Tried!$L$26:$T$237,5,FALSE)</f>
        <v>157.98550343267075</v>
      </c>
      <c r="M88" s="86">
        <f>VLOOKUP(B88,[2]Tried!$L$26:$T$237,6,FALSE)</f>
        <v>117.89941864714048</v>
      </c>
      <c r="N88" s="86">
        <f>VLOOKUP(B88,[2]Tried!$L$26:$T$237,7,FALSE)</f>
        <v>97.772528139823621</v>
      </c>
      <c r="O88" s="86">
        <f>VLOOKUP(B88,[2]Tried!$L$26:$T$237,8,FALSE)</f>
        <v>66.659914551316589</v>
      </c>
      <c r="P88" s="86"/>
      <c r="Q88" s="86">
        <f>VLOOKUP(B88,[2]Succeded!$C$26:$F$237,4,FALSE)</f>
        <v>702.67200614640205</v>
      </c>
      <c r="R88" s="86">
        <f>VLOOKUP(B88,[2]Succeded!$C$26:$F$237,2,FALSE)</f>
        <v>312.98864571923968</v>
      </c>
      <c r="S88" s="86">
        <f>VLOOKUP(B88,[2]Succeded!$C$26:$F$237,3,FALSE)</f>
        <v>389.68336042716237</v>
      </c>
      <c r="T88" s="86"/>
      <c r="U88" s="86">
        <f>VLOOKUP(B88,[2]Succeded!$L$26:$T$237,9,FALSE)</f>
        <v>703.20067322520811</v>
      </c>
      <c r="V88" s="86">
        <f>VLOOKUP(B88,[2]Succeded!$L$26:$T$237,2,FALSE)</f>
        <v>75.644745491164571</v>
      </c>
      <c r="W88" s="86">
        <f>VLOOKUP(B88,[2]Succeded!$L$26:$T$237,3,FALSE)</f>
        <v>85.885762704543239</v>
      </c>
      <c r="X88" s="86">
        <f>VLOOKUP(B88,[2]Succeded!$L$26:$T$237,4,FALSE)</f>
        <v>119.70898832951849</v>
      </c>
      <c r="Y88" s="86">
        <f>VLOOKUP(B88,[2]Succeded!$L$26:$T$237,5,FALSE)</f>
        <v>148.6536749401867</v>
      </c>
      <c r="Z88" s="86">
        <f>VLOOKUP(B88,[2]Succeded!$L$26:$T$237,6,FALSE)</f>
        <v>113.72781372738631</v>
      </c>
      <c r="AA88" s="86">
        <f>VLOOKUP(B88,[2]Succeded!$L$26:$T$237,7,FALSE)</f>
        <v>95.155437894502199</v>
      </c>
      <c r="AB88" s="86">
        <f>VLOOKUP(B88,[2]Succeded!$L$26:$T$237,8,FALSE)</f>
        <v>64.424250137906526</v>
      </c>
      <c r="AC88" s="89"/>
      <c r="AD88" s="85">
        <f t="shared" si="13"/>
        <v>0.9414105270766806</v>
      </c>
      <c r="AE88" s="85">
        <f t="shared" si="14"/>
        <v>0.9227733326336357</v>
      </c>
      <c r="AF88" s="85">
        <f t="shared" si="15"/>
        <v>0.9569338299278789</v>
      </c>
      <c r="AG88" s="85"/>
      <c r="AH88" s="85">
        <f t="shared" si="16"/>
        <v>0.94957502959613282</v>
      </c>
      <c r="AI88" s="85">
        <f t="shared" si="17"/>
        <v>0.93862217683175309</v>
      </c>
      <c r="AJ88" s="85">
        <f t="shared" si="18"/>
        <v>0.93543777721917154</v>
      </c>
      <c r="AK88" s="85">
        <f t="shared" si="19"/>
        <v>0.93654027547804564</v>
      </c>
      <c r="AL88" s="85">
        <f t="shared" si="20"/>
        <v>0.94093237487159054</v>
      </c>
      <c r="AM88" s="85">
        <f t="shared" si="21"/>
        <v>0.96461725623737538</v>
      </c>
      <c r="AN88" s="85">
        <f t="shared" si="22"/>
        <v>0.97323286719579616</v>
      </c>
      <c r="AO88" s="84">
        <f t="shared" si="23"/>
        <v>0.9664616369754121</v>
      </c>
    </row>
    <row r="89" spans="1:41" x14ac:dyDescent="0.2">
      <c r="A89" s="77" t="s">
        <v>404</v>
      </c>
      <c r="B89" s="88" t="s">
        <v>403</v>
      </c>
      <c r="C89" s="87" t="s">
        <v>402</v>
      </c>
      <c r="D89" s="86">
        <f>VLOOKUP(B89,[2]Tried!$C$26:$F$237,4,FALSE)</f>
        <v>464.15335877066559</v>
      </c>
      <c r="E89" s="86">
        <f>VLOOKUP(B89,[2]Tried!$C$26:$F$237,2,FALSE)</f>
        <v>229.94910702728453</v>
      </c>
      <c r="F89" s="86">
        <f>VLOOKUP(B89,[2]Tried!$C$26:$F$237,3,FALSE)</f>
        <v>234.20425174338104</v>
      </c>
      <c r="G89" s="86"/>
      <c r="H89" s="86">
        <f>VLOOKUP(B89,[2]Tried!$L$26:$T$237,9,FALSE)</f>
        <v>463.06095206734722</v>
      </c>
      <c r="I89" s="86">
        <f>VLOOKUP(B89,[2]Tried!$L$26:$T$237,2,FALSE)</f>
        <v>38.806276606752753</v>
      </c>
      <c r="J89" s="86">
        <f>VLOOKUP(B89,[2]Tried!$L$26:$T$237,3,FALSE)</f>
        <v>83.554958804546217</v>
      </c>
      <c r="K89" s="86">
        <f>VLOOKUP(B89,[2]Tried!$L$26:$T$237,4,FALSE)</f>
        <v>69.173243700293696</v>
      </c>
      <c r="L89" s="86">
        <f>VLOOKUP(B89,[2]Tried!$L$26:$T$237,5,FALSE)</f>
        <v>96.11086960090023</v>
      </c>
      <c r="M89" s="86">
        <f>VLOOKUP(B89,[2]Tried!$L$26:$T$237,6,FALSE)</f>
        <v>71.721162416566557</v>
      </c>
      <c r="N89" s="86">
        <f>VLOOKUP(B89,[2]Tried!$L$26:$T$237,7,FALSE)</f>
        <v>60.885714445515084</v>
      </c>
      <c r="O89" s="86">
        <f>VLOOKUP(B89,[2]Tried!$L$26:$T$237,8,FALSE)</f>
        <v>42.808726492772685</v>
      </c>
      <c r="P89" s="86"/>
      <c r="Q89" s="86">
        <f>VLOOKUP(B89,[2]Succeded!$C$26:$F$237,4,FALSE)</f>
        <v>433.22296652302009</v>
      </c>
      <c r="R89" s="86">
        <f>VLOOKUP(B89,[2]Succeded!$C$26:$F$237,2,FALSE)</f>
        <v>221.30233707585478</v>
      </c>
      <c r="S89" s="86">
        <f>VLOOKUP(B89,[2]Succeded!$C$26:$F$237,3,FALSE)</f>
        <v>211.92062944716531</v>
      </c>
      <c r="T89" s="86"/>
      <c r="U89" s="86">
        <f>VLOOKUP(B89,[2]Succeded!$L$26:$T$237,9,FALSE)</f>
        <v>432.13055981970183</v>
      </c>
      <c r="V89" s="86">
        <f>VLOOKUP(B89,[2]Succeded!$L$26:$T$237,2,FALSE)</f>
        <v>30.637406631648346</v>
      </c>
      <c r="W89" s="86">
        <f>VLOOKUP(B89,[2]Succeded!$L$26:$T$237,3,FALSE)</f>
        <v>79.774717636017272</v>
      </c>
      <c r="X89" s="86">
        <f>VLOOKUP(B89,[2]Succeded!$L$26:$T$237,4,FALSE)</f>
        <v>62.596426615858697</v>
      </c>
      <c r="Y89" s="86">
        <f>VLOOKUP(B89,[2]Succeded!$L$26:$T$237,5,FALSE)</f>
        <v>91.693125406160249</v>
      </c>
      <c r="Z89" s="86">
        <f>VLOOKUP(B89,[2]Succeded!$L$26:$T$237,6,FALSE)</f>
        <v>67.797664087233358</v>
      </c>
      <c r="AA89" s="86">
        <f>VLOOKUP(B89,[2]Succeded!$L$26:$T$237,7,FALSE)</f>
        <v>58.297527873392461</v>
      </c>
      <c r="AB89" s="86">
        <f>VLOOKUP(B89,[2]Succeded!$L$26:$T$237,8,FALSE)</f>
        <v>41.333691569391476</v>
      </c>
      <c r="AC89" s="89"/>
      <c r="AD89" s="85">
        <f t="shared" si="13"/>
        <v>0.93336169681166103</v>
      </c>
      <c r="AE89" s="85">
        <f t="shared" si="14"/>
        <v>0.96239702748485223</v>
      </c>
      <c r="AF89" s="85">
        <f t="shared" si="15"/>
        <v>0.90485389513495251</v>
      </c>
      <c r="AG89" s="85"/>
      <c r="AH89" s="85">
        <f t="shared" si="16"/>
        <v>0.9332044904465473</v>
      </c>
      <c r="AI89" s="85">
        <f t="shared" si="17"/>
        <v>0.78949616687309476</v>
      </c>
      <c r="AJ89" s="85">
        <f t="shared" si="18"/>
        <v>0.95475742885144876</v>
      </c>
      <c r="AK89" s="85">
        <f t="shared" si="19"/>
        <v>0.90492252881865254</v>
      </c>
      <c r="AL89" s="85">
        <f t="shared" si="20"/>
        <v>0.95403491599769474</v>
      </c>
      <c r="AM89" s="85">
        <f t="shared" si="21"/>
        <v>0.94529510960035801</v>
      </c>
      <c r="AN89" s="85">
        <f t="shared" si="22"/>
        <v>0.95749107002039502</v>
      </c>
      <c r="AO89" s="84">
        <f t="shared" si="23"/>
        <v>0.96554359252826094</v>
      </c>
    </row>
    <row r="90" spans="1:41" x14ac:dyDescent="0.2">
      <c r="A90" s="77" t="s">
        <v>401</v>
      </c>
      <c r="B90" s="88" t="s">
        <v>400</v>
      </c>
      <c r="C90" s="87" t="s">
        <v>399</v>
      </c>
      <c r="D90" s="86">
        <f>VLOOKUP(B90,[2]Tried!$C$26:$F$237,4,FALSE)</f>
        <v>533.11852713419898</v>
      </c>
      <c r="E90" s="86">
        <f>VLOOKUP(B90,[2]Tried!$C$26:$F$237,2,FALSE)</f>
        <v>238.53854611316632</v>
      </c>
      <c r="F90" s="86">
        <f>VLOOKUP(B90,[2]Tried!$C$26:$F$237,3,FALSE)</f>
        <v>294.57998102103261</v>
      </c>
      <c r="G90" s="86"/>
      <c r="H90" s="86">
        <f>VLOOKUP(B90,[2]Tried!$L$26:$T$237,9,FALSE)</f>
        <v>535.74105574132614</v>
      </c>
      <c r="I90" s="86">
        <f>VLOOKUP(B90,[2]Tried!$L$26:$T$237,2,FALSE)</f>
        <v>30.17437462252008</v>
      </c>
      <c r="J90" s="86">
        <f>VLOOKUP(B90,[2]Tried!$L$26:$T$237,3,FALSE)</f>
        <v>86.15298936071828</v>
      </c>
      <c r="K90" s="86">
        <f>VLOOKUP(B90,[2]Tried!$L$26:$T$237,4,FALSE)</f>
        <v>123.26902524394654</v>
      </c>
      <c r="L90" s="86">
        <f>VLOOKUP(B90,[2]Tried!$L$26:$T$237,5,FALSE)</f>
        <v>105.01338092128707</v>
      </c>
      <c r="M90" s="86">
        <f>VLOOKUP(B90,[2]Tried!$L$26:$T$237,6,FALSE)</f>
        <v>82.288501568369711</v>
      </c>
      <c r="N90" s="86">
        <f>VLOOKUP(B90,[2]Tried!$L$26:$T$237,7,FALSE)</f>
        <v>73.123082716749451</v>
      </c>
      <c r="O90" s="86">
        <f>VLOOKUP(B90,[2]Tried!$L$26:$T$237,8,FALSE)</f>
        <v>35.719701307734979</v>
      </c>
      <c r="P90" s="86"/>
      <c r="Q90" s="86">
        <f>VLOOKUP(B90,[2]Succeded!$C$26:$F$237,4,FALSE)</f>
        <v>514.01006029647829</v>
      </c>
      <c r="R90" s="86">
        <f>VLOOKUP(B90,[2]Succeded!$C$26:$F$237,2,FALSE)</f>
        <v>237.11380196498192</v>
      </c>
      <c r="S90" s="86">
        <f>VLOOKUP(B90,[2]Succeded!$C$26:$F$237,3,FALSE)</f>
        <v>276.89625833149637</v>
      </c>
      <c r="T90" s="86"/>
      <c r="U90" s="86">
        <f>VLOOKUP(B90,[2]Succeded!$L$26:$T$237,9,FALSE)</f>
        <v>516.63258890360544</v>
      </c>
      <c r="V90" s="86">
        <f>VLOOKUP(B90,[2]Succeded!$L$26:$T$237,2,FALSE)</f>
        <v>30.17437462252008</v>
      </c>
      <c r="W90" s="86">
        <f>VLOOKUP(B90,[2]Succeded!$L$26:$T$237,3,FALSE)</f>
        <v>73.90118571848609</v>
      </c>
      <c r="X90" s="86">
        <f>VLOOKUP(B90,[2]Succeded!$L$26:$T$237,4,FALSE)</f>
        <v>119.47569865321476</v>
      </c>
      <c r="Y90" s="86">
        <f>VLOOKUP(B90,[2]Succeded!$L$26:$T$237,5,FALSE)</f>
        <v>102.20230685565538</v>
      </c>
      <c r="Z90" s="86">
        <f>VLOOKUP(B90,[2]Succeded!$L$26:$T$237,6,FALSE)</f>
        <v>82.288501568369711</v>
      </c>
      <c r="AA90" s="86">
        <f>VLOOKUP(B90,[2]Succeded!$L$26:$T$237,7,FALSE)</f>
        <v>72.870820177624495</v>
      </c>
      <c r="AB90" s="86">
        <f>VLOOKUP(B90,[2]Succeded!$L$26:$T$237,8,FALSE)</f>
        <v>35.719701307734979</v>
      </c>
      <c r="AC90" s="89"/>
      <c r="AD90" s="85">
        <f t="shared" si="13"/>
        <v>0.96415718857035593</v>
      </c>
      <c r="AE90" s="85">
        <f t="shared" si="14"/>
        <v>0.99402719530491113</v>
      </c>
      <c r="AF90" s="85">
        <f t="shared" si="15"/>
        <v>0.9399697066031325</v>
      </c>
      <c r="AG90" s="85"/>
      <c r="AH90" s="85">
        <f t="shared" si="16"/>
        <v>0.96433264422626797</v>
      </c>
      <c r="AI90" s="85">
        <f t="shared" si="17"/>
        <v>1</v>
      </c>
      <c r="AJ90" s="85">
        <f t="shared" si="18"/>
        <v>0.85779015060133901</v>
      </c>
      <c r="AK90" s="85">
        <f t="shared" si="19"/>
        <v>0.96922725248110886</v>
      </c>
      <c r="AL90" s="85">
        <f t="shared" si="20"/>
        <v>0.97323127737655901</v>
      </c>
      <c r="AM90" s="85">
        <f t="shared" si="21"/>
        <v>1</v>
      </c>
      <c r="AN90" s="85">
        <f t="shared" si="22"/>
        <v>0.99655016542311103</v>
      </c>
      <c r="AO90" s="84">
        <f t="shared" si="23"/>
        <v>1</v>
      </c>
    </row>
    <row r="91" spans="1:41" x14ac:dyDescent="0.2">
      <c r="A91" s="77" t="s">
        <v>398</v>
      </c>
      <c r="B91" s="88" t="s">
        <v>397</v>
      </c>
      <c r="C91" s="87" t="s">
        <v>396</v>
      </c>
      <c r="D91" s="86">
        <f>VLOOKUP(B91,[2]Tried!$C$26:$F$237,4,FALSE)</f>
        <v>572.16525746024001</v>
      </c>
      <c r="E91" s="86">
        <f>VLOOKUP(B91,[2]Tried!$C$26:$F$237,2,FALSE)</f>
        <v>283.93712840891175</v>
      </c>
      <c r="F91" s="86">
        <f>VLOOKUP(B91,[2]Tried!$C$26:$F$237,3,FALSE)</f>
        <v>288.22812905132827</v>
      </c>
      <c r="G91" s="86"/>
      <c r="H91" s="86">
        <f>VLOOKUP(B91,[2]Tried!$L$26:$T$237,9,FALSE)</f>
        <v>573.23001411309917</v>
      </c>
      <c r="I91" s="86">
        <f>VLOOKUP(B91,[2]Tried!$L$26:$T$237,2,FALSE)</f>
        <v>68.244717931500603</v>
      </c>
      <c r="J91" s="86">
        <f>VLOOKUP(B91,[2]Tried!$L$26:$T$237,3,FALSE)</f>
        <v>48.780809875567414</v>
      </c>
      <c r="K91" s="86">
        <f>VLOOKUP(B91,[2]Tried!$L$26:$T$237,4,FALSE)</f>
        <v>91.778496585227089</v>
      </c>
      <c r="L91" s="86">
        <f>VLOOKUP(B91,[2]Tried!$L$26:$T$237,5,FALSE)</f>
        <v>102.89545281773745</v>
      </c>
      <c r="M91" s="86">
        <f>VLOOKUP(B91,[2]Tried!$L$26:$T$237,6,FALSE)</f>
        <v>109.68543004486187</v>
      </c>
      <c r="N91" s="86">
        <f>VLOOKUP(B91,[2]Tried!$L$26:$T$237,7,FALSE)</f>
        <v>93.588596386306378</v>
      </c>
      <c r="O91" s="86">
        <f>VLOOKUP(B91,[2]Tried!$L$26:$T$237,8,FALSE)</f>
        <v>58.256510471898451</v>
      </c>
      <c r="P91" s="86"/>
      <c r="Q91" s="86">
        <f>VLOOKUP(B91,[2]Succeded!$C$26:$F$237,4,FALSE)</f>
        <v>524.8864078864467</v>
      </c>
      <c r="R91" s="86">
        <f>VLOOKUP(B91,[2]Succeded!$C$26:$F$237,2,FALSE)</f>
        <v>261.04595555834425</v>
      </c>
      <c r="S91" s="86">
        <f>VLOOKUP(B91,[2]Succeded!$C$26:$F$237,3,FALSE)</f>
        <v>263.84045232810246</v>
      </c>
      <c r="T91" s="86"/>
      <c r="U91" s="86">
        <f>VLOOKUP(B91,[2]Succeded!$L$26:$T$237,9,FALSE)</f>
        <v>525.95116453930609</v>
      </c>
      <c r="V91" s="86">
        <f>VLOOKUP(B91,[2]Succeded!$L$26:$T$237,2,FALSE)</f>
        <v>55.564168944123431</v>
      </c>
      <c r="W91" s="86">
        <f>VLOOKUP(B91,[2]Succeded!$L$26:$T$237,3,FALSE)</f>
        <v>41.382825653742238</v>
      </c>
      <c r="X91" s="86">
        <f>VLOOKUP(B91,[2]Succeded!$L$26:$T$237,4,FALSE)</f>
        <v>85.669578334469378</v>
      </c>
      <c r="Y91" s="86">
        <f>VLOOKUP(B91,[2]Succeded!$L$26:$T$237,5,FALSE)</f>
        <v>97.89774740339449</v>
      </c>
      <c r="Z91" s="86">
        <f>VLOOKUP(B91,[2]Succeded!$L$26:$T$237,6,FALSE)</f>
        <v>102.36189465614143</v>
      </c>
      <c r="AA91" s="86">
        <f>VLOOKUP(B91,[2]Succeded!$L$26:$T$237,7,FALSE)</f>
        <v>85.560157440076651</v>
      </c>
      <c r="AB91" s="86">
        <f>VLOOKUP(B91,[2]Succeded!$L$26:$T$237,8,FALSE)</f>
        <v>57.514792107358502</v>
      </c>
      <c r="AC91" s="89"/>
      <c r="AD91" s="85">
        <f t="shared" si="13"/>
        <v>0.91736854176770999</v>
      </c>
      <c r="AE91" s="85">
        <f t="shared" si="14"/>
        <v>0.91937943100699104</v>
      </c>
      <c r="AF91" s="85">
        <f t="shared" si="15"/>
        <v>0.91538758967247502</v>
      </c>
      <c r="AG91" s="85"/>
      <c r="AH91" s="85">
        <f t="shared" si="16"/>
        <v>0.91752202709248776</v>
      </c>
      <c r="AI91" s="85">
        <f t="shared" si="17"/>
        <v>0.81419003006056756</v>
      </c>
      <c r="AJ91" s="85">
        <f t="shared" si="18"/>
        <v>0.84834232476467009</v>
      </c>
      <c r="AK91" s="85">
        <f t="shared" si="19"/>
        <v>0.93343845804790593</v>
      </c>
      <c r="AL91" s="85">
        <f t="shared" si="20"/>
        <v>0.95142928790842118</v>
      </c>
      <c r="AM91" s="85">
        <f t="shared" si="21"/>
        <v>0.93323146578606586</v>
      </c>
      <c r="AN91" s="85">
        <f t="shared" si="22"/>
        <v>0.91421562822578639</v>
      </c>
      <c r="AO91" s="84">
        <f t="shared" si="23"/>
        <v>0.98726806053895488</v>
      </c>
    </row>
    <row r="92" spans="1:41" x14ac:dyDescent="0.2">
      <c r="A92" s="77" t="s">
        <v>395</v>
      </c>
      <c r="B92" s="88" t="s">
        <v>394</v>
      </c>
      <c r="C92" s="87" t="s">
        <v>393</v>
      </c>
      <c r="D92" s="86">
        <f>VLOOKUP(B92,[2]Tried!$C$26:$F$237,4,FALSE)</f>
        <v>2345.3284064042564</v>
      </c>
      <c r="E92" s="86">
        <f>VLOOKUP(B92,[2]Tried!$C$26:$F$237,2,FALSE)</f>
        <v>1101.9176395988504</v>
      </c>
      <c r="F92" s="86">
        <f>VLOOKUP(B92,[2]Tried!$C$26:$F$237,3,FALSE)</f>
        <v>1243.4107668054057</v>
      </c>
      <c r="G92" s="86"/>
      <c r="H92" s="86">
        <f>VLOOKUP(B92,[2]Tried!$L$26:$T$237,9,FALSE)</f>
        <v>2348.8623804057765</v>
      </c>
      <c r="I92" s="86">
        <f>VLOOKUP(B92,[2]Tried!$L$26:$T$237,2,FALSE)</f>
        <v>222.43738135618278</v>
      </c>
      <c r="J92" s="86">
        <f>VLOOKUP(B92,[2]Tried!$L$26:$T$237,3,FALSE)</f>
        <v>424.67332185197716</v>
      </c>
      <c r="K92" s="86">
        <f>VLOOKUP(B92,[2]Tried!$L$26:$T$237,4,FALSE)</f>
        <v>434.54458836023895</v>
      </c>
      <c r="L92" s="86">
        <f>VLOOKUP(B92,[2]Tried!$L$26:$T$237,5,FALSE)</f>
        <v>449.99215229599957</v>
      </c>
      <c r="M92" s="86">
        <f>VLOOKUP(B92,[2]Tried!$L$26:$T$237,6,FALSE)</f>
        <v>361.97092887712313</v>
      </c>
      <c r="N92" s="86">
        <f>VLOOKUP(B92,[2]Tried!$L$26:$T$237,7,FALSE)</f>
        <v>285.39164581642194</v>
      </c>
      <c r="O92" s="86">
        <f>VLOOKUP(B92,[2]Tried!$L$26:$T$237,8,FALSE)</f>
        <v>169.85236184783315</v>
      </c>
      <c r="P92" s="86"/>
      <c r="Q92" s="86">
        <f>VLOOKUP(B92,[2]Succeded!$C$26:$F$237,4,FALSE)</f>
        <v>2122.6445061782883</v>
      </c>
      <c r="R92" s="86">
        <f>VLOOKUP(B92,[2]Succeded!$C$26:$F$237,2,FALSE)</f>
        <v>997.73349713158757</v>
      </c>
      <c r="S92" s="86">
        <f>VLOOKUP(B92,[2]Succeded!$C$26:$F$237,3,FALSE)</f>
        <v>1124.9110090467007</v>
      </c>
      <c r="T92" s="86"/>
      <c r="U92" s="86">
        <f>VLOOKUP(B92,[2]Succeded!$L$26:$T$237,9,FALSE)</f>
        <v>2125.6643164871703</v>
      </c>
      <c r="V92" s="86">
        <f>VLOOKUP(B92,[2]Succeded!$L$26:$T$237,2,FALSE)</f>
        <v>179.98276048825824</v>
      </c>
      <c r="W92" s="86">
        <f>VLOOKUP(B92,[2]Succeded!$L$26:$T$237,3,FALSE)</f>
        <v>365.41488511699498</v>
      </c>
      <c r="X92" s="86">
        <f>VLOOKUP(B92,[2]Succeded!$L$26:$T$237,4,FALSE)</f>
        <v>386.13080764837048</v>
      </c>
      <c r="Y92" s="86">
        <f>VLOOKUP(B92,[2]Succeded!$L$26:$T$237,5,FALSE)</f>
        <v>414.28870202148551</v>
      </c>
      <c r="Z92" s="86">
        <f>VLOOKUP(B92,[2]Succeded!$L$26:$T$237,6,FALSE)</f>
        <v>343.17776352045405</v>
      </c>
      <c r="AA92" s="86">
        <f>VLOOKUP(B92,[2]Succeded!$L$26:$T$237,7,FALSE)</f>
        <v>273.07092312269464</v>
      </c>
      <c r="AB92" s="86">
        <f>VLOOKUP(B92,[2]Succeded!$L$26:$T$237,8,FALSE)</f>
        <v>163.59847456891225</v>
      </c>
      <c r="AC92" s="89"/>
      <c r="AD92" s="85">
        <f t="shared" si="13"/>
        <v>0.90505214552559132</v>
      </c>
      <c r="AE92" s="85">
        <f t="shared" si="14"/>
        <v>0.90545196961799179</v>
      </c>
      <c r="AF92" s="85">
        <f t="shared" si="15"/>
        <v>0.90469781915822001</v>
      </c>
      <c r="AG92" s="85"/>
      <c r="AH92" s="85">
        <f t="shared" si="16"/>
        <v>0.90497610001312723</v>
      </c>
      <c r="AI92" s="85">
        <f t="shared" si="17"/>
        <v>0.80913900078717815</v>
      </c>
      <c r="AJ92" s="85">
        <f t="shared" si="18"/>
        <v>0.86046112697506083</v>
      </c>
      <c r="AK92" s="85">
        <f t="shared" si="19"/>
        <v>0.88858731184627415</v>
      </c>
      <c r="AL92" s="85">
        <f t="shared" si="20"/>
        <v>0.92065761571097637</v>
      </c>
      <c r="AM92" s="85">
        <f t="shared" si="21"/>
        <v>0.94808100911593174</v>
      </c>
      <c r="AN92" s="85">
        <f t="shared" si="22"/>
        <v>0.95682871985099172</v>
      </c>
      <c r="AO92" s="84">
        <f t="shared" si="23"/>
        <v>0.9631804514763026</v>
      </c>
    </row>
    <row r="93" spans="1:41" x14ac:dyDescent="0.2">
      <c r="A93" s="77" t="s">
        <v>392</v>
      </c>
      <c r="B93" s="88" t="s">
        <v>391</v>
      </c>
      <c r="C93" s="87" t="s">
        <v>390</v>
      </c>
      <c r="D93" s="86">
        <f>VLOOKUP(B93,[2]Tried!$C$26:$F$237,4,FALSE)</f>
        <v>1728.634106947452</v>
      </c>
      <c r="E93" s="86">
        <f>VLOOKUP(B93,[2]Tried!$C$26:$F$237,2,FALSE)</f>
        <v>828.4028100840037</v>
      </c>
      <c r="F93" s="86">
        <f>VLOOKUP(B93,[2]Tried!$C$26:$F$237,3,FALSE)</f>
        <v>900.23129686344816</v>
      </c>
      <c r="G93" s="86"/>
      <c r="H93" s="86">
        <f>VLOOKUP(B93,[2]Tried!$L$26:$T$237,9,FALSE)</f>
        <v>1723.1252948789206</v>
      </c>
      <c r="I93" s="86">
        <f>VLOOKUP(B93,[2]Tried!$L$26:$T$237,2,FALSE)</f>
        <v>184.37458675752256</v>
      </c>
      <c r="J93" s="86">
        <f>VLOOKUP(B93,[2]Tried!$L$26:$T$237,3,FALSE)</f>
        <v>284.42771898283593</v>
      </c>
      <c r="K93" s="86">
        <f>VLOOKUP(B93,[2]Tried!$L$26:$T$237,4,FALSE)</f>
        <v>301.1719969041082</v>
      </c>
      <c r="L93" s="86">
        <f>VLOOKUP(B93,[2]Tried!$L$26:$T$237,5,FALSE)</f>
        <v>341.95172697849898</v>
      </c>
      <c r="M93" s="86">
        <f>VLOOKUP(B93,[2]Tried!$L$26:$T$237,6,FALSE)</f>
        <v>261.06520892091453</v>
      </c>
      <c r="N93" s="86">
        <f>VLOOKUP(B93,[2]Tried!$L$26:$T$237,7,FALSE)</f>
        <v>212.41947862814828</v>
      </c>
      <c r="O93" s="86">
        <f>VLOOKUP(B93,[2]Tried!$L$26:$T$237,8,FALSE)</f>
        <v>137.71457770689204</v>
      </c>
      <c r="P93" s="86"/>
      <c r="Q93" s="86">
        <f>VLOOKUP(B93,[2]Succeded!$C$26:$F$237,4,FALSE)</f>
        <v>1647.1728362582853</v>
      </c>
      <c r="R93" s="86">
        <f>VLOOKUP(B93,[2]Succeded!$C$26:$F$237,2,FALSE)</f>
        <v>796.90197304981996</v>
      </c>
      <c r="S93" s="86">
        <f>VLOOKUP(B93,[2]Succeded!$C$26:$F$237,3,FALSE)</f>
        <v>850.27086320846524</v>
      </c>
      <c r="T93" s="86"/>
      <c r="U93" s="86">
        <f>VLOOKUP(B93,[2]Succeded!$L$26:$T$237,9,FALSE)</f>
        <v>1642.528474827167</v>
      </c>
      <c r="V93" s="86">
        <f>VLOOKUP(B93,[2]Succeded!$L$26:$T$237,2,FALSE)</f>
        <v>183.02133140432497</v>
      </c>
      <c r="W93" s="86">
        <f>VLOOKUP(B93,[2]Succeded!$L$26:$T$237,3,FALSE)</f>
        <v>250.93188475610944</v>
      </c>
      <c r="X93" s="86">
        <f>VLOOKUP(B93,[2]Succeded!$L$26:$T$237,4,FALSE)</f>
        <v>279.98631181335884</v>
      </c>
      <c r="Y93" s="86">
        <f>VLOOKUP(B93,[2]Succeded!$L$26:$T$237,5,FALSE)</f>
        <v>330.39407511694117</v>
      </c>
      <c r="Z93" s="86">
        <f>VLOOKUP(B93,[2]Succeded!$L$26:$T$237,6,FALSE)</f>
        <v>256.0860411761152</v>
      </c>
      <c r="AA93" s="86">
        <f>VLOOKUP(B93,[2]Succeded!$L$26:$T$237,7,FALSE)</f>
        <v>207.37156011723792</v>
      </c>
      <c r="AB93" s="86">
        <f>VLOOKUP(B93,[2]Succeded!$L$26:$T$237,8,FALSE)</f>
        <v>134.73727044307958</v>
      </c>
      <c r="AC93" s="89"/>
      <c r="AD93" s="85">
        <f t="shared" si="13"/>
        <v>0.95287535380577626</v>
      </c>
      <c r="AE93" s="85">
        <f t="shared" si="14"/>
        <v>0.96197400992520843</v>
      </c>
      <c r="AF93" s="85">
        <f t="shared" si="15"/>
        <v>0.94450266967050223</v>
      </c>
      <c r="AG93" s="85"/>
      <c r="AH93" s="85">
        <f t="shared" si="16"/>
        <v>0.95322637286372325</v>
      </c>
      <c r="AI93" s="85">
        <f t="shared" si="17"/>
        <v>0.99266029349816354</v>
      </c>
      <c r="AJ93" s="85">
        <f t="shared" si="18"/>
        <v>0.88223428311940366</v>
      </c>
      <c r="AK93" s="85">
        <f t="shared" si="19"/>
        <v>0.92965586007820378</v>
      </c>
      <c r="AL93" s="85">
        <f t="shared" si="20"/>
        <v>0.96620092559940618</v>
      </c>
      <c r="AM93" s="85">
        <f t="shared" si="21"/>
        <v>0.98092749407176782</v>
      </c>
      <c r="AN93" s="85">
        <f t="shared" si="22"/>
        <v>0.97623608464011435</v>
      </c>
      <c r="AO93" s="84">
        <f t="shared" si="23"/>
        <v>0.9783805947533798</v>
      </c>
    </row>
    <row r="94" spans="1:41" x14ac:dyDescent="0.2">
      <c r="A94" s="77" t="s">
        <v>389</v>
      </c>
      <c r="B94" s="88" t="s">
        <v>388</v>
      </c>
      <c r="C94" s="87" t="s">
        <v>387</v>
      </c>
      <c r="D94" s="86">
        <f>VLOOKUP(B94,[2]Tried!$C$26:$F$237,4,FALSE)</f>
        <v>1154.1075989746696</v>
      </c>
      <c r="E94" s="86">
        <f>VLOOKUP(B94,[2]Tried!$C$26:$F$237,2,FALSE)</f>
        <v>550.18733204950024</v>
      </c>
      <c r="F94" s="86">
        <f>VLOOKUP(B94,[2]Tried!$C$26:$F$237,3,FALSE)</f>
        <v>603.92026692516936</v>
      </c>
      <c r="G94" s="86"/>
      <c r="H94" s="86">
        <f>VLOOKUP(B94,[2]Tried!$L$26:$T$237,9,FALSE)</f>
        <v>1156.5472680237096</v>
      </c>
      <c r="I94" s="86">
        <f>VLOOKUP(B94,[2]Tried!$L$26:$T$237,2,FALSE)</f>
        <v>126.18590145214726</v>
      </c>
      <c r="J94" s="86">
        <f>VLOOKUP(B94,[2]Tried!$L$26:$T$237,3,FALSE)</f>
        <v>252.41069117832262</v>
      </c>
      <c r="K94" s="86">
        <f>VLOOKUP(B94,[2]Tried!$L$26:$T$237,4,FALSE)</f>
        <v>244.28922256298839</v>
      </c>
      <c r="L94" s="86">
        <f>VLOOKUP(B94,[2]Tried!$L$26:$T$237,5,FALSE)</f>
        <v>206.10278142715072</v>
      </c>
      <c r="M94" s="86">
        <f>VLOOKUP(B94,[2]Tried!$L$26:$T$237,6,FALSE)</f>
        <v>159.46348288504112</v>
      </c>
      <c r="N94" s="86">
        <f>VLOOKUP(B94,[2]Tried!$L$26:$T$237,7,FALSE)</f>
        <v>100.39199547964959</v>
      </c>
      <c r="O94" s="86">
        <f>VLOOKUP(B94,[2]Tried!$L$26:$T$237,8,FALSE)</f>
        <v>67.703193038409893</v>
      </c>
      <c r="P94" s="86"/>
      <c r="Q94" s="86">
        <f>VLOOKUP(B94,[2]Succeded!$C$26:$F$237,4,FALSE)</f>
        <v>1018.8697420326638</v>
      </c>
      <c r="R94" s="86">
        <f>VLOOKUP(B94,[2]Succeded!$C$26:$F$237,2,FALSE)</f>
        <v>469.46622343802403</v>
      </c>
      <c r="S94" s="86">
        <f>VLOOKUP(B94,[2]Succeded!$C$26:$F$237,3,FALSE)</f>
        <v>549.40351859463976</v>
      </c>
      <c r="T94" s="86"/>
      <c r="U94" s="86">
        <f>VLOOKUP(B94,[2]Succeded!$L$26:$T$237,9,FALSE)</f>
        <v>1021.0914132985318</v>
      </c>
      <c r="V94" s="86">
        <f>VLOOKUP(B94,[2]Succeded!$L$26:$T$237,2,FALSE)</f>
        <v>110.74830353503434</v>
      </c>
      <c r="W94" s="86">
        <f>VLOOKUP(B94,[2]Succeded!$L$26:$T$237,3,FALSE)</f>
        <v>212.94409278286187</v>
      </c>
      <c r="X94" s="86">
        <f>VLOOKUP(B94,[2]Succeded!$L$26:$T$237,4,FALSE)</f>
        <v>213.65717535630117</v>
      </c>
      <c r="Y94" s="86">
        <f>VLOOKUP(B94,[2]Succeded!$L$26:$T$237,5,FALSE)</f>
        <v>183.05134104216432</v>
      </c>
      <c r="Z94" s="86">
        <f>VLOOKUP(B94,[2]Succeded!$L$26:$T$237,6,FALSE)</f>
        <v>143.83313687853226</v>
      </c>
      <c r="AA94" s="86">
        <f>VLOOKUP(B94,[2]Succeded!$L$26:$T$237,7,FALSE)</f>
        <v>94.074569781578845</v>
      </c>
      <c r="AB94" s="86">
        <f>VLOOKUP(B94,[2]Succeded!$L$26:$T$237,8,FALSE)</f>
        <v>62.782793922059163</v>
      </c>
      <c r="AC94" s="89"/>
      <c r="AD94" s="85">
        <f t="shared" si="13"/>
        <v>0.88282040854582922</v>
      </c>
      <c r="AE94" s="85">
        <f t="shared" si="14"/>
        <v>0.85328431988649689</v>
      </c>
      <c r="AF94" s="85">
        <f t="shared" si="15"/>
        <v>0.90972856630876298</v>
      </c>
      <c r="AG94" s="85"/>
      <c r="AH94" s="85">
        <f t="shared" si="16"/>
        <v>0.88287910190074403</v>
      </c>
      <c r="AI94" s="85">
        <f t="shared" si="17"/>
        <v>0.87765988324006838</v>
      </c>
      <c r="AJ94" s="85">
        <f t="shared" si="18"/>
        <v>0.84364133622383508</v>
      </c>
      <c r="AK94" s="85">
        <f t="shared" si="19"/>
        <v>0.8746074555180634</v>
      </c>
      <c r="AL94" s="85">
        <f t="shared" si="20"/>
        <v>0.88815560748201661</v>
      </c>
      <c r="AM94" s="85">
        <f t="shared" si="21"/>
        <v>0.90198165922553608</v>
      </c>
      <c r="AN94" s="85">
        <f t="shared" si="22"/>
        <v>0.93707241630283811</v>
      </c>
      <c r="AO94" s="84">
        <f t="shared" si="23"/>
        <v>0.92732397254056764</v>
      </c>
    </row>
    <row r="95" spans="1:41" x14ac:dyDescent="0.2">
      <c r="A95" s="77" t="s">
        <v>386</v>
      </c>
      <c r="B95" s="88" t="s">
        <v>385</v>
      </c>
      <c r="C95" s="87" t="s">
        <v>384</v>
      </c>
      <c r="D95" s="86">
        <f>VLOOKUP(B95,[2]Tried!$C$26:$F$237,4,FALSE)</f>
        <v>608.27694563200657</v>
      </c>
      <c r="E95" s="86">
        <f>VLOOKUP(B95,[2]Tried!$C$26:$F$237,2,FALSE)</f>
        <v>275.86531268032826</v>
      </c>
      <c r="F95" s="86">
        <f>VLOOKUP(B95,[2]Tried!$C$26:$F$237,3,FALSE)</f>
        <v>332.41163295167831</v>
      </c>
      <c r="G95" s="86"/>
      <c r="H95" s="86">
        <f>VLOOKUP(B95,[2]Tried!$L$26:$T$237,9,FALSE)</f>
        <v>609.48589284998252</v>
      </c>
      <c r="I95" s="86">
        <f>VLOOKUP(B95,[2]Tried!$L$26:$T$237,2,FALSE)</f>
        <v>54.120722789362155</v>
      </c>
      <c r="J95" s="86">
        <f>VLOOKUP(B95,[2]Tried!$L$26:$T$237,3,FALSE)</f>
        <v>87.803386730906936</v>
      </c>
      <c r="K95" s="86">
        <f>VLOOKUP(B95,[2]Tried!$L$26:$T$237,4,FALSE)</f>
        <v>104.82444993141955</v>
      </c>
      <c r="L95" s="86">
        <f>VLOOKUP(B95,[2]Tried!$L$26:$T$237,5,FALSE)</f>
        <v>126.70354625380811</v>
      </c>
      <c r="M95" s="86">
        <f>VLOOKUP(B95,[2]Tried!$L$26:$T$237,6,FALSE)</f>
        <v>97.066859757277953</v>
      </c>
      <c r="N95" s="86">
        <f>VLOOKUP(B95,[2]Tried!$L$26:$T$237,7,FALSE)</f>
        <v>94.265784410869529</v>
      </c>
      <c r="O95" s="86">
        <f>VLOOKUP(B95,[2]Tried!$L$26:$T$237,8,FALSE)</f>
        <v>44.701142976338218</v>
      </c>
      <c r="P95" s="86"/>
      <c r="Q95" s="86">
        <f>VLOOKUP(B95,[2]Succeded!$C$26:$F$237,4,FALSE)</f>
        <v>581.36485043166999</v>
      </c>
      <c r="R95" s="86">
        <f>VLOOKUP(B95,[2]Succeded!$C$26:$F$237,2,FALSE)</f>
        <v>261.70751247536623</v>
      </c>
      <c r="S95" s="86">
        <f>VLOOKUP(B95,[2]Succeded!$C$26:$F$237,3,FALSE)</f>
        <v>319.65733795630382</v>
      </c>
      <c r="T95" s="86"/>
      <c r="U95" s="86">
        <f>VLOOKUP(B95,[2]Succeded!$L$26:$T$237,9,FALSE)</f>
        <v>581.97547285517874</v>
      </c>
      <c r="V95" s="86">
        <f>VLOOKUP(B95,[2]Succeded!$L$26:$T$237,2,FALSE)</f>
        <v>42.493009986995027</v>
      </c>
      <c r="W95" s="86">
        <f>VLOOKUP(B95,[2]Succeded!$L$26:$T$237,3,FALSE)</f>
        <v>85.337878305507246</v>
      </c>
      <c r="X95" s="86">
        <f>VLOOKUP(B95,[2]Succeded!$L$26:$T$237,4,FALSE)</f>
        <v>102.71379300636848</v>
      </c>
      <c r="Y95" s="86">
        <f>VLOOKUP(B95,[2]Succeded!$L$26:$T$237,5,FALSE)</f>
        <v>120.97917763688581</v>
      </c>
      <c r="Z95" s="86">
        <f>VLOOKUP(B95,[2]Succeded!$L$26:$T$237,6,FALSE)</f>
        <v>94.80634950263692</v>
      </c>
      <c r="AA95" s="86">
        <f>VLOOKUP(B95,[2]Succeded!$L$26:$T$237,7,FALSE)</f>
        <v>93.365518831396727</v>
      </c>
      <c r="AB95" s="86">
        <f>VLOOKUP(B95,[2]Succeded!$L$26:$T$237,8,FALSE)</f>
        <v>42.27974558538854</v>
      </c>
      <c r="AC95" s="89"/>
      <c r="AD95" s="85">
        <f t="shared" si="13"/>
        <v>0.95575683840462733</v>
      </c>
      <c r="AE95" s="85">
        <f t="shared" si="14"/>
        <v>0.94867857771822139</v>
      </c>
      <c r="AF95" s="85">
        <f t="shared" si="15"/>
        <v>0.96163102090585217</v>
      </c>
      <c r="AG95" s="85"/>
      <c r="AH95" s="85">
        <f t="shared" si="16"/>
        <v>0.95486290935108631</v>
      </c>
      <c r="AI95" s="85">
        <f t="shared" si="17"/>
        <v>0.78515230020814419</v>
      </c>
      <c r="AJ95" s="85">
        <f t="shared" si="18"/>
        <v>0.97192012156711227</v>
      </c>
      <c r="AK95" s="85">
        <f t="shared" si="19"/>
        <v>0.97986484139499941</v>
      </c>
      <c r="AL95" s="85">
        <f t="shared" si="20"/>
        <v>0.95482077032433288</v>
      </c>
      <c r="AM95" s="85">
        <f t="shared" si="21"/>
        <v>0.97671182254897715</v>
      </c>
      <c r="AN95" s="85">
        <f t="shared" si="22"/>
        <v>0.99044970998651138</v>
      </c>
      <c r="AO95" s="84">
        <f t="shared" si="23"/>
        <v>0.94583142108398877</v>
      </c>
    </row>
    <row r="96" spans="1:41" x14ac:dyDescent="0.2">
      <c r="A96" s="77" t="s">
        <v>383</v>
      </c>
      <c r="B96" s="88" t="s">
        <v>382</v>
      </c>
      <c r="C96" s="87" t="s">
        <v>381</v>
      </c>
      <c r="D96" s="86">
        <f>VLOOKUP(B96,[2]Tried!$C$26:$F$237,4,FALSE)</f>
        <v>2014.5792804823404</v>
      </c>
      <c r="E96" s="86">
        <f>VLOOKUP(B96,[2]Tried!$C$26:$F$237,2,FALSE)</f>
        <v>914.2716034129304</v>
      </c>
      <c r="F96" s="86">
        <f>VLOOKUP(B96,[2]Tried!$C$26:$F$237,3,FALSE)</f>
        <v>1100.3076770694101</v>
      </c>
      <c r="G96" s="86"/>
      <c r="H96" s="86">
        <f>VLOOKUP(B96,[2]Tried!$L$26:$T$237,9,FALSE)</f>
        <v>2015.1840400519307</v>
      </c>
      <c r="I96" s="86">
        <f>VLOOKUP(B96,[2]Tried!$L$26:$T$237,2,FALSE)</f>
        <v>253.72334577620569</v>
      </c>
      <c r="J96" s="86">
        <f>VLOOKUP(B96,[2]Tried!$L$26:$T$237,3,FALSE)</f>
        <v>388.91663200945101</v>
      </c>
      <c r="K96" s="86">
        <f>VLOOKUP(B96,[2]Tried!$L$26:$T$237,4,FALSE)</f>
        <v>367.77993891705603</v>
      </c>
      <c r="L96" s="86">
        <f>VLOOKUP(B96,[2]Tried!$L$26:$T$237,5,FALSE)</f>
        <v>382.14374225138323</v>
      </c>
      <c r="M96" s="86">
        <f>VLOOKUP(B96,[2]Tried!$L$26:$T$237,6,FALSE)</f>
        <v>274.18793930756192</v>
      </c>
      <c r="N96" s="86">
        <f>VLOOKUP(B96,[2]Tried!$L$26:$T$237,7,FALSE)</f>
        <v>198.25080027561003</v>
      </c>
      <c r="O96" s="86">
        <f>VLOOKUP(B96,[2]Tried!$L$26:$T$237,8,FALSE)</f>
        <v>150.1816415146628</v>
      </c>
      <c r="P96" s="86"/>
      <c r="Q96" s="86">
        <f>VLOOKUP(B96,[2]Succeded!$C$26:$F$237,4,FALSE)</f>
        <v>1900.8451623059636</v>
      </c>
      <c r="R96" s="86">
        <f>VLOOKUP(B96,[2]Succeded!$C$26:$F$237,2,FALSE)</f>
        <v>880.65422616797844</v>
      </c>
      <c r="S96" s="86">
        <f>VLOOKUP(B96,[2]Succeded!$C$26:$F$237,3,FALSE)</f>
        <v>1020.1909361379851</v>
      </c>
      <c r="T96" s="86"/>
      <c r="U96" s="86">
        <f>VLOOKUP(B96,[2]Succeded!$L$26:$T$237,9,FALSE)</f>
        <v>1901.4499218755541</v>
      </c>
      <c r="V96" s="86">
        <f>VLOOKUP(B96,[2]Succeded!$L$26:$T$237,2,FALSE)</f>
        <v>243.92920355464148</v>
      </c>
      <c r="W96" s="86">
        <f>VLOOKUP(B96,[2]Succeded!$L$26:$T$237,3,FALSE)</f>
        <v>365.81689972887375</v>
      </c>
      <c r="X96" s="86">
        <f>VLOOKUP(B96,[2]Succeded!$L$26:$T$237,4,FALSE)</f>
        <v>324.20891630380413</v>
      </c>
      <c r="Y96" s="86">
        <f>VLOOKUP(B96,[2]Succeded!$L$26:$T$237,5,FALSE)</f>
        <v>370.10330514623246</v>
      </c>
      <c r="Z96" s="86">
        <f>VLOOKUP(B96,[2]Succeded!$L$26:$T$237,6,FALSE)</f>
        <v>262.25307491014519</v>
      </c>
      <c r="AA96" s="86">
        <f>VLOOKUP(B96,[2]Succeded!$L$26:$T$237,7,FALSE)</f>
        <v>194.50886098998447</v>
      </c>
      <c r="AB96" s="86">
        <f>VLOOKUP(B96,[2]Succeded!$L$26:$T$237,8,FALSE)</f>
        <v>140.62966124187287</v>
      </c>
      <c r="AC96" s="89"/>
      <c r="AD96" s="85">
        <f t="shared" si="13"/>
        <v>0.94354448133252611</v>
      </c>
      <c r="AE96" s="85">
        <f t="shared" si="14"/>
        <v>0.96323042614529431</v>
      </c>
      <c r="AF96" s="85">
        <f t="shared" si="15"/>
        <v>0.92718696542697021</v>
      </c>
      <c r="AG96" s="85"/>
      <c r="AH96" s="85">
        <f t="shared" si="16"/>
        <v>0.94356142371321794</v>
      </c>
      <c r="AI96" s="85">
        <f t="shared" si="17"/>
        <v>0.96139834041837424</v>
      </c>
      <c r="AJ96" s="85">
        <f t="shared" si="18"/>
        <v>0.94060492563348153</v>
      </c>
      <c r="AK96" s="85">
        <f t="shared" si="19"/>
        <v>0.88152963769163517</v>
      </c>
      <c r="AL96" s="85">
        <f t="shared" si="20"/>
        <v>0.96849238709440832</v>
      </c>
      <c r="AM96" s="85">
        <f t="shared" si="21"/>
        <v>0.95647195705413879</v>
      </c>
      <c r="AN96" s="85">
        <f t="shared" si="22"/>
        <v>0.9811252248141068</v>
      </c>
      <c r="AO96" s="84">
        <f t="shared" si="23"/>
        <v>0.93639715096696863</v>
      </c>
    </row>
    <row r="97" spans="1:41" x14ac:dyDescent="0.2">
      <c r="A97" s="77" t="s">
        <v>380</v>
      </c>
      <c r="B97" s="88" t="s">
        <v>379</v>
      </c>
      <c r="C97" s="87" t="s">
        <v>378</v>
      </c>
      <c r="D97" s="86">
        <f>VLOOKUP(B97,[2]Tried!$C$26:$F$237,4,FALSE)</f>
        <v>1489.4252114964252</v>
      </c>
      <c r="E97" s="86">
        <f>VLOOKUP(B97,[2]Tried!$C$26:$F$237,2,FALSE)</f>
        <v>711.85895938736303</v>
      </c>
      <c r="F97" s="86">
        <f>VLOOKUP(B97,[2]Tried!$C$26:$F$237,3,FALSE)</f>
        <v>777.56625210906213</v>
      </c>
      <c r="G97" s="86"/>
      <c r="H97" s="86">
        <f>VLOOKUP(B97,[2]Tried!$L$26:$T$237,9,FALSE)</f>
        <v>1485.2574368960982</v>
      </c>
      <c r="I97" s="86">
        <f>VLOOKUP(B97,[2]Tried!$L$26:$T$237,2,FALSE)</f>
        <v>150.26857856196958</v>
      </c>
      <c r="J97" s="86">
        <f>VLOOKUP(B97,[2]Tried!$L$26:$T$237,3,FALSE)</f>
        <v>216.15459760859801</v>
      </c>
      <c r="K97" s="86">
        <f>VLOOKUP(B97,[2]Tried!$L$26:$T$237,4,FALSE)</f>
        <v>267.68138860671866</v>
      </c>
      <c r="L97" s="86">
        <f>VLOOKUP(B97,[2]Tried!$L$26:$T$237,5,FALSE)</f>
        <v>299.17030456679788</v>
      </c>
      <c r="M97" s="86">
        <f>VLOOKUP(B97,[2]Tried!$L$26:$T$237,6,FALSE)</f>
        <v>227.12276930528458</v>
      </c>
      <c r="N97" s="86">
        <f>VLOOKUP(B97,[2]Tried!$L$26:$T$237,7,FALSE)</f>
        <v>190.60957561322712</v>
      </c>
      <c r="O97" s="86">
        <f>VLOOKUP(B97,[2]Tried!$L$26:$T$237,8,FALSE)</f>
        <v>134.25022263350249</v>
      </c>
      <c r="P97" s="86"/>
      <c r="Q97" s="86">
        <f>VLOOKUP(B97,[2]Succeded!$C$26:$F$237,4,FALSE)</f>
        <v>1439.6101295818012</v>
      </c>
      <c r="R97" s="86">
        <f>VLOOKUP(B97,[2]Succeded!$C$26:$F$237,2,FALSE)</f>
        <v>683.83789963885761</v>
      </c>
      <c r="S97" s="86">
        <f>VLOOKUP(B97,[2]Succeded!$C$26:$F$237,3,FALSE)</f>
        <v>755.77222994294345</v>
      </c>
      <c r="T97" s="86"/>
      <c r="U97" s="86">
        <f>VLOOKUP(B97,[2]Succeded!$L$26:$T$237,9,FALSE)</f>
        <v>1435.7455588515763</v>
      </c>
      <c r="V97" s="86">
        <f>VLOOKUP(B97,[2]Succeded!$L$26:$T$237,2,FALSE)</f>
        <v>140.7221848993938</v>
      </c>
      <c r="W97" s="86">
        <f>VLOOKUP(B97,[2]Succeded!$L$26:$T$237,3,FALSE)</f>
        <v>199.76430004403673</v>
      </c>
      <c r="X97" s="86">
        <f>VLOOKUP(B97,[2]Succeded!$L$26:$T$237,4,FALSE)</f>
        <v>262.00027345535057</v>
      </c>
      <c r="Y97" s="86">
        <f>VLOOKUP(B97,[2]Succeded!$L$26:$T$237,5,FALSE)</f>
        <v>290.88019882621222</v>
      </c>
      <c r="Z97" s="86">
        <f>VLOOKUP(B97,[2]Succeded!$L$26:$T$237,6,FALSE)</f>
        <v>224.12960568807603</v>
      </c>
      <c r="AA97" s="86">
        <f>VLOOKUP(B97,[2]Succeded!$L$26:$T$237,7,FALSE)</f>
        <v>187.35187991619605</v>
      </c>
      <c r="AB97" s="86">
        <f>VLOOKUP(B97,[2]Succeded!$L$26:$T$237,8,FALSE)</f>
        <v>130.89711602231114</v>
      </c>
      <c r="AC97" s="89"/>
      <c r="AD97" s="85">
        <f t="shared" si="13"/>
        <v>0.96655415691226632</v>
      </c>
      <c r="AE97" s="85">
        <f t="shared" si="14"/>
        <v>0.96063678151551146</v>
      </c>
      <c r="AF97" s="85">
        <f t="shared" si="15"/>
        <v>0.97197149168060626</v>
      </c>
      <c r="AG97" s="85"/>
      <c r="AH97" s="85">
        <f t="shared" si="16"/>
        <v>0.96666444697426179</v>
      </c>
      <c r="AI97" s="85">
        <f t="shared" si="17"/>
        <v>0.93647112554113288</v>
      </c>
      <c r="AJ97" s="85">
        <f t="shared" si="18"/>
        <v>0.92417326420120838</v>
      </c>
      <c r="AK97" s="85">
        <f t="shared" si="19"/>
        <v>0.97877657770329762</v>
      </c>
      <c r="AL97" s="85">
        <f t="shared" si="20"/>
        <v>0.97228967710351522</v>
      </c>
      <c r="AM97" s="85">
        <f t="shared" si="21"/>
        <v>0.98682138463543778</v>
      </c>
      <c r="AN97" s="85">
        <f t="shared" si="22"/>
        <v>0.98290906589267379</v>
      </c>
      <c r="AO97" s="84">
        <f t="shared" si="23"/>
        <v>0.97502345586163242</v>
      </c>
    </row>
    <row r="98" spans="1:41" x14ac:dyDescent="0.2">
      <c r="A98" s="77" t="s">
        <v>377</v>
      </c>
      <c r="B98" s="88" t="s">
        <v>376</v>
      </c>
      <c r="C98" s="87" t="s">
        <v>375</v>
      </c>
      <c r="D98" s="86">
        <f>VLOOKUP(B98,[2]Tried!$C$26:$F$237,4,FALSE)</f>
        <v>530.03291216654475</v>
      </c>
      <c r="E98" s="86">
        <f>VLOOKUP(B98,[2]Tried!$C$26:$F$237,2,FALSE)</f>
        <v>249.81448455472838</v>
      </c>
      <c r="F98" s="86">
        <f>VLOOKUP(B98,[2]Tried!$C$26:$F$237,3,FALSE)</f>
        <v>280.21842761181642</v>
      </c>
      <c r="G98" s="86"/>
      <c r="H98" s="86">
        <f>VLOOKUP(B98,[2]Tried!$L$26:$T$237,9,FALSE)</f>
        <v>529.33918339257616</v>
      </c>
      <c r="I98" s="86">
        <f>VLOOKUP(B98,[2]Tried!$L$26:$T$237,2,FALSE)</f>
        <v>48.856356397387422</v>
      </c>
      <c r="J98" s="86">
        <f>VLOOKUP(B98,[2]Tried!$L$26:$T$237,3,FALSE)</f>
        <v>92.537210716264838</v>
      </c>
      <c r="K98" s="86">
        <f>VLOOKUP(B98,[2]Tried!$L$26:$T$237,4,FALSE)</f>
        <v>102.04443770549562</v>
      </c>
      <c r="L98" s="86">
        <f>VLOOKUP(B98,[2]Tried!$L$26:$T$237,5,FALSE)</f>
        <v>111.40161743133076</v>
      </c>
      <c r="M98" s="86">
        <f>VLOOKUP(B98,[2]Tried!$L$26:$T$237,6,FALSE)</f>
        <v>68.518223067669723</v>
      </c>
      <c r="N98" s="86">
        <f>VLOOKUP(B98,[2]Tried!$L$26:$T$237,7,FALSE)</f>
        <v>69.190811973820871</v>
      </c>
      <c r="O98" s="86">
        <f>VLOOKUP(B98,[2]Tried!$L$26:$T$237,8,FALSE)</f>
        <v>36.790526100606989</v>
      </c>
      <c r="P98" s="86"/>
      <c r="Q98" s="86">
        <f>VLOOKUP(B98,[2]Succeded!$C$26:$F$237,4,FALSE)</f>
        <v>490.38343165351216</v>
      </c>
      <c r="R98" s="86">
        <f>VLOOKUP(B98,[2]Succeded!$C$26:$F$237,2,FALSE)</f>
        <v>235.08727993885827</v>
      </c>
      <c r="S98" s="86">
        <f>VLOOKUP(B98,[2]Succeded!$C$26:$F$237,3,FALSE)</f>
        <v>255.29615171465392</v>
      </c>
      <c r="T98" s="86"/>
      <c r="U98" s="86">
        <f>VLOOKUP(B98,[2]Succeded!$L$26:$T$237,9,FALSE)</f>
        <v>489.68970287954374</v>
      </c>
      <c r="V98" s="86">
        <f>VLOOKUP(B98,[2]Succeded!$L$26:$T$237,2,FALSE)</f>
        <v>36.983574912671394</v>
      </c>
      <c r="W98" s="86">
        <f>VLOOKUP(B98,[2]Succeded!$L$26:$T$237,3,FALSE)</f>
        <v>79.645852315670183</v>
      </c>
      <c r="X98" s="86">
        <f>VLOOKUP(B98,[2]Succeded!$L$26:$T$237,4,FALSE)</f>
        <v>97.652148882309547</v>
      </c>
      <c r="Y98" s="86">
        <f>VLOOKUP(B98,[2]Succeded!$L$26:$T$237,5,FALSE)</f>
        <v>105.97147877102616</v>
      </c>
      <c r="Z98" s="86">
        <f>VLOOKUP(B98,[2]Succeded!$L$26:$T$237,6,FALSE)</f>
        <v>66.460548438366459</v>
      </c>
      <c r="AA98" s="86">
        <f>VLOOKUP(B98,[2]Succeded!$L$26:$T$237,7,FALSE)</f>
        <v>66.185573458892975</v>
      </c>
      <c r="AB98" s="86">
        <f>VLOOKUP(B98,[2]Succeded!$L$26:$T$237,8,FALSE)</f>
        <v>36.790526100606989</v>
      </c>
      <c r="AC98" s="89"/>
      <c r="AD98" s="85">
        <f t="shared" si="13"/>
        <v>0.92519430472541275</v>
      </c>
      <c r="AE98" s="85">
        <f t="shared" si="14"/>
        <v>0.9410474350912037</v>
      </c>
      <c r="AF98" s="85">
        <f t="shared" si="15"/>
        <v>0.91106125278924532</v>
      </c>
      <c r="AG98" s="85"/>
      <c r="AH98" s="85">
        <f t="shared" si="16"/>
        <v>0.92509626765410446</v>
      </c>
      <c r="AI98" s="85">
        <f t="shared" si="17"/>
        <v>0.7569859408232309</v>
      </c>
      <c r="AJ98" s="85">
        <f t="shared" si="18"/>
        <v>0.86069000458505496</v>
      </c>
      <c r="AK98" s="85">
        <f t="shared" si="19"/>
        <v>0.95695709710447519</v>
      </c>
      <c r="AL98" s="85">
        <f t="shared" si="20"/>
        <v>0.95125619550675011</v>
      </c>
      <c r="AM98" s="85">
        <f t="shared" si="21"/>
        <v>0.9699689434842601</v>
      </c>
      <c r="AN98" s="85">
        <f t="shared" si="22"/>
        <v>0.95656593080501839</v>
      </c>
      <c r="AO98" s="84">
        <f t="shared" si="23"/>
        <v>1</v>
      </c>
    </row>
    <row r="99" spans="1:41" x14ac:dyDescent="0.2">
      <c r="A99" s="77" t="s">
        <v>374</v>
      </c>
      <c r="B99" s="88" t="s">
        <v>373</v>
      </c>
      <c r="C99" s="87" t="s">
        <v>372</v>
      </c>
      <c r="D99" s="86">
        <f>VLOOKUP(B99,[2]Tried!$C$26:$F$237,4,FALSE)</f>
        <v>806.06538649667596</v>
      </c>
      <c r="E99" s="86">
        <f>VLOOKUP(B99,[2]Tried!$C$26:$F$237,2,FALSE)</f>
        <v>380.93444876174277</v>
      </c>
      <c r="F99" s="86">
        <f>VLOOKUP(B99,[2]Tried!$C$26:$F$237,3,FALSE)</f>
        <v>425.13093773493324</v>
      </c>
      <c r="G99" s="86"/>
      <c r="H99" s="86">
        <f>VLOOKUP(B99,[2]Tried!$L$26:$T$237,9,FALSE)</f>
        <v>805.51893386464303</v>
      </c>
      <c r="I99" s="86">
        <f>VLOOKUP(B99,[2]Tried!$L$26:$T$237,2,FALSE)</f>
        <v>60.877603150065788</v>
      </c>
      <c r="J99" s="86">
        <f>VLOOKUP(B99,[2]Tried!$L$26:$T$237,3,FALSE)</f>
        <v>118.80002158357779</v>
      </c>
      <c r="K99" s="86">
        <f>VLOOKUP(B99,[2]Tried!$L$26:$T$237,4,FALSE)</f>
        <v>124.70505784514742</v>
      </c>
      <c r="L99" s="86">
        <f>VLOOKUP(B99,[2]Tried!$L$26:$T$237,5,FALSE)</f>
        <v>166.76596324021355</v>
      </c>
      <c r="M99" s="86">
        <f>VLOOKUP(B99,[2]Tried!$L$26:$T$237,6,FALSE)</f>
        <v>133.99347491934842</v>
      </c>
      <c r="N99" s="86">
        <f>VLOOKUP(B99,[2]Tried!$L$26:$T$237,7,FALSE)</f>
        <v>120.01576840011569</v>
      </c>
      <c r="O99" s="86">
        <f>VLOOKUP(B99,[2]Tried!$L$26:$T$237,8,FALSE)</f>
        <v>80.361044726174441</v>
      </c>
      <c r="P99" s="86"/>
      <c r="Q99" s="86">
        <f>VLOOKUP(B99,[2]Succeded!$C$26:$F$237,4,FALSE)</f>
        <v>758.5971174616086</v>
      </c>
      <c r="R99" s="86">
        <f>VLOOKUP(B99,[2]Succeded!$C$26:$F$237,2,FALSE)</f>
        <v>368.43112634271716</v>
      </c>
      <c r="S99" s="86">
        <f>VLOOKUP(B99,[2]Succeded!$C$26:$F$237,3,FALSE)</f>
        <v>390.16599111889138</v>
      </c>
      <c r="T99" s="86"/>
      <c r="U99" s="86">
        <f>VLOOKUP(B99,[2]Succeded!$L$26:$T$237,9,FALSE)</f>
        <v>758.68728834198339</v>
      </c>
      <c r="V99" s="86">
        <f>VLOOKUP(B99,[2]Succeded!$L$26:$T$237,2,FALSE)</f>
        <v>60.877603150065788</v>
      </c>
      <c r="W99" s="86">
        <f>VLOOKUP(B99,[2]Succeded!$L$26:$T$237,3,FALSE)</f>
        <v>106.05886377901159</v>
      </c>
      <c r="X99" s="86">
        <f>VLOOKUP(B99,[2]Succeded!$L$26:$T$237,4,FALSE)</f>
        <v>115.39605672280861</v>
      </c>
      <c r="Y99" s="86">
        <f>VLOOKUP(B99,[2]Succeded!$L$26:$T$237,5,FALSE)</f>
        <v>155.86161474230968</v>
      </c>
      <c r="Z99" s="86">
        <f>VLOOKUP(B99,[2]Succeded!$L$26:$T$237,6,FALSE)</f>
        <v>126.06852188356892</v>
      </c>
      <c r="AA99" s="86">
        <f>VLOOKUP(B99,[2]Succeded!$L$26:$T$237,7,FALSE)</f>
        <v>115.45989150292527</v>
      </c>
      <c r="AB99" s="86">
        <f>VLOOKUP(B99,[2]Succeded!$L$26:$T$237,8,FALSE)</f>
        <v>78.964736561293549</v>
      </c>
      <c r="AC99" s="89"/>
      <c r="AD99" s="85">
        <f t="shared" si="13"/>
        <v>0.94111114330144596</v>
      </c>
      <c r="AE99" s="85">
        <f t="shared" si="14"/>
        <v>0.96717723361678465</v>
      </c>
      <c r="AF99" s="85">
        <f t="shared" si="15"/>
        <v>0.91775487617454388</v>
      </c>
      <c r="AG99" s="85"/>
      <c r="AH99" s="85">
        <f t="shared" si="16"/>
        <v>0.94186152112157662</v>
      </c>
      <c r="AI99" s="85">
        <f t="shared" si="17"/>
        <v>1</v>
      </c>
      <c r="AJ99" s="85">
        <f t="shared" si="18"/>
        <v>0.89275121641621435</v>
      </c>
      <c r="AK99" s="85">
        <f t="shared" si="19"/>
        <v>0.92535185594558422</v>
      </c>
      <c r="AL99" s="85">
        <f t="shared" si="20"/>
        <v>0.93461286532314158</v>
      </c>
      <c r="AM99" s="85">
        <f t="shared" si="21"/>
        <v>0.94085567942357207</v>
      </c>
      <c r="AN99" s="85">
        <f t="shared" si="22"/>
        <v>0.96203934734641061</v>
      </c>
      <c r="AO99" s="84">
        <f t="shared" si="23"/>
        <v>0.98262456430676415</v>
      </c>
    </row>
    <row r="100" spans="1:41" x14ac:dyDescent="0.2">
      <c r="A100" s="77" t="s">
        <v>371</v>
      </c>
      <c r="B100" s="88" t="s">
        <v>370</v>
      </c>
      <c r="C100" s="87" t="s">
        <v>369</v>
      </c>
      <c r="D100" s="86">
        <f>VLOOKUP(B100,[2]Tried!$C$26:$F$237,4,FALSE)</f>
        <v>1051.8001153607443</v>
      </c>
      <c r="E100" s="86">
        <f>VLOOKUP(B100,[2]Tried!$C$26:$F$237,2,FALSE)</f>
        <v>501.30373962713355</v>
      </c>
      <c r="F100" s="86">
        <f>VLOOKUP(B100,[2]Tried!$C$26:$F$237,3,FALSE)</f>
        <v>550.49637573361065</v>
      </c>
      <c r="G100" s="86"/>
      <c r="H100" s="86">
        <f>VLOOKUP(B100,[2]Tried!$L$26:$T$237,9,FALSE)</f>
        <v>1049.5369551562178</v>
      </c>
      <c r="I100" s="86">
        <f>VLOOKUP(B100,[2]Tried!$L$26:$T$237,2,FALSE)</f>
        <v>114.86824972945087</v>
      </c>
      <c r="J100" s="86">
        <f>VLOOKUP(B100,[2]Tried!$L$26:$T$237,3,FALSE)</f>
        <v>143.56450903667508</v>
      </c>
      <c r="K100" s="86">
        <f>VLOOKUP(B100,[2]Tried!$L$26:$T$237,4,FALSE)</f>
        <v>163.80494876243026</v>
      </c>
      <c r="L100" s="86">
        <f>VLOOKUP(B100,[2]Tried!$L$26:$T$237,5,FALSE)</f>
        <v>220.88652600462558</v>
      </c>
      <c r="M100" s="86">
        <f>VLOOKUP(B100,[2]Tried!$L$26:$T$237,6,FALSE)</f>
        <v>177.45998862435832</v>
      </c>
      <c r="N100" s="86">
        <f>VLOOKUP(B100,[2]Tried!$L$26:$T$237,7,FALSE)</f>
        <v>145.17997005181684</v>
      </c>
      <c r="O100" s="86">
        <f>VLOOKUP(B100,[2]Tried!$L$26:$T$237,8,FALSE)</f>
        <v>83.772762946860809</v>
      </c>
      <c r="P100" s="86"/>
      <c r="Q100" s="86">
        <f>VLOOKUP(B100,[2]Succeded!$C$26:$F$237,4,FALSE)</f>
        <v>1006.8259754883338</v>
      </c>
      <c r="R100" s="86">
        <f>VLOOKUP(B100,[2]Succeded!$C$26:$F$237,2,FALSE)</f>
        <v>470.89835298968501</v>
      </c>
      <c r="S100" s="86">
        <f>VLOOKUP(B100,[2]Succeded!$C$26:$F$237,3,FALSE)</f>
        <v>535.92762249864882</v>
      </c>
      <c r="T100" s="86"/>
      <c r="U100" s="86">
        <f>VLOOKUP(B100,[2]Succeded!$L$26:$T$237,9,FALSE)</f>
        <v>1004.5628152838076</v>
      </c>
      <c r="V100" s="86">
        <f>VLOOKUP(B100,[2]Succeded!$L$26:$T$237,2,FALSE)</f>
        <v>110.77928905340256</v>
      </c>
      <c r="W100" s="86">
        <f>VLOOKUP(B100,[2]Succeded!$L$26:$T$237,3,FALSE)</f>
        <v>135.41769023678938</v>
      </c>
      <c r="X100" s="86">
        <f>VLOOKUP(B100,[2]Succeded!$L$26:$T$237,4,FALSE)</f>
        <v>155.20340990641961</v>
      </c>
      <c r="Y100" s="86">
        <f>VLOOKUP(B100,[2]Succeded!$L$26:$T$237,5,FALSE)</f>
        <v>210.2980371083143</v>
      </c>
      <c r="Z100" s="86">
        <f>VLOOKUP(B100,[2]Succeded!$L$26:$T$237,6,FALSE)</f>
        <v>173.35197981738131</v>
      </c>
      <c r="AA100" s="86">
        <f>VLOOKUP(B100,[2]Succeded!$L$26:$T$237,7,FALSE)</f>
        <v>140.88255631704985</v>
      </c>
      <c r="AB100" s="86">
        <f>VLOOKUP(B100,[2]Succeded!$L$26:$T$237,8,FALSE)</f>
        <v>78.62985284445061</v>
      </c>
      <c r="AC100" s="89"/>
      <c r="AD100" s="85">
        <f t="shared" si="13"/>
        <v>0.95724079203301349</v>
      </c>
      <c r="AE100" s="85">
        <f t="shared" si="14"/>
        <v>0.93934737718082084</v>
      </c>
      <c r="AF100" s="85">
        <f t="shared" si="15"/>
        <v>0.9735352422337985</v>
      </c>
      <c r="AG100" s="85"/>
      <c r="AH100" s="85">
        <f t="shared" si="16"/>
        <v>0.95714858857379059</v>
      </c>
      <c r="AI100" s="85">
        <f t="shared" si="17"/>
        <v>0.96440303838807473</v>
      </c>
      <c r="AJ100" s="85">
        <f t="shared" si="18"/>
        <v>0.94325325350568012</v>
      </c>
      <c r="AK100" s="85">
        <f t="shared" si="19"/>
        <v>0.94748913924153999</v>
      </c>
      <c r="AL100" s="85">
        <f t="shared" si="20"/>
        <v>0.95206367229439093</v>
      </c>
      <c r="AM100" s="85">
        <f t="shared" si="21"/>
        <v>0.97685107026760432</v>
      </c>
      <c r="AN100" s="85">
        <f t="shared" si="22"/>
        <v>0.97039940335272712</v>
      </c>
      <c r="AO100" s="84">
        <f t="shared" si="23"/>
        <v>0.93860880408501657</v>
      </c>
    </row>
    <row r="101" spans="1:41" x14ac:dyDescent="0.2">
      <c r="A101" s="77" t="s">
        <v>368</v>
      </c>
      <c r="B101" s="88" t="s">
        <v>367</v>
      </c>
      <c r="C101" s="87" t="s">
        <v>366</v>
      </c>
      <c r="D101" s="86">
        <f>VLOOKUP(B101,[2]Tried!$C$26:$F$237,4,FALSE)</f>
        <v>886.57427154228094</v>
      </c>
      <c r="E101" s="86">
        <f>VLOOKUP(B101,[2]Tried!$C$26:$F$237,2,FALSE)</f>
        <v>413.85465453278135</v>
      </c>
      <c r="F101" s="86">
        <f>VLOOKUP(B101,[2]Tried!$C$26:$F$237,3,FALSE)</f>
        <v>472.71961700949959</v>
      </c>
      <c r="G101" s="86"/>
      <c r="H101" s="86">
        <f>VLOOKUP(B101,[2]Tried!$L$26:$T$237,9,FALSE)</f>
        <v>892.33334548014648</v>
      </c>
      <c r="I101" s="86">
        <f>VLOOKUP(B101,[2]Tried!$L$26:$T$237,2,FALSE)</f>
        <v>99.754071706147641</v>
      </c>
      <c r="J101" s="86">
        <f>VLOOKUP(B101,[2]Tried!$L$26:$T$237,3,FALSE)</f>
        <v>139.05655801633205</v>
      </c>
      <c r="K101" s="86">
        <f>VLOOKUP(B101,[2]Tried!$L$26:$T$237,4,FALSE)</f>
        <v>139.82908530507518</v>
      </c>
      <c r="L101" s="86">
        <f>VLOOKUP(B101,[2]Tried!$L$26:$T$237,5,FALSE)</f>
        <v>190.91150551393144</v>
      </c>
      <c r="M101" s="86">
        <f>VLOOKUP(B101,[2]Tried!$L$26:$T$237,6,FALSE)</f>
        <v>139.83963538583313</v>
      </c>
      <c r="N101" s="86">
        <f>VLOOKUP(B101,[2]Tried!$L$26:$T$237,7,FALSE)</f>
        <v>122.70091472392774</v>
      </c>
      <c r="O101" s="86">
        <f>VLOOKUP(B101,[2]Tried!$L$26:$T$237,8,FALSE)</f>
        <v>60.241574828899317</v>
      </c>
      <c r="P101" s="86"/>
      <c r="Q101" s="86">
        <f>VLOOKUP(B101,[2]Succeded!$C$26:$F$237,4,FALSE)</f>
        <v>848.66861725097476</v>
      </c>
      <c r="R101" s="86">
        <f>VLOOKUP(B101,[2]Succeded!$C$26:$F$237,2,FALSE)</f>
        <v>394.94210411825628</v>
      </c>
      <c r="S101" s="86">
        <f>VLOOKUP(B101,[2]Succeded!$C$26:$F$237,3,FALSE)</f>
        <v>453.72651313271848</v>
      </c>
      <c r="T101" s="86"/>
      <c r="U101" s="86">
        <f>VLOOKUP(B101,[2]Succeded!$L$26:$T$237,9,FALSE)</f>
        <v>854.42769118884007</v>
      </c>
      <c r="V101" s="86">
        <f>VLOOKUP(B101,[2]Succeded!$L$26:$T$237,2,FALSE)</f>
        <v>96.708543950242444</v>
      </c>
      <c r="W101" s="86">
        <f>VLOOKUP(B101,[2]Succeded!$L$26:$T$237,3,FALSE)</f>
        <v>129.44898088293377</v>
      </c>
      <c r="X101" s="86">
        <f>VLOOKUP(B101,[2]Succeded!$L$26:$T$237,4,FALSE)</f>
        <v>136.3782591766807</v>
      </c>
      <c r="Y101" s="86">
        <f>VLOOKUP(B101,[2]Succeded!$L$26:$T$237,5,FALSE)</f>
        <v>177.90848083949865</v>
      </c>
      <c r="Z101" s="86">
        <f>VLOOKUP(B101,[2]Succeded!$L$26:$T$237,6,FALSE)</f>
        <v>132.87446577064182</v>
      </c>
      <c r="AA101" s="86">
        <f>VLOOKUP(B101,[2]Succeded!$L$26:$T$237,7,FALSE)</f>
        <v>121.24046263412806</v>
      </c>
      <c r="AB101" s="86">
        <f>VLOOKUP(B101,[2]Succeded!$L$26:$T$237,8,FALSE)</f>
        <v>59.868497934714753</v>
      </c>
      <c r="AC101" s="89"/>
      <c r="AD101" s="85">
        <f t="shared" si="13"/>
        <v>0.95724480677138801</v>
      </c>
      <c r="AE101" s="85">
        <f t="shared" si="14"/>
        <v>0.95430146741764621</v>
      </c>
      <c r="AF101" s="85">
        <f t="shared" si="15"/>
        <v>0.95982162958048045</v>
      </c>
      <c r="AG101" s="85"/>
      <c r="AH101" s="85">
        <f t="shared" si="16"/>
        <v>0.95752074660965392</v>
      </c>
      <c r="AI101" s="85">
        <f t="shared" si="17"/>
        <v>0.96946963964662403</v>
      </c>
      <c r="AJ101" s="85">
        <f t="shared" si="18"/>
        <v>0.93090885269668566</v>
      </c>
      <c r="AK101" s="85">
        <f t="shared" si="19"/>
        <v>0.97532111348032091</v>
      </c>
      <c r="AL101" s="85">
        <f t="shared" si="20"/>
        <v>0.93188977982532373</v>
      </c>
      <c r="AM101" s="85">
        <f t="shared" si="21"/>
        <v>0.95019173501151066</v>
      </c>
      <c r="AN101" s="85">
        <f t="shared" si="22"/>
        <v>0.98809746371422225</v>
      </c>
      <c r="AO101" s="84">
        <f t="shared" si="23"/>
        <v>0.99380698636706966</v>
      </c>
    </row>
    <row r="102" spans="1:41" x14ac:dyDescent="0.2">
      <c r="A102" s="77" t="s">
        <v>365</v>
      </c>
      <c r="B102" s="88" t="s">
        <v>364</v>
      </c>
      <c r="C102" s="87" t="s">
        <v>363</v>
      </c>
      <c r="D102" s="86">
        <f>VLOOKUP(B102,[2]Tried!$C$26:$F$237,4,FALSE)</f>
        <v>798.48278469782326</v>
      </c>
      <c r="E102" s="86">
        <f>VLOOKUP(B102,[2]Tried!$C$26:$F$237,2,FALSE)</f>
        <v>378.03234928709543</v>
      </c>
      <c r="F102" s="86">
        <f>VLOOKUP(B102,[2]Tried!$C$26:$F$237,3,FALSE)</f>
        <v>420.45043541072783</v>
      </c>
      <c r="G102" s="86"/>
      <c r="H102" s="86">
        <f>VLOOKUP(B102,[2]Tried!$L$26:$T$237,9,FALSE)</f>
        <v>801.92979892743108</v>
      </c>
      <c r="I102" s="86">
        <f>VLOOKUP(B102,[2]Tried!$L$26:$T$237,2,FALSE)</f>
        <v>84.440197148753953</v>
      </c>
      <c r="J102" s="86">
        <f>VLOOKUP(B102,[2]Tried!$L$26:$T$237,3,FALSE)</f>
        <v>106.52371456998146</v>
      </c>
      <c r="K102" s="86">
        <f>VLOOKUP(B102,[2]Tried!$L$26:$T$237,4,FALSE)</f>
        <v>145.40791301805712</v>
      </c>
      <c r="L102" s="86">
        <f>VLOOKUP(B102,[2]Tried!$L$26:$T$237,5,FALSE)</f>
        <v>154.29747106886191</v>
      </c>
      <c r="M102" s="86">
        <f>VLOOKUP(B102,[2]Tried!$L$26:$T$237,6,FALSE)</f>
        <v>146.10197912218837</v>
      </c>
      <c r="N102" s="86">
        <f>VLOOKUP(B102,[2]Tried!$L$26:$T$237,7,FALSE)</f>
        <v>99.899937719155417</v>
      </c>
      <c r="O102" s="86">
        <f>VLOOKUP(B102,[2]Tried!$L$26:$T$237,8,FALSE)</f>
        <v>65.258586280432695</v>
      </c>
      <c r="P102" s="86"/>
      <c r="Q102" s="86">
        <f>VLOOKUP(B102,[2]Succeded!$C$26:$F$237,4,FALSE)</f>
        <v>759.97407213414795</v>
      </c>
      <c r="R102" s="86">
        <f>VLOOKUP(B102,[2]Succeded!$C$26:$F$237,2,FALSE)</f>
        <v>355.55712476376186</v>
      </c>
      <c r="S102" s="86">
        <f>VLOOKUP(B102,[2]Succeded!$C$26:$F$237,3,FALSE)</f>
        <v>404.41694737038614</v>
      </c>
      <c r="T102" s="86"/>
      <c r="U102" s="86">
        <f>VLOOKUP(B102,[2]Succeded!$L$26:$T$237,9,FALSE)</f>
        <v>763.42108636375588</v>
      </c>
      <c r="V102" s="86">
        <f>VLOOKUP(B102,[2]Succeded!$L$26:$T$237,2,FALSE)</f>
        <v>80.836996494035532</v>
      </c>
      <c r="W102" s="86">
        <f>VLOOKUP(B102,[2]Succeded!$L$26:$T$237,3,FALSE)</f>
        <v>99.926332303622601</v>
      </c>
      <c r="X102" s="86">
        <f>VLOOKUP(B102,[2]Succeded!$L$26:$T$237,4,FALSE)</f>
        <v>131.11793609463356</v>
      </c>
      <c r="Y102" s="86">
        <f>VLOOKUP(B102,[2]Succeded!$L$26:$T$237,5,FALSE)</f>
        <v>150.76006336383045</v>
      </c>
      <c r="Z102" s="86">
        <f>VLOOKUP(B102,[2]Succeded!$L$26:$T$237,6,FALSE)</f>
        <v>141.09432699211362</v>
      </c>
      <c r="AA102" s="86">
        <f>VLOOKUP(B102,[2]Succeded!$L$26:$T$237,7,FALSE)</f>
        <v>98.725389607127795</v>
      </c>
      <c r="AB102" s="86">
        <f>VLOOKUP(B102,[2]Succeded!$L$26:$T$237,8,FALSE)</f>
        <v>60.960041508392379</v>
      </c>
      <c r="AC102" s="89"/>
      <c r="AD102" s="85">
        <f t="shared" si="13"/>
        <v>0.95177264519453786</v>
      </c>
      <c r="AE102" s="85">
        <f t="shared" si="14"/>
        <v>0.94054682207562923</v>
      </c>
      <c r="AF102" s="85">
        <f t="shared" si="15"/>
        <v>0.96186592594516174</v>
      </c>
      <c r="AG102" s="85"/>
      <c r="AH102" s="85">
        <f t="shared" si="16"/>
        <v>0.95197994560723387</v>
      </c>
      <c r="AI102" s="85">
        <f t="shared" si="17"/>
        <v>0.95732837231098777</v>
      </c>
      <c r="AJ102" s="85">
        <f t="shared" si="18"/>
        <v>0.93806653952135077</v>
      </c>
      <c r="AK102" s="85">
        <f t="shared" si="19"/>
        <v>0.90172490185146259</v>
      </c>
      <c r="AL102" s="85">
        <f t="shared" si="20"/>
        <v>0.97707410445208964</v>
      </c>
      <c r="AM102" s="85">
        <f t="shared" si="21"/>
        <v>0.96572495348686049</v>
      </c>
      <c r="AN102" s="85">
        <f t="shared" si="22"/>
        <v>0.98824275431152342</v>
      </c>
      <c r="AO102" s="84">
        <f t="shared" si="23"/>
        <v>0.93413058699175033</v>
      </c>
    </row>
    <row r="103" spans="1:41" x14ac:dyDescent="0.2">
      <c r="A103" s="77" t="s">
        <v>362</v>
      </c>
      <c r="B103" s="88" t="s">
        <v>361</v>
      </c>
      <c r="C103" s="87" t="s">
        <v>360</v>
      </c>
      <c r="D103" s="86">
        <f>VLOOKUP(B103,[2]Tried!$C$26:$F$237,4,FALSE)</f>
        <v>2217.4418603468976</v>
      </c>
      <c r="E103" s="86">
        <f>VLOOKUP(B103,[2]Tried!$C$26:$F$237,2,FALSE)</f>
        <v>1072.2725390373209</v>
      </c>
      <c r="F103" s="86">
        <f>VLOOKUP(B103,[2]Tried!$C$26:$F$237,3,FALSE)</f>
        <v>1145.1693213095764</v>
      </c>
      <c r="G103" s="86"/>
      <c r="H103" s="86">
        <f>VLOOKUP(B103,[2]Tried!$L$26:$T$237,9,FALSE)</f>
        <v>2217.8625723979599</v>
      </c>
      <c r="I103" s="86">
        <f>VLOOKUP(B103,[2]Tried!$L$26:$T$237,2,FALSE)</f>
        <v>295.19432014919136</v>
      </c>
      <c r="J103" s="86">
        <f>VLOOKUP(B103,[2]Tried!$L$26:$T$237,3,FALSE)</f>
        <v>420.26975691893205</v>
      </c>
      <c r="K103" s="86">
        <f>VLOOKUP(B103,[2]Tried!$L$26:$T$237,4,FALSE)</f>
        <v>443.58908622418215</v>
      </c>
      <c r="L103" s="86">
        <f>VLOOKUP(B103,[2]Tried!$L$26:$T$237,5,FALSE)</f>
        <v>408.90076638823683</v>
      </c>
      <c r="M103" s="86">
        <f>VLOOKUP(B103,[2]Tried!$L$26:$T$237,6,FALSE)</f>
        <v>324.60713924323795</v>
      </c>
      <c r="N103" s="86">
        <f>VLOOKUP(B103,[2]Tried!$L$26:$T$237,7,FALSE)</f>
        <v>189.59306501508962</v>
      </c>
      <c r="O103" s="86">
        <f>VLOOKUP(B103,[2]Tried!$L$26:$T$237,8,FALSE)</f>
        <v>135.70843845908971</v>
      </c>
      <c r="P103" s="86"/>
      <c r="Q103" s="86">
        <f>VLOOKUP(B103,[2]Succeded!$C$26:$F$237,4,FALSE)</f>
        <v>1995.6413820375681</v>
      </c>
      <c r="R103" s="86">
        <f>VLOOKUP(B103,[2]Succeded!$C$26:$F$237,2,FALSE)</f>
        <v>944.72295010272092</v>
      </c>
      <c r="S103" s="86">
        <f>VLOOKUP(B103,[2]Succeded!$C$26:$F$237,3,FALSE)</f>
        <v>1050.9184319348471</v>
      </c>
      <c r="T103" s="86"/>
      <c r="U103" s="86">
        <f>VLOOKUP(B103,[2]Succeded!$L$26:$T$237,9,FALSE)</f>
        <v>1995.8901878338052</v>
      </c>
      <c r="V103" s="86">
        <f>VLOOKUP(B103,[2]Succeded!$L$26:$T$237,2,FALSE)</f>
        <v>272.35024125017253</v>
      </c>
      <c r="W103" s="86">
        <f>VLOOKUP(B103,[2]Succeded!$L$26:$T$237,3,FALSE)</f>
        <v>353.41883002402597</v>
      </c>
      <c r="X103" s="86">
        <f>VLOOKUP(B103,[2]Succeded!$L$26:$T$237,4,FALSE)</f>
        <v>399.08688428318965</v>
      </c>
      <c r="Y103" s="86">
        <f>VLOOKUP(B103,[2]Succeded!$L$26:$T$237,5,FALSE)</f>
        <v>363.49912135812519</v>
      </c>
      <c r="Z103" s="86">
        <f>VLOOKUP(B103,[2]Succeded!$L$26:$T$237,6,FALSE)</f>
        <v>302.23213925668193</v>
      </c>
      <c r="AA103" s="86">
        <f>VLOOKUP(B103,[2]Succeded!$L$26:$T$237,7,FALSE)</f>
        <v>177.01322439415324</v>
      </c>
      <c r="AB103" s="86">
        <f>VLOOKUP(B103,[2]Succeded!$L$26:$T$237,8,FALSE)</f>
        <v>128.2897472674567</v>
      </c>
      <c r="AC103" s="89"/>
      <c r="AD103" s="85">
        <f t="shared" si="13"/>
        <v>0.89997461386670541</v>
      </c>
      <c r="AE103" s="85">
        <f t="shared" si="14"/>
        <v>0.88104741631347461</v>
      </c>
      <c r="AF103" s="85">
        <f t="shared" si="15"/>
        <v>0.91769698365046393</v>
      </c>
      <c r="AG103" s="85"/>
      <c r="AH103" s="85">
        <f t="shared" si="16"/>
        <v>0.89991607806242135</v>
      </c>
      <c r="AI103" s="85">
        <f t="shared" si="17"/>
        <v>0.9226134199076953</v>
      </c>
      <c r="AJ103" s="85">
        <f t="shared" si="18"/>
        <v>0.84093329154826313</v>
      </c>
      <c r="AK103" s="85">
        <f t="shared" si="19"/>
        <v>0.89967696834069111</v>
      </c>
      <c r="AL103" s="85">
        <f t="shared" si="20"/>
        <v>0.88896659345704332</v>
      </c>
      <c r="AM103" s="85">
        <f t="shared" si="21"/>
        <v>0.93107052408422308</v>
      </c>
      <c r="AN103" s="85">
        <f t="shared" si="22"/>
        <v>0.93364820269172211</v>
      </c>
      <c r="AO103" s="84">
        <f t="shared" si="23"/>
        <v>0.94533360433684877</v>
      </c>
    </row>
    <row r="104" spans="1:41" x14ac:dyDescent="0.2">
      <c r="A104" s="77" t="s">
        <v>359</v>
      </c>
      <c r="B104" s="88" t="s">
        <v>358</v>
      </c>
      <c r="C104" s="87" t="s">
        <v>357</v>
      </c>
      <c r="D104" s="86">
        <f>VLOOKUP(B104,[2]Tried!$C$26:$F$237,4,FALSE)</f>
        <v>1257.146548796351</v>
      </c>
      <c r="E104" s="86">
        <f>VLOOKUP(B104,[2]Tried!$C$26:$F$237,2,FALSE)</f>
        <v>567.10237409576894</v>
      </c>
      <c r="F104" s="86">
        <f>VLOOKUP(B104,[2]Tried!$C$26:$F$237,3,FALSE)</f>
        <v>690.04417470058218</v>
      </c>
      <c r="G104" s="86"/>
      <c r="H104" s="86">
        <f>VLOOKUP(B104,[2]Tried!$L$26:$T$237,9,FALSE)</f>
        <v>1256.1810541184825</v>
      </c>
      <c r="I104" s="86">
        <f>VLOOKUP(B104,[2]Tried!$L$26:$T$237,2,FALSE)</f>
        <v>120.10781210286017</v>
      </c>
      <c r="J104" s="86">
        <f>VLOOKUP(B104,[2]Tried!$L$26:$T$237,3,FALSE)</f>
        <v>164.34259620194828</v>
      </c>
      <c r="K104" s="86">
        <f>VLOOKUP(B104,[2]Tried!$L$26:$T$237,4,FALSE)</f>
        <v>212.67114472979821</v>
      </c>
      <c r="L104" s="86">
        <f>VLOOKUP(B104,[2]Tried!$L$26:$T$237,5,FALSE)</f>
        <v>233.52487153402396</v>
      </c>
      <c r="M104" s="86">
        <f>VLOOKUP(B104,[2]Tried!$L$26:$T$237,6,FALSE)</f>
        <v>186.10758083433402</v>
      </c>
      <c r="N104" s="86">
        <f>VLOOKUP(B104,[2]Tried!$L$26:$T$237,7,FALSE)</f>
        <v>203.98711611615335</v>
      </c>
      <c r="O104" s="86">
        <f>VLOOKUP(B104,[2]Tried!$L$26:$T$237,8,FALSE)</f>
        <v>135.43993259936448</v>
      </c>
      <c r="P104" s="86"/>
      <c r="Q104" s="86">
        <f>VLOOKUP(B104,[2]Succeded!$C$26:$F$237,4,FALSE)</f>
        <v>1162.1694074108755</v>
      </c>
      <c r="R104" s="86">
        <f>VLOOKUP(B104,[2]Succeded!$C$26:$F$237,2,FALSE)</f>
        <v>523.60791442857192</v>
      </c>
      <c r="S104" s="86">
        <f>VLOOKUP(B104,[2]Succeded!$C$26:$F$237,3,FALSE)</f>
        <v>638.56149298230366</v>
      </c>
      <c r="T104" s="86"/>
      <c r="U104" s="86">
        <f>VLOOKUP(B104,[2]Succeded!$L$26:$T$237,9,FALSE)</f>
        <v>1160.157713338991</v>
      </c>
      <c r="V104" s="86">
        <f>VLOOKUP(B104,[2]Succeded!$L$26:$T$237,2,FALSE)</f>
        <v>108.50503130315364</v>
      </c>
      <c r="W104" s="86">
        <f>VLOOKUP(B104,[2]Succeded!$L$26:$T$237,3,FALSE)</f>
        <v>145.77458295065776</v>
      </c>
      <c r="X104" s="86">
        <f>VLOOKUP(B104,[2]Succeded!$L$26:$T$237,4,FALSE)</f>
        <v>197.43377049218512</v>
      </c>
      <c r="Y104" s="86">
        <f>VLOOKUP(B104,[2]Succeded!$L$26:$T$237,5,FALSE)</f>
        <v>212.63454136699013</v>
      </c>
      <c r="Z104" s="86">
        <f>VLOOKUP(B104,[2]Succeded!$L$26:$T$237,6,FALSE)</f>
        <v>171.26468226542241</v>
      </c>
      <c r="AA104" s="86">
        <f>VLOOKUP(B104,[2]Succeded!$L$26:$T$237,7,FALSE)</f>
        <v>197.0988612051508</v>
      </c>
      <c r="AB104" s="86">
        <f>VLOOKUP(B104,[2]Succeded!$L$26:$T$237,8,FALSE)</f>
        <v>127.44624375543128</v>
      </c>
      <c r="AC104" s="89"/>
      <c r="AD104" s="85">
        <f t="shared" si="13"/>
        <v>0.92445022302577928</v>
      </c>
      <c r="AE104" s="85">
        <f t="shared" si="14"/>
        <v>0.92330404234941199</v>
      </c>
      <c r="AF104" s="85">
        <f t="shared" si="15"/>
        <v>0.92539219428869546</v>
      </c>
      <c r="AG104" s="85"/>
      <c r="AH104" s="85">
        <f t="shared" si="16"/>
        <v>0.92355931458711948</v>
      </c>
      <c r="AI104" s="85">
        <f t="shared" si="17"/>
        <v>0.90339695148413901</v>
      </c>
      <c r="AJ104" s="85">
        <f t="shared" si="18"/>
        <v>0.88701642982155593</v>
      </c>
      <c r="AK104" s="85">
        <f t="shared" si="19"/>
        <v>0.92835241350220599</v>
      </c>
      <c r="AL104" s="85">
        <f t="shared" si="20"/>
        <v>0.91054344648685459</v>
      </c>
      <c r="AM104" s="85">
        <f t="shared" si="21"/>
        <v>0.92024559933362304</v>
      </c>
      <c r="AN104" s="85">
        <f t="shared" si="22"/>
        <v>0.96623191188662982</v>
      </c>
      <c r="AO104" s="84">
        <f t="shared" si="23"/>
        <v>0.94097982263784208</v>
      </c>
    </row>
    <row r="105" spans="1:41" x14ac:dyDescent="0.2">
      <c r="A105" s="77" t="s">
        <v>356</v>
      </c>
      <c r="B105" s="88" t="s">
        <v>355</v>
      </c>
      <c r="C105" s="87" t="s">
        <v>354</v>
      </c>
      <c r="D105" s="86">
        <f>VLOOKUP(B105,[2]Tried!$C$26:$F$237,4,FALSE)</f>
        <v>1035.0155717027944</v>
      </c>
      <c r="E105" s="86">
        <f>VLOOKUP(B105,[2]Tried!$C$26:$F$237,2,FALSE)</f>
        <v>485.26048383214805</v>
      </c>
      <c r="F105" s="86">
        <f>VLOOKUP(B105,[2]Tried!$C$26:$F$237,3,FALSE)</f>
        <v>549.75508787064632</v>
      </c>
      <c r="G105" s="86"/>
      <c r="H105" s="86">
        <f>VLOOKUP(B105,[2]Tried!$L$26:$T$237,9,FALSE)</f>
        <v>1036.0528602320042</v>
      </c>
      <c r="I105" s="86">
        <f>VLOOKUP(B105,[2]Tried!$L$26:$T$237,2,FALSE)</f>
        <v>77.688902826112098</v>
      </c>
      <c r="J105" s="86">
        <f>VLOOKUP(B105,[2]Tried!$L$26:$T$237,3,FALSE)</f>
        <v>173.48128592488351</v>
      </c>
      <c r="K105" s="86">
        <f>VLOOKUP(B105,[2]Tried!$L$26:$T$237,4,FALSE)</f>
        <v>183.40661055768018</v>
      </c>
      <c r="L105" s="86">
        <f>VLOOKUP(B105,[2]Tried!$L$26:$T$237,5,FALSE)</f>
        <v>196.79325456627603</v>
      </c>
      <c r="M105" s="86">
        <f>VLOOKUP(B105,[2]Tried!$L$26:$T$237,6,FALSE)</f>
        <v>158.81293457740605</v>
      </c>
      <c r="N105" s="86">
        <f>VLOOKUP(B105,[2]Tried!$L$26:$T$237,7,FALSE)</f>
        <v>140.70468400298668</v>
      </c>
      <c r="O105" s="86">
        <f>VLOOKUP(B105,[2]Tried!$L$26:$T$237,8,FALSE)</f>
        <v>105.16518777665949</v>
      </c>
      <c r="P105" s="86"/>
      <c r="Q105" s="86">
        <f>VLOOKUP(B105,[2]Succeded!$C$26:$F$237,4,FALSE)</f>
        <v>993.27108845148939</v>
      </c>
      <c r="R105" s="86">
        <f>VLOOKUP(B105,[2]Succeded!$C$26:$F$237,2,FALSE)</f>
        <v>459.08438844692455</v>
      </c>
      <c r="S105" s="86">
        <f>VLOOKUP(B105,[2]Succeded!$C$26:$F$237,3,FALSE)</f>
        <v>534.18670000456484</v>
      </c>
      <c r="T105" s="86"/>
      <c r="U105" s="86">
        <f>VLOOKUP(B105,[2]Succeded!$L$26:$T$237,9,FALSE)</f>
        <v>994.30837698069934</v>
      </c>
      <c r="V105" s="86">
        <f>VLOOKUP(B105,[2]Succeded!$L$26:$T$237,2,FALSE)</f>
        <v>76.715185679185709</v>
      </c>
      <c r="W105" s="86">
        <f>VLOOKUP(B105,[2]Succeded!$L$26:$T$237,3,FALSE)</f>
        <v>165.28227023171459</v>
      </c>
      <c r="X105" s="86">
        <f>VLOOKUP(B105,[2]Succeded!$L$26:$T$237,4,FALSE)</f>
        <v>169.01912593300989</v>
      </c>
      <c r="Y105" s="86">
        <f>VLOOKUP(B105,[2]Succeded!$L$26:$T$237,5,FALSE)</f>
        <v>192.49697009391781</v>
      </c>
      <c r="Z105" s="86">
        <f>VLOOKUP(B105,[2]Succeded!$L$26:$T$237,6,FALSE)</f>
        <v>154.75908158766137</v>
      </c>
      <c r="AA105" s="86">
        <f>VLOOKUP(B105,[2]Succeded!$L$26:$T$237,7,FALSE)</f>
        <v>136.65640180845131</v>
      </c>
      <c r="AB105" s="86">
        <f>VLOOKUP(B105,[2]Succeded!$L$26:$T$237,8,FALSE)</f>
        <v>99.379341646758633</v>
      </c>
      <c r="AC105" s="89"/>
      <c r="AD105" s="85">
        <f t="shared" si="13"/>
        <v>0.95966777274410708</v>
      </c>
      <c r="AE105" s="85">
        <f t="shared" si="14"/>
        <v>0.94605764067473952</v>
      </c>
      <c r="AF105" s="85">
        <f t="shared" si="15"/>
        <v>0.9716812300430322</v>
      </c>
      <c r="AG105" s="85"/>
      <c r="AH105" s="85">
        <f t="shared" si="16"/>
        <v>0.95970815307439339</v>
      </c>
      <c r="AI105" s="85">
        <f t="shared" si="17"/>
        <v>0.98746645773713881</v>
      </c>
      <c r="AJ105" s="85">
        <f t="shared" si="18"/>
        <v>0.95273832765616551</v>
      </c>
      <c r="AK105" s="85">
        <f t="shared" si="19"/>
        <v>0.92155416546370594</v>
      </c>
      <c r="AL105" s="85">
        <f t="shared" si="20"/>
        <v>0.97816853793171388</v>
      </c>
      <c r="AM105" s="85">
        <f t="shared" si="21"/>
        <v>0.97447403764352192</v>
      </c>
      <c r="AN105" s="85">
        <f t="shared" si="22"/>
        <v>0.97122851862949033</v>
      </c>
      <c r="AO105" s="84">
        <f t="shared" si="23"/>
        <v>0.94498325679607653</v>
      </c>
    </row>
    <row r="106" spans="1:41" x14ac:dyDescent="0.2">
      <c r="A106" s="77" t="s">
        <v>353</v>
      </c>
      <c r="B106" s="88" t="s">
        <v>352</v>
      </c>
      <c r="C106" s="87" t="s">
        <v>351</v>
      </c>
      <c r="D106" s="86">
        <f>VLOOKUP(B106,[2]Tried!$C$26:$F$237,4,FALSE)</f>
        <v>1001.5962787035755</v>
      </c>
      <c r="E106" s="86">
        <f>VLOOKUP(B106,[2]Tried!$C$26:$F$237,2,FALSE)</f>
        <v>451.45851910993423</v>
      </c>
      <c r="F106" s="86">
        <f>VLOOKUP(B106,[2]Tried!$C$26:$F$237,3,FALSE)</f>
        <v>550.13775959364125</v>
      </c>
      <c r="G106" s="86"/>
      <c r="H106" s="86">
        <f>VLOOKUP(B106,[2]Tried!$L$26:$T$237,9,FALSE)</f>
        <v>998.72990398411628</v>
      </c>
      <c r="I106" s="86">
        <f>VLOOKUP(B106,[2]Tried!$L$26:$T$237,2,FALSE)</f>
        <v>79.542130643058798</v>
      </c>
      <c r="J106" s="86">
        <f>VLOOKUP(B106,[2]Tried!$L$26:$T$237,3,FALSE)</f>
        <v>173.47694747505201</v>
      </c>
      <c r="K106" s="86">
        <f>VLOOKUP(B106,[2]Tried!$L$26:$T$237,4,FALSE)</f>
        <v>163.93035810401008</v>
      </c>
      <c r="L106" s="86">
        <f>VLOOKUP(B106,[2]Tried!$L$26:$T$237,5,FALSE)</f>
        <v>203.99022158698733</v>
      </c>
      <c r="M106" s="86">
        <f>VLOOKUP(B106,[2]Tried!$L$26:$T$237,6,FALSE)</f>
        <v>161.57964023485471</v>
      </c>
      <c r="N106" s="86">
        <f>VLOOKUP(B106,[2]Tried!$L$26:$T$237,7,FALSE)</f>
        <v>135.66483276865972</v>
      </c>
      <c r="O106" s="86">
        <f>VLOOKUP(B106,[2]Tried!$L$26:$T$237,8,FALSE)</f>
        <v>80.545773171493636</v>
      </c>
      <c r="P106" s="86"/>
      <c r="Q106" s="86">
        <f>VLOOKUP(B106,[2]Succeded!$C$26:$F$237,4,FALSE)</f>
        <v>952.65346823586083</v>
      </c>
      <c r="R106" s="86">
        <f>VLOOKUP(B106,[2]Succeded!$C$26:$F$237,2,FALSE)</f>
        <v>425.6862274001374</v>
      </c>
      <c r="S106" s="86">
        <f>VLOOKUP(B106,[2]Succeded!$C$26:$F$237,3,FALSE)</f>
        <v>526.96724083572349</v>
      </c>
      <c r="T106" s="86"/>
      <c r="U106" s="86">
        <f>VLOOKUP(B106,[2]Succeded!$L$26:$T$237,9,FALSE)</f>
        <v>951.2082346722442</v>
      </c>
      <c r="V106" s="86">
        <f>VLOOKUP(B106,[2]Succeded!$L$26:$T$237,2,FALSE)</f>
        <v>77.104082347652266</v>
      </c>
      <c r="W106" s="86">
        <f>VLOOKUP(B106,[2]Succeded!$L$26:$T$237,3,FALSE)</f>
        <v>161.38205412062902</v>
      </c>
      <c r="X106" s="86">
        <f>VLOOKUP(B106,[2]Succeded!$L$26:$T$237,4,FALSE)</f>
        <v>155.5309980739197</v>
      </c>
      <c r="Y106" s="86">
        <f>VLOOKUP(B106,[2]Succeded!$L$26:$T$237,5,FALSE)</f>
        <v>195.71835948516582</v>
      </c>
      <c r="Z106" s="86">
        <f>VLOOKUP(B106,[2]Succeded!$L$26:$T$237,6,FALSE)</f>
        <v>150.85286576429343</v>
      </c>
      <c r="AA106" s="86">
        <f>VLOOKUP(B106,[2]Succeded!$L$26:$T$237,7,FALSE)</f>
        <v>133.1646035828166</v>
      </c>
      <c r="AB106" s="86">
        <f>VLOOKUP(B106,[2]Succeded!$L$26:$T$237,8,FALSE)</f>
        <v>77.455271297767339</v>
      </c>
      <c r="AC106" s="89"/>
      <c r="AD106" s="85">
        <f t="shared" si="13"/>
        <v>0.95113519138563074</v>
      </c>
      <c r="AE106" s="85">
        <f t="shared" si="14"/>
        <v>0.94291326751213422</v>
      </c>
      <c r="AF106" s="85">
        <f t="shared" si="15"/>
        <v>0.95788233337222184</v>
      </c>
      <c r="AG106" s="85"/>
      <c r="AH106" s="85">
        <f t="shared" si="16"/>
        <v>0.95241789684848788</v>
      </c>
      <c r="AI106" s="85">
        <f t="shared" si="17"/>
        <v>0.96934896921045344</v>
      </c>
      <c r="AJ106" s="85">
        <f t="shared" si="18"/>
        <v>0.93027953552063525</v>
      </c>
      <c r="AK106" s="85">
        <f t="shared" si="19"/>
        <v>0.94876263233219327</v>
      </c>
      <c r="AL106" s="85">
        <f t="shared" si="20"/>
        <v>0.9594497126505932</v>
      </c>
      <c r="AM106" s="85">
        <f t="shared" si="21"/>
        <v>0.93361308110990959</v>
      </c>
      <c r="AN106" s="85">
        <f t="shared" si="22"/>
        <v>0.98157054311852066</v>
      </c>
      <c r="AO106" s="84">
        <f t="shared" si="23"/>
        <v>0.96163048969501885</v>
      </c>
    </row>
    <row r="107" spans="1:41" x14ac:dyDescent="0.2">
      <c r="A107" s="77" t="s">
        <v>350</v>
      </c>
      <c r="B107" s="88" t="s">
        <v>349</v>
      </c>
      <c r="C107" s="87" t="s">
        <v>348</v>
      </c>
      <c r="D107" s="86">
        <f>VLOOKUP(B107,[2]Tried!$C$26:$F$237,4,FALSE)</f>
        <v>1266.2098115527806</v>
      </c>
      <c r="E107" s="86">
        <f>VLOOKUP(B107,[2]Tried!$C$26:$F$237,2,FALSE)</f>
        <v>590.54979944217689</v>
      </c>
      <c r="F107" s="86">
        <f>VLOOKUP(B107,[2]Tried!$C$26:$F$237,3,FALSE)</f>
        <v>675.66001211060382</v>
      </c>
      <c r="G107" s="86"/>
      <c r="H107" s="86">
        <f>VLOOKUP(B107,[2]Tried!$L$26:$T$237,9,FALSE)</f>
        <v>1267.7038343397644</v>
      </c>
      <c r="I107" s="86">
        <f>VLOOKUP(B107,[2]Tried!$L$26:$T$237,2,FALSE)</f>
        <v>83.342169579411191</v>
      </c>
      <c r="J107" s="86">
        <f>VLOOKUP(B107,[2]Tried!$L$26:$T$237,3,FALSE)</f>
        <v>178.47206948029392</v>
      </c>
      <c r="K107" s="86">
        <f>VLOOKUP(B107,[2]Tried!$L$26:$T$237,4,FALSE)</f>
        <v>235.24124211785417</v>
      </c>
      <c r="L107" s="86">
        <f>VLOOKUP(B107,[2]Tried!$L$26:$T$237,5,FALSE)</f>
        <v>258.7972725606009</v>
      </c>
      <c r="M107" s="86">
        <f>VLOOKUP(B107,[2]Tried!$L$26:$T$237,6,FALSE)</f>
        <v>202.68710991604337</v>
      </c>
      <c r="N107" s="86">
        <f>VLOOKUP(B107,[2]Tried!$L$26:$T$237,7,FALSE)</f>
        <v>173.44516799145333</v>
      </c>
      <c r="O107" s="86">
        <f>VLOOKUP(B107,[2]Tried!$L$26:$T$237,8,FALSE)</f>
        <v>135.7188026941075</v>
      </c>
      <c r="P107" s="86"/>
      <c r="Q107" s="86">
        <f>VLOOKUP(B107,[2]Succeded!$C$26:$F$237,4,FALSE)</f>
        <v>1198.9468273672851</v>
      </c>
      <c r="R107" s="86">
        <f>VLOOKUP(B107,[2]Succeded!$C$26:$F$237,2,FALSE)</f>
        <v>553.7246081578005</v>
      </c>
      <c r="S107" s="86">
        <f>VLOOKUP(B107,[2]Succeded!$C$26:$F$237,3,FALSE)</f>
        <v>645.22221920948448</v>
      </c>
      <c r="T107" s="86"/>
      <c r="U107" s="86">
        <f>VLOOKUP(B107,[2]Succeded!$L$26:$T$237,9,FALSE)</f>
        <v>1200.4408501542687</v>
      </c>
      <c r="V107" s="86">
        <f>VLOOKUP(B107,[2]Succeded!$L$26:$T$237,2,FALSE)</f>
        <v>76.406409326660821</v>
      </c>
      <c r="W107" s="86">
        <f>VLOOKUP(B107,[2]Succeded!$L$26:$T$237,3,FALSE)</f>
        <v>161.29270745081314</v>
      </c>
      <c r="X107" s="86">
        <f>VLOOKUP(B107,[2]Succeded!$L$26:$T$237,4,FALSE)</f>
        <v>224.01327085164485</v>
      </c>
      <c r="Y107" s="86">
        <f>VLOOKUP(B107,[2]Succeded!$L$26:$T$237,5,FALSE)</f>
        <v>244.13393734066858</v>
      </c>
      <c r="Z107" s="86">
        <f>VLOOKUP(B107,[2]Succeded!$L$26:$T$237,6,FALSE)</f>
        <v>193.17754515561967</v>
      </c>
      <c r="AA107" s="86">
        <f>VLOOKUP(B107,[2]Succeded!$L$26:$T$237,7,FALSE)</f>
        <v>168.33549949128155</v>
      </c>
      <c r="AB107" s="86">
        <f>VLOOKUP(B107,[2]Succeded!$L$26:$T$237,8,FALSE)</f>
        <v>133.08148053758003</v>
      </c>
      <c r="AC107" s="89"/>
      <c r="AD107" s="85">
        <f t="shared" si="13"/>
        <v>0.94687848445668776</v>
      </c>
      <c r="AE107" s="85">
        <f t="shared" si="14"/>
        <v>0.93764253019955168</v>
      </c>
      <c r="AF107" s="85">
        <f t="shared" si="15"/>
        <v>0.95495102217750194</v>
      </c>
      <c r="AG107" s="85"/>
      <c r="AH107" s="85">
        <f t="shared" si="16"/>
        <v>0.94694108957986456</v>
      </c>
      <c r="AI107" s="85">
        <f t="shared" si="17"/>
        <v>0.91677970122745911</v>
      </c>
      <c r="AJ107" s="85">
        <f t="shared" si="18"/>
        <v>0.90374201364108875</v>
      </c>
      <c r="AK107" s="85">
        <f t="shared" si="19"/>
        <v>0.9522703962743736</v>
      </c>
      <c r="AL107" s="85">
        <f t="shared" si="20"/>
        <v>0.94334045689566259</v>
      </c>
      <c r="AM107" s="85">
        <f t="shared" si="21"/>
        <v>0.95308253808363674</v>
      </c>
      <c r="AN107" s="85">
        <f t="shared" si="22"/>
        <v>0.97054015076151579</v>
      </c>
      <c r="AO107" s="84">
        <f t="shared" si="23"/>
        <v>0.98056774666313817</v>
      </c>
    </row>
    <row r="108" spans="1:41" x14ac:dyDescent="0.2">
      <c r="A108" s="77" t="s">
        <v>347</v>
      </c>
      <c r="B108" s="88" t="s">
        <v>346</v>
      </c>
      <c r="C108" s="87" t="s">
        <v>345</v>
      </c>
      <c r="D108" s="86">
        <f>VLOOKUP(B108,[2]Tried!$C$26:$F$237,4,FALSE)</f>
        <v>1195.9734931671392</v>
      </c>
      <c r="E108" s="86">
        <f>VLOOKUP(B108,[2]Tried!$C$26:$F$237,2,FALSE)</f>
        <v>563.95736304374634</v>
      </c>
      <c r="F108" s="86">
        <f>VLOOKUP(B108,[2]Tried!$C$26:$F$237,3,FALSE)</f>
        <v>632.01613012339271</v>
      </c>
      <c r="G108" s="86"/>
      <c r="H108" s="86">
        <f>VLOOKUP(B108,[2]Tried!$L$26:$T$237,9,FALSE)</f>
        <v>1197.4690484331738</v>
      </c>
      <c r="I108" s="86">
        <f>VLOOKUP(B108,[2]Tried!$L$26:$T$237,2,FALSE)</f>
        <v>101.87049887639014</v>
      </c>
      <c r="J108" s="86">
        <f>VLOOKUP(B108,[2]Tried!$L$26:$T$237,3,FALSE)</f>
        <v>166.73705908340042</v>
      </c>
      <c r="K108" s="86">
        <f>VLOOKUP(B108,[2]Tried!$L$26:$T$237,4,FALSE)</f>
        <v>217.84075292687248</v>
      </c>
      <c r="L108" s="86">
        <f>VLOOKUP(B108,[2]Tried!$L$26:$T$237,5,FALSE)</f>
        <v>232.37738994915742</v>
      </c>
      <c r="M108" s="86">
        <f>VLOOKUP(B108,[2]Tried!$L$26:$T$237,6,FALSE)</f>
        <v>214.22625241145784</v>
      </c>
      <c r="N108" s="86">
        <f>VLOOKUP(B108,[2]Tried!$L$26:$T$237,7,FALSE)</f>
        <v>157.71639399849136</v>
      </c>
      <c r="O108" s="86">
        <f>VLOOKUP(B108,[2]Tried!$L$26:$T$237,8,FALSE)</f>
        <v>106.70070118740411</v>
      </c>
      <c r="P108" s="86"/>
      <c r="Q108" s="86">
        <f>VLOOKUP(B108,[2]Succeded!$C$26:$F$237,4,FALSE)</f>
        <v>1126.2405619419844</v>
      </c>
      <c r="R108" s="86">
        <f>VLOOKUP(B108,[2]Succeded!$C$26:$F$237,2,FALSE)</f>
        <v>534.0944208236956</v>
      </c>
      <c r="S108" s="86">
        <f>VLOOKUP(B108,[2]Succeded!$C$26:$F$237,3,FALSE)</f>
        <v>592.14614111828882</v>
      </c>
      <c r="T108" s="86"/>
      <c r="U108" s="86">
        <f>VLOOKUP(B108,[2]Succeded!$L$26:$T$237,9,FALSE)</f>
        <v>1126.7242647633959</v>
      </c>
      <c r="V108" s="86">
        <f>VLOOKUP(B108,[2]Succeded!$L$26:$T$237,2,FALSE)</f>
        <v>91.083634829225716</v>
      </c>
      <c r="W108" s="86">
        <f>VLOOKUP(B108,[2]Succeded!$L$26:$T$237,3,FALSE)</f>
        <v>150.80632585182263</v>
      </c>
      <c r="X108" s="86">
        <f>VLOOKUP(B108,[2]Succeded!$L$26:$T$237,4,FALSE)</f>
        <v>202.07035864808378</v>
      </c>
      <c r="Y108" s="86">
        <f>VLOOKUP(B108,[2]Succeded!$L$26:$T$237,5,FALSE)</f>
        <v>216.93516435080483</v>
      </c>
      <c r="Z108" s="86">
        <f>VLOOKUP(B108,[2]Succeded!$L$26:$T$237,6,FALSE)</f>
        <v>208.90714326688484</v>
      </c>
      <c r="AA108" s="86">
        <f>VLOOKUP(B108,[2]Succeded!$L$26:$T$237,7,FALSE)</f>
        <v>155.78357775826606</v>
      </c>
      <c r="AB108" s="86">
        <f>VLOOKUP(B108,[2]Succeded!$L$26:$T$237,8,FALSE)</f>
        <v>101.13806005830814</v>
      </c>
      <c r="AC108" s="89"/>
      <c r="AD108" s="85">
        <f t="shared" si="13"/>
        <v>0.94169358131801884</v>
      </c>
      <c r="AE108" s="85">
        <f t="shared" si="14"/>
        <v>0.94704751781433116</v>
      </c>
      <c r="AF108" s="85">
        <f t="shared" si="15"/>
        <v>0.9369161844060534</v>
      </c>
      <c r="AG108" s="85"/>
      <c r="AH108" s="85">
        <f t="shared" si="16"/>
        <v>0.94092140939897884</v>
      </c>
      <c r="AI108" s="85">
        <f t="shared" si="17"/>
        <v>0.89411199350016701</v>
      </c>
      <c r="AJ108" s="85">
        <f t="shared" si="18"/>
        <v>0.90445595406831913</v>
      </c>
      <c r="AK108" s="85">
        <f t="shared" si="19"/>
        <v>0.9276058585599789</v>
      </c>
      <c r="AL108" s="85">
        <f t="shared" si="20"/>
        <v>0.93354678094227994</v>
      </c>
      <c r="AM108" s="85">
        <f t="shared" si="21"/>
        <v>0.97517060077979267</v>
      </c>
      <c r="AN108" s="85">
        <f t="shared" si="22"/>
        <v>0.98774498838564762</v>
      </c>
      <c r="AO108" s="84">
        <f t="shared" si="23"/>
        <v>0.94786687372067024</v>
      </c>
    </row>
    <row r="109" spans="1:41" x14ac:dyDescent="0.2">
      <c r="A109" s="77" t="s">
        <v>344</v>
      </c>
      <c r="B109" s="88" t="s">
        <v>343</v>
      </c>
      <c r="C109" s="87" t="s">
        <v>342</v>
      </c>
      <c r="D109" s="86">
        <f>VLOOKUP(B109,[2]Tried!$C$26:$F$237,4,FALSE)</f>
        <v>682.0051336286466</v>
      </c>
      <c r="E109" s="86">
        <f>VLOOKUP(B109,[2]Tried!$C$26:$F$237,2,FALSE)</f>
        <v>327.95108085701162</v>
      </c>
      <c r="F109" s="86">
        <f>VLOOKUP(B109,[2]Tried!$C$26:$F$237,3,FALSE)</f>
        <v>354.05405277163499</v>
      </c>
      <c r="G109" s="86"/>
      <c r="H109" s="86">
        <f>VLOOKUP(B109,[2]Tried!$L$26:$T$237,9,FALSE)</f>
        <v>682.98696771249547</v>
      </c>
      <c r="I109" s="86">
        <f>VLOOKUP(B109,[2]Tried!$L$26:$T$237,2,FALSE)</f>
        <v>67.256403448823974</v>
      </c>
      <c r="J109" s="86">
        <f>VLOOKUP(B109,[2]Tried!$L$26:$T$237,3,FALSE)</f>
        <v>111.37175570643619</v>
      </c>
      <c r="K109" s="86">
        <f>VLOOKUP(B109,[2]Tried!$L$26:$T$237,4,FALSE)</f>
        <v>110.94000497742985</v>
      </c>
      <c r="L109" s="86">
        <f>VLOOKUP(B109,[2]Tried!$L$26:$T$237,5,FALSE)</f>
        <v>133.45917565726094</v>
      </c>
      <c r="M109" s="86">
        <f>VLOOKUP(B109,[2]Tried!$L$26:$T$237,6,FALSE)</f>
        <v>103.1180660067494</v>
      </c>
      <c r="N109" s="86">
        <f>VLOOKUP(B109,[2]Tried!$L$26:$T$237,7,FALSE)</f>
        <v>97.854100070558118</v>
      </c>
      <c r="O109" s="86">
        <f>VLOOKUP(B109,[2]Tried!$L$26:$T$237,8,FALSE)</f>
        <v>58.987461845237007</v>
      </c>
      <c r="P109" s="86"/>
      <c r="Q109" s="86">
        <f>VLOOKUP(B109,[2]Succeded!$C$26:$F$237,4,FALSE)</f>
        <v>661.55118955805983</v>
      </c>
      <c r="R109" s="86">
        <f>VLOOKUP(B109,[2]Succeded!$C$26:$F$237,2,FALSE)</f>
        <v>313.76292335937563</v>
      </c>
      <c r="S109" s="86">
        <f>VLOOKUP(B109,[2]Succeded!$C$26:$F$237,3,FALSE)</f>
        <v>347.7882661986842</v>
      </c>
      <c r="T109" s="86"/>
      <c r="U109" s="86">
        <f>VLOOKUP(B109,[2]Succeded!$L$26:$T$237,9,FALSE)</f>
        <v>662.53302364190881</v>
      </c>
      <c r="V109" s="86">
        <f>VLOOKUP(B109,[2]Succeded!$L$26:$T$237,2,FALSE)</f>
        <v>65.31451506602393</v>
      </c>
      <c r="W109" s="86">
        <f>VLOOKUP(B109,[2]Succeded!$L$26:$T$237,3,FALSE)</f>
        <v>108.59249301624108</v>
      </c>
      <c r="X109" s="86">
        <f>VLOOKUP(B109,[2]Succeded!$L$26:$T$237,4,FALSE)</f>
        <v>106.48982845716986</v>
      </c>
      <c r="Y109" s="86">
        <f>VLOOKUP(B109,[2]Succeded!$L$26:$T$237,5,FALSE)</f>
        <v>127.6824276152131</v>
      </c>
      <c r="Z109" s="86">
        <f>VLOOKUP(B109,[2]Succeded!$L$26:$T$237,6,FALSE)</f>
        <v>101.28333239413338</v>
      </c>
      <c r="AA109" s="86">
        <f>VLOOKUP(B109,[2]Succeded!$L$26:$T$237,7,FALSE)</f>
        <v>96.135029365374876</v>
      </c>
      <c r="AB109" s="86">
        <f>VLOOKUP(B109,[2]Succeded!$L$26:$T$237,8,FALSE)</f>
        <v>57.035397727752567</v>
      </c>
      <c r="AC109" s="89"/>
      <c r="AD109" s="85">
        <f t="shared" si="13"/>
        <v>0.97000910541279883</v>
      </c>
      <c r="AE109" s="85">
        <f t="shared" si="14"/>
        <v>0.9567369698536774</v>
      </c>
      <c r="AF109" s="85">
        <f t="shared" si="15"/>
        <v>0.98230274014970187</v>
      </c>
      <c r="AG109" s="85"/>
      <c r="AH109" s="85">
        <f t="shared" si="16"/>
        <v>0.97005221909417638</v>
      </c>
      <c r="AI109" s="85">
        <f t="shared" si="17"/>
        <v>0.97112708555286265</v>
      </c>
      <c r="AJ109" s="85">
        <f t="shared" si="18"/>
        <v>0.97504517485096542</v>
      </c>
      <c r="AK109" s="85">
        <f t="shared" si="19"/>
        <v>0.95988663853796152</v>
      </c>
      <c r="AL109" s="85">
        <f t="shared" si="20"/>
        <v>0.95671524259311158</v>
      </c>
      <c r="AM109" s="85">
        <f t="shared" si="21"/>
        <v>0.98220744740794563</v>
      </c>
      <c r="AN109" s="85">
        <f t="shared" si="22"/>
        <v>0.98243230785481961</v>
      </c>
      <c r="AO109" s="84">
        <f t="shared" si="23"/>
        <v>0.9669071348991759</v>
      </c>
    </row>
    <row r="110" spans="1:41" x14ac:dyDescent="0.2">
      <c r="A110" s="77" t="s">
        <v>341</v>
      </c>
      <c r="B110" s="88" t="s">
        <v>340</v>
      </c>
      <c r="C110" s="87" t="s">
        <v>339</v>
      </c>
      <c r="D110" s="86">
        <f>VLOOKUP(B110,[2]Tried!$C$26:$F$237,4,FALSE)</f>
        <v>1240.4165371089834</v>
      </c>
      <c r="E110" s="86">
        <f>VLOOKUP(B110,[2]Tried!$C$26:$F$237,2,FALSE)</f>
        <v>595.31458888322265</v>
      </c>
      <c r="F110" s="86">
        <f>VLOOKUP(B110,[2]Tried!$C$26:$F$237,3,FALSE)</f>
        <v>645.10194822576091</v>
      </c>
      <c r="H110" s="86">
        <f>VLOOKUP(B110,[2]Tried!$L$26:$T$237,9,FALSE)</f>
        <v>1242.4336836176951</v>
      </c>
      <c r="I110" s="86">
        <f>VLOOKUP(B110,[2]Tried!$L$26:$T$237,2,FALSE)</f>
        <v>138.82218452470022</v>
      </c>
      <c r="J110" s="86">
        <f>VLOOKUP(B110,[2]Tried!$L$26:$T$237,3,FALSE)</f>
        <v>239.02135415163769</v>
      </c>
      <c r="K110" s="86">
        <f>VLOOKUP(B110,[2]Tried!$L$26:$T$237,4,FALSE)</f>
        <v>236.94585921029483</v>
      </c>
      <c r="L110" s="86">
        <f>VLOOKUP(B110,[2]Tried!$L$26:$T$237,5,FALSE)</f>
        <v>240.52377375791869</v>
      </c>
      <c r="M110" s="86">
        <f>VLOOKUP(B110,[2]Tried!$L$26:$T$237,6,FALSE)</f>
        <v>192.11408423381801</v>
      </c>
      <c r="N110" s="86">
        <f>VLOOKUP(B110,[2]Tried!$L$26:$T$237,7,FALSE)</f>
        <v>125.55873403088516</v>
      </c>
      <c r="O110" s="86">
        <f>VLOOKUP(B110,[2]Tried!$L$26:$T$237,8,FALSE)</f>
        <v>69.447693708440539</v>
      </c>
      <c r="Q110" s="86">
        <f>VLOOKUP(B110,[2]Succeded!$C$26:$F$237,4,FALSE)</f>
        <v>1158.6679331286896</v>
      </c>
      <c r="R110" s="86">
        <f>VLOOKUP(B110,[2]Succeded!$C$26:$F$237,2,FALSE)</f>
        <v>547.34474191379604</v>
      </c>
      <c r="S110" s="86">
        <f>VLOOKUP(B110,[2]Succeded!$C$26:$F$237,3,FALSE)</f>
        <v>611.32319121489343</v>
      </c>
      <c r="U110" s="86">
        <f>VLOOKUP(B110,[2]Succeded!$L$26:$T$237,9,FALSE)</f>
        <v>1159.4656349861286</v>
      </c>
      <c r="V110" s="86">
        <f>VLOOKUP(B110,[2]Succeded!$L$26:$T$237,2,FALSE)</f>
        <v>119.83207154128631</v>
      </c>
      <c r="W110" s="86">
        <f>VLOOKUP(B110,[2]Succeded!$L$26:$T$237,3,FALSE)</f>
        <v>208.80899102810289</v>
      </c>
      <c r="X110" s="86">
        <f>VLOOKUP(B110,[2]Succeded!$L$26:$T$237,4,FALSE)</f>
        <v>221.33833396445198</v>
      </c>
      <c r="Y110" s="86">
        <f>VLOOKUP(B110,[2]Succeded!$L$26:$T$237,5,FALSE)</f>
        <v>231.5410663792772</v>
      </c>
      <c r="Z110" s="86">
        <f>VLOOKUP(B110,[2]Succeded!$L$26:$T$237,6,FALSE)</f>
        <v>188.50662669719611</v>
      </c>
      <c r="AA110" s="86">
        <f>VLOOKUP(B110,[2]Succeded!$L$26:$T$237,7,FALSE)</f>
        <v>122.10989434885273</v>
      </c>
      <c r="AB110" s="86">
        <f>VLOOKUP(B110,[2]Succeded!$L$26:$T$237,8,FALSE)</f>
        <v>67.328651026961651</v>
      </c>
      <c r="AD110" s="85">
        <f t="shared" si="13"/>
        <v>0.93409584479514929</v>
      </c>
      <c r="AE110" s="85">
        <f t="shared" si="14"/>
        <v>0.91942101224259365</v>
      </c>
      <c r="AF110" s="85">
        <f t="shared" si="15"/>
        <v>0.94763811037345336</v>
      </c>
      <c r="AH110" s="85">
        <f t="shared" si="16"/>
        <v>0.93322134635791454</v>
      </c>
      <c r="AI110" s="85">
        <f t="shared" si="17"/>
        <v>0.86320548802460995</v>
      </c>
      <c r="AJ110" s="85">
        <f t="shared" si="18"/>
        <v>0.87359973241400113</v>
      </c>
      <c r="AK110" s="85">
        <f t="shared" si="19"/>
        <v>0.93413041570821109</v>
      </c>
      <c r="AL110" s="85">
        <f t="shared" si="20"/>
        <v>0.96265355711705081</v>
      </c>
      <c r="AM110" s="85">
        <f t="shared" si="21"/>
        <v>0.98122231615131694</v>
      </c>
      <c r="AN110" s="85">
        <f t="shared" si="22"/>
        <v>0.97253206072319842</v>
      </c>
      <c r="AO110" s="84">
        <f t="shared" si="23"/>
        <v>0.96948721306174424</v>
      </c>
    </row>
    <row r="111" spans="1:41" x14ac:dyDescent="0.2">
      <c r="A111" s="77" t="s">
        <v>338</v>
      </c>
      <c r="B111" s="88" t="s">
        <v>337</v>
      </c>
      <c r="C111" s="87" t="s">
        <v>336</v>
      </c>
      <c r="D111" s="86">
        <f>VLOOKUP(B111,[2]Tried!$C$26:$F$237,4,FALSE)</f>
        <v>800.36280252275037</v>
      </c>
      <c r="E111" s="86">
        <f>VLOOKUP(B111,[2]Tried!$C$26:$F$237,2,FALSE)</f>
        <v>361.65024936865126</v>
      </c>
      <c r="F111" s="86">
        <f>VLOOKUP(B111,[2]Tried!$C$26:$F$237,3,FALSE)</f>
        <v>438.71255315409906</v>
      </c>
      <c r="H111" s="86">
        <f>VLOOKUP(B111,[2]Tried!$L$26:$T$237,9,FALSE)</f>
        <v>800.32553587709003</v>
      </c>
      <c r="I111" s="86">
        <f>VLOOKUP(B111,[2]Tried!$L$26:$T$237,2,FALSE)</f>
        <v>71.179184561625888</v>
      </c>
      <c r="J111" s="86">
        <f>VLOOKUP(B111,[2]Tried!$L$26:$T$237,3,FALSE)</f>
        <v>147.46248701311103</v>
      </c>
      <c r="K111" s="86">
        <f>VLOOKUP(B111,[2]Tried!$L$26:$T$237,4,FALSE)</f>
        <v>150.21912319161876</v>
      </c>
      <c r="L111" s="86">
        <f>VLOOKUP(B111,[2]Tried!$L$26:$T$237,5,FALSE)</f>
        <v>177.56184063928251</v>
      </c>
      <c r="M111" s="86">
        <f>VLOOKUP(B111,[2]Tried!$L$26:$T$237,6,FALSE)</f>
        <v>111.90340014165569</v>
      </c>
      <c r="N111" s="86">
        <f>VLOOKUP(B111,[2]Tried!$L$26:$T$237,7,FALSE)</f>
        <v>86.935946282605357</v>
      </c>
      <c r="O111" s="86">
        <f>VLOOKUP(B111,[2]Tried!$L$26:$T$237,8,FALSE)</f>
        <v>55.063554047190749</v>
      </c>
      <c r="Q111" s="86">
        <f>VLOOKUP(B111,[2]Succeded!$C$26:$F$237,4,FALSE)</f>
        <v>731.58864491254951</v>
      </c>
      <c r="R111" s="86">
        <f>VLOOKUP(B111,[2]Succeded!$C$26:$F$237,2,FALSE)</f>
        <v>319.98396504753509</v>
      </c>
      <c r="S111" s="86">
        <f>VLOOKUP(B111,[2]Succeded!$C$26:$F$237,3,FALSE)</f>
        <v>411.60467986501442</v>
      </c>
      <c r="U111" s="86">
        <f>VLOOKUP(B111,[2]Succeded!$L$26:$T$237,9,FALSE)</f>
        <v>730.20801243930407</v>
      </c>
      <c r="V111" s="86">
        <f>VLOOKUP(B111,[2]Succeded!$L$26:$T$237,2,FALSE)</f>
        <v>61.34772114022082</v>
      </c>
      <c r="W111" s="86">
        <f>VLOOKUP(B111,[2]Succeded!$L$26:$T$237,3,FALSE)</f>
        <v>126.2699937911264</v>
      </c>
      <c r="X111" s="86">
        <f>VLOOKUP(B111,[2]Succeded!$L$26:$T$237,4,FALSE)</f>
        <v>135.7277818504885</v>
      </c>
      <c r="Y111" s="86">
        <f>VLOOKUP(B111,[2]Succeded!$L$26:$T$237,5,FALSE)</f>
        <v>166.68807738234142</v>
      </c>
      <c r="Z111" s="86">
        <f>VLOOKUP(B111,[2]Succeded!$L$26:$T$237,6,FALSE)</f>
        <v>103.29835354336436</v>
      </c>
      <c r="AA111" s="86">
        <f>VLOOKUP(B111,[2]Succeded!$L$26:$T$237,7,FALSE)</f>
        <v>85.334579498962398</v>
      </c>
      <c r="AB111" s="86">
        <f>VLOOKUP(B111,[2]Succeded!$L$26:$T$237,8,FALSE)</f>
        <v>51.541505232800219</v>
      </c>
      <c r="AD111" s="85">
        <f t="shared" si="13"/>
        <v>0.9140712719363967</v>
      </c>
      <c r="AE111" s="85">
        <f t="shared" si="14"/>
        <v>0.88478845405511308</v>
      </c>
      <c r="AF111" s="85">
        <f t="shared" si="15"/>
        <v>0.93821039973852105</v>
      </c>
      <c r="AH111" s="85">
        <f t="shared" si="16"/>
        <v>0.91238874646059742</v>
      </c>
      <c r="AI111" s="85">
        <f t="shared" si="17"/>
        <v>0.86187726816548271</v>
      </c>
      <c r="AJ111" s="85">
        <f t="shared" si="18"/>
        <v>0.85628552962015081</v>
      </c>
      <c r="AK111" s="85">
        <f t="shared" si="19"/>
        <v>0.90353198026162629</v>
      </c>
      <c r="AL111" s="85">
        <f t="shared" si="20"/>
        <v>0.93876069758123781</v>
      </c>
      <c r="AM111" s="85">
        <f t="shared" si="21"/>
        <v>0.92310290315219712</v>
      </c>
      <c r="AN111" s="85">
        <f t="shared" si="22"/>
        <v>0.98157992347104217</v>
      </c>
      <c r="AO111" s="84">
        <f t="shared" si="23"/>
        <v>0.93603666026765997</v>
      </c>
    </row>
    <row r="112" spans="1:41" x14ac:dyDescent="0.2">
      <c r="A112" s="77" t="s">
        <v>335</v>
      </c>
      <c r="B112" s="88" t="s">
        <v>334</v>
      </c>
      <c r="C112" s="87" t="s">
        <v>333</v>
      </c>
      <c r="D112" s="86">
        <f>VLOOKUP(B112,[2]Tried!$C$26:$F$237,4,FALSE)</f>
        <v>1154.7010224547462</v>
      </c>
      <c r="E112" s="86">
        <f>VLOOKUP(B112,[2]Tried!$C$26:$F$237,2,FALSE)</f>
        <v>542.83193673606831</v>
      </c>
      <c r="F112" s="86">
        <f>VLOOKUP(B112,[2]Tried!$C$26:$F$237,3,FALSE)</f>
        <v>611.86908571867787</v>
      </c>
      <c r="H112" s="86">
        <f>VLOOKUP(B112,[2]Tried!$L$26:$T$237,9,FALSE)</f>
        <v>1155.5262313561564</v>
      </c>
      <c r="I112" s="86">
        <f>VLOOKUP(B112,[2]Tried!$L$26:$T$237,2,FALSE)</f>
        <v>134.81771519962189</v>
      </c>
      <c r="J112" s="86">
        <f>VLOOKUP(B112,[2]Tried!$L$26:$T$237,3,FALSE)</f>
        <v>197.34029025253841</v>
      </c>
      <c r="K112" s="86">
        <f>VLOOKUP(B112,[2]Tried!$L$26:$T$237,4,FALSE)</f>
        <v>217.62324977042417</v>
      </c>
      <c r="L112" s="86">
        <f>VLOOKUP(B112,[2]Tried!$L$26:$T$237,5,FALSE)</f>
        <v>220.16348859989594</v>
      </c>
      <c r="M112" s="86">
        <f>VLOOKUP(B112,[2]Tried!$L$26:$T$237,6,FALSE)</f>
        <v>161.56589872350065</v>
      </c>
      <c r="N112" s="86">
        <f>VLOOKUP(B112,[2]Tried!$L$26:$T$237,7,FALSE)</f>
        <v>132.0933129982906</v>
      </c>
      <c r="O112" s="86">
        <f>VLOOKUP(B112,[2]Tried!$L$26:$T$237,8,FALSE)</f>
        <v>91.922275811884717</v>
      </c>
      <c r="Q112" s="86">
        <f>VLOOKUP(B112,[2]Succeded!$C$26:$F$237,4,FALSE)</f>
        <v>1083.876178449802</v>
      </c>
      <c r="R112" s="86">
        <f>VLOOKUP(B112,[2]Succeded!$C$26:$F$237,2,FALSE)</f>
        <v>505.24472363039888</v>
      </c>
      <c r="S112" s="86">
        <f>VLOOKUP(B112,[2]Succeded!$C$26:$F$237,3,FALSE)</f>
        <v>578.63145481940307</v>
      </c>
      <c r="U112" s="86">
        <f>VLOOKUP(B112,[2]Succeded!$L$26:$T$237,9,FALSE)</f>
        <v>1083.8486809143565</v>
      </c>
      <c r="V112" s="86">
        <f>VLOOKUP(B112,[2]Succeded!$L$26:$T$237,2,FALSE)</f>
        <v>121.81953269180941</v>
      </c>
      <c r="W112" s="86">
        <f>VLOOKUP(B112,[2]Succeded!$L$26:$T$237,3,FALSE)</f>
        <v>184.42117604886727</v>
      </c>
      <c r="X112" s="86">
        <f>VLOOKUP(B112,[2]Succeded!$L$26:$T$237,4,FALSE)</f>
        <v>189.66937099693197</v>
      </c>
      <c r="Y112" s="86">
        <f>VLOOKUP(B112,[2]Succeded!$L$26:$T$237,5,FALSE)</f>
        <v>214.78580842891094</v>
      </c>
      <c r="Z112" s="86">
        <f>VLOOKUP(B112,[2]Succeded!$L$26:$T$237,6,FALSE)</f>
        <v>154.55038417266059</v>
      </c>
      <c r="AA112" s="86">
        <f>VLOOKUP(B112,[2]Succeded!$L$26:$T$237,7,FALSE)</f>
        <v>127.43613336563605</v>
      </c>
      <c r="AB112" s="86">
        <f>VLOOKUP(B112,[2]Succeded!$L$26:$T$237,8,FALSE)</f>
        <v>91.166275209540103</v>
      </c>
      <c r="AD112" s="85">
        <f t="shared" si="13"/>
        <v>0.9386639115860661</v>
      </c>
      <c r="AE112" s="85">
        <f t="shared" si="14"/>
        <v>0.93075718180534239</v>
      </c>
      <c r="AF112" s="85">
        <f t="shared" si="15"/>
        <v>0.9456785255619915</v>
      </c>
      <c r="AH112" s="85">
        <f t="shared" si="16"/>
        <v>0.93796977645615431</v>
      </c>
      <c r="AI112" s="85">
        <f t="shared" si="17"/>
        <v>0.90358698418404193</v>
      </c>
      <c r="AJ112" s="85">
        <f t="shared" si="18"/>
        <v>0.93453382384743422</v>
      </c>
      <c r="AK112" s="85">
        <f t="shared" si="19"/>
        <v>0.87154920807872605</v>
      </c>
      <c r="AL112" s="85">
        <f t="shared" si="20"/>
        <v>0.97557415080409682</v>
      </c>
      <c r="AM112" s="85">
        <f t="shared" si="21"/>
        <v>0.95657799940291721</v>
      </c>
      <c r="AN112" s="85">
        <f t="shared" si="22"/>
        <v>0.96474325969313213</v>
      </c>
      <c r="AO112" s="84">
        <f t="shared" si="23"/>
        <v>0.99177565398955381</v>
      </c>
    </row>
    <row r="113" spans="1:41" x14ac:dyDescent="0.2">
      <c r="A113" s="77" t="s">
        <v>332</v>
      </c>
      <c r="B113" s="88" t="s">
        <v>331</v>
      </c>
      <c r="C113" s="87" t="s">
        <v>330</v>
      </c>
      <c r="D113" s="86">
        <f>VLOOKUP(B113,[2]Tried!$C$26:$F$237,4,FALSE)</f>
        <v>1137.0966368546981</v>
      </c>
      <c r="E113" s="86">
        <f>VLOOKUP(B113,[2]Tried!$C$26:$F$237,2,FALSE)</f>
        <v>516.07753099009278</v>
      </c>
      <c r="F113" s="86">
        <f>VLOOKUP(B113,[2]Tried!$C$26:$F$237,3,FALSE)</f>
        <v>621.01910586460531</v>
      </c>
      <c r="H113" s="86">
        <f>VLOOKUP(B113,[2]Tried!$L$26:$T$237,9,FALSE)</f>
        <v>1137.6125133158064</v>
      </c>
      <c r="I113" s="86">
        <f>VLOOKUP(B113,[2]Tried!$L$26:$T$237,2,FALSE)</f>
        <v>150.99688750658416</v>
      </c>
      <c r="J113" s="86">
        <f>VLOOKUP(B113,[2]Tried!$L$26:$T$237,3,FALSE)</f>
        <v>196.13095556866003</v>
      </c>
      <c r="K113" s="86">
        <f>VLOOKUP(B113,[2]Tried!$L$26:$T$237,4,FALSE)</f>
        <v>221.55580124894126</v>
      </c>
      <c r="L113" s="86">
        <f>VLOOKUP(B113,[2]Tried!$L$26:$T$237,5,FALSE)</f>
        <v>213.41862062671569</v>
      </c>
      <c r="M113" s="86">
        <f>VLOOKUP(B113,[2]Tried!$L$26:$T$237,6,FALSE)</f>
        <v>154.2989214593679</v>
      </c>
      <c r="N113" s="86">
        <f>VLOOKUP(B113,[2]Tried!$L$26:$T$237,7,FALSE)</f>
        <v>109.93179272421894</v>
      </c>
      <c r="O113" s="86">
        <f>VLOOKUP(B113,[2]Tried!$L$26:$T$237,8,FALSE)</f>
        <v>91.279534181318567</v>
      </c>
      <c r="Q113" s="86">
        <f>VLOOKUP(B113,[2]Succeded!$C$26:$F$237,4,FALSE)</f>
        <v>1061.801893153772</v>
      </c>
      <c r="R113" s="86">
        <f>VLOOKUP(B113,[2]Succeded!$C$26:$F$237,2,FALSE)</f>
        <v>468.87221088344643</v>
      </c>
      <c r="S113" s="86">
        <f>VLOOKUP(B113,[2]Succeded!$C$26:$F$237,3,FALSE)</f>
        <v>592.92968227032554</v>
      </c>
      <c r="U113" s="86">
        <f>VLOOKUP(B113,[2]Succeded!$L$26:$T$237,9,FALSE)</f>
        <v>1062.6497265657924</v>
      </c>
      <c r="V113" s="86">
        <f>VLOOKUP(B113,[2]Succeded!$L$26:$T$237,2,FALSE)</f>
        <v>139.72729396177903</v>
      </c>
      <c r="W113" s="86">
        <f>VLOOKUP(B113,[2]Succeded!$L$26:$T$237,3,FALSE)</f>
        <v>182.8895059683523</v>
      </c>
      <c r="X113" s="86">
        <f>VLOOKUP(B113,[2]Succeded!$L$26:$T$237,4,FALSE)</f>
        <v>201.559041760393</v>
      </c>
      <c r="Y113" s="86">
        <f>VLOOKUP(B113,[2]Succeded!$L$26:$T$237,5,FALSE)</f>
        <v>194.67371361589403</v>
      </c>
      <c r="Z113" s="86">
        <f>VLOOKUP(B113,[2]Succeded!$L$26:$T$237,6,FALSE)</f>
        <v>146.76379769500599</v>
      </c>
      <c r="AA113" s="86">
        <f>VLOOKUP(B113,[2]Succeded!$L$26:$T$237,7,FALSE)</f>
        <v>106.89129146578547</v>
      </c>
      <c r="AB113" s="86">
        <f>VLOOKUP(B113,[2]Succeded!$L$26:$T$237,8,FALSE)</f>
        <v>90.14508209858262</v>
      </c>
      <c r="AD113" s="85">
        <f t="shared" si="13"/>
        <v>0.93378333796747692</v>
      </c>
      <c r="AE113" s="85">
        <f t="shared" si="14"/>
        <v>0.90853056513411246</v>
      </c>
      <c r="AF113" s="85">
        <f t="shared" si="15"/>
        <v>0.95476882542096242</v>
      </c>
      <c r="AH113" s="85">
        <f t="shared" si="16"/>
        <v>0.9341051668537651</v>
      </c>
      <c r="AI113" s="85">
        <f t="shared" si="17"/>
        <v>0.92536539175806698</v>
      </c>
      <c r="AJ113" s="85">
        <f t="shared" si="18"/>
        <v>0.93248669205778556</v>
      </c>
      <c r="AK113" s="85">
        <f t="shared" si="19"/>
        <v>0.90974391383198405</v>
      </c>
      <c r="AL113" s="85">
        <f t="shared" si="20"/>
        <v>0.91216836208679353</v>
      </c>
      <c r="AM113" s="85">
        <f t="shared" si="21"/>
        <v>0.95116541520125808</v>
      </c>
      <c r="AN113" s="85">
        <f t="shared" si="22"/>
        <v>0.97234192963576027</v>
      </c>
      <c r="AO113" s="84">
        <f t="shared" si="23"/>
        <v>0.98757167098944154</v>
      </c>
    </row>
    <row r="114" spans="1:41" x14ac:dyDescent="0.2">
      <c r="A114" s="77" t="s">
        <v>329</v>
      </c>
      <c r="B114" s="88" t="s">
        <v>328</v>
      </c>
      <c r="C114" s="87" t="s">
        <v>327</v>
      </c>
      <c r="D114" s="86">
        <f>VLOOKUP(B114,[2]Tried!$C$26:$F$237,4,FALSE)</f>
        <v>481.64882723675794</v>
      </c>
      <c r="E114" s="86">
        <f>VLOOKUP(B114,[2]Tried!$C$26:$F$237,2,FALSE)</f>
        <v>211.15407276002023</v>
      </c>
      <c r="F114" s="86">
        <f>VLOOKUP(B114,[2]Tried!$C$26:$F$237,3,FALSE)</f>
        <v>270.49475447673774</v>
      </c>
      <c r="H114" s="86">
        <f>VLOOKUP(B114,[2]Tried!$L$26:$T$237,9,FALSE)</f>
        <v>484.20995437242055</v>
      </c>
      <c r="I114" s="86">
        <f>VLOOKUP(B114,[2]Tried!$L$26:$T$237,2,FALSE)</f>
        <v>67.139348153536545</v>
      </c>
      <c r="J114" s="86">
        <f>VLOOKUP(B114,[2]Tried!$L$26:$T$237,3,FALSE)</f>
        <v>51.649898345268724</v>
      </c>
      <c r="K114" s="86">
        <f>VLOOKUP(B114,[2]Tried!$L$26:$T$237,4,FALSE)</f>
        <v>76.506101350466523</v>
      </c>
      <c r="L114" s="86">
        <f>VLOOKUP(B114,[2]Tried!$L$26:$T$237,5,FALSE)</f>
        <v>90.969479568125138</v>
      </c>
      <c r="M114" s="86">
        <f>VLOOKUP(B114,[2]Tried!$L$26:$T$237,6,FALSE)</f>
        <v>77.232399491596027</v>
      </c>
      <c r="N114" s="86">
        <f>VLOOKUP(B114,[2]Tried!$L$26:$T$237,7,FALSE)</f>
        <v>77.044432926691911</v>
      </c>
      <c r="O114" s="86">
        <f>VLOOKUP(B114,[2]Tried!$L$26:$T$237,8,FALSE)</f>
        <v>43.668294536735679</v>
      </c>
      <c r="Q114" s="86">
        <f>VLOOKUP(B114,[2]Succeded!$C$26:$F$237,4,FALSE)</f>
        <v>453.29496265677801</v>
      </c>
      <c r="R114" s="86">
        <f>VLOOKUP(B114,[2]Succeded!$C$26:$F$237,2,FALSE)</f>
        <v>201.59418027439946</v>
      </c>
      <c r="S114" s="86">
        <f>VLOOKUP(B114,[2]Succeded!$C$26:$F$237,3,FALSE)</f>
        <v>251.70078238237852</v>
      </c>
      <c r="U114" s="86">
        <f>VLOOKUP(B114,[2]Succeded!$L$26:$T$237,9,FALSE)</f>
        <v>455.11774021086399</v>
      </c>
      <c r="V114" s="86">
        <f>VLOOKUP(B114,[2]Succeded!$L$26:$T$237,2,FALSE)</f>
        <v>64.393048104508253</v>
      </c>
      <c r="W114" s="86">
        <f>VLOOKUP(B114,[2]Succeded!$L$26:$T$237,3,FALSE)</f>
        <v>43.151643633953789</v>
      </c>
      <c r="X114" s="86">
        <f>VLOOKUP(B114,[2]Succeded!$L$26:$T$237,4,FALSE)</f>
        <v>69.994915752174379</v>
      </c>
      <c r="Y114" s="86">
        <f>VLOOKUP(B114,[2]Succeded!$L$26:$T$237,5,FALSE)</f>
        <v>84.935534038316291</v>
      </c>
      <c r="Z114" s="86">
        <f>VLOOKUP(B114,[2]Succeded!$L$26:$T$237,6,FALSE)</f>
        <v>74.310943264415513</v>
      </c>
      <c r="AA114" s="86">
        <f>VLOOKUP(B114,[2]Succeded!$L$26:$T$237,7,FALSE)</f>
        <v>75.469197217285313</v>
      </c>
      <c r="AB114" s="86">
        <f>VLOOKUP(B114,[2]Succeded!$L$26:$T$237,8,FALSE)</f>
        <v>42.862458200210448</v>
      </c>
      <c r="AD114" s="85">
        <f t="shared" si="13"/>
        <v>0.94113166486328348</v>
      </c>
      <c r="AE114" s="85">
        <f t="shared" si="14"/>
        <v>0.95472551222591984</v>
      </c>
      <c r="AF114" s="85">
        <f t="shared" si="15"/>
        <v>0.93052001274214924</v>
      </c>
      <c r="AH114" s="85">
        <f t="shared" si="16"/>
        <v>0.93991818239411729</v>
      </c>
      <c r="AI114" s="85">
        <f t="shared" si="17"/>
        <v>0.95909552111307428</v>
      </c>
      <c r="AJ114" s="85">
        <f t="shared" si="18"/>
        <v>0.83546425097478627</v>
      </c>
      <c r="AK114" s="85">
        <f t="shared" si="19"/>
        <v>0.91489325055965043</v>
      </c>
      <c r="AL114" s="85">
        <f t="shared" si="20"/>
        <v>0.9336706601108985</v>
      </c>
      <c r="AM114" s="85">
        <f t="shared" si="21"/>
        <v>0.96217317801321955</v>
      </c>
      <c r="AN114" s="85">
        <f t="shared" si="22"/>
        <v>0.97955419165839741</v>
      </c>
      <c r="AO114" s="84">
        <f t="shared" si="23"/>
        <v>0.98154642069093567</v>
      </c>
    </row>
    <row r="115" spans="1:41" x14ac:dyDescent="0.2">
      <c r="A115" s="77" t="s">
        <v>326</v>
      </c>
      <c r="B115" s="88" t="s">
        <v>325</v>
      </c>
      <c r="C115" s="87" t="s">
        <v>324</v>
      </c>
      <c r="D115" s="86">
        <f>VLOOKUP(B115,[2]Tried!$C$26:$F$237,4,FALSE)</f>
        <v>1975.3498534553378</v>
      </c>
      <c r="E115" s="86">
        <f>VLOOKUP(B115,[2]Tried!$C$26:$F$237,2,FALSE)</f>
        <v>893.67371854399209</v>
      </c>
      <c r="F115" s="86">
        <f>VLOOKUP(B115,[2]Tried!$C$26:$F$237,3,FALSE)</f>
        <v>1081.6761349113456</v>
      </c>
      <c r="H115" s="86">
        <f>VLOOKUP(B115,[2]Tried!$L$26:$T$237,9,FALSE)</f>
        <v>1978.5925035405523</v>
      </c>
      <c r="I115" s="86">
        <f>VLOOKUP(B115,[2]Tried!$L$26:$T$237,2,FALSE)</f>
        <v>168.74773330342663</v>
      </c>
      <c r="J115" s="86">
        <f>VLOOKUP(B115,[2]Tried!$L$26:$T$237,3,FALSE)</f>
        <v>322.71519692477835</v>
      </c>
      <c r="K115" s="86">
        <f>VLOOKUP(B115,[2]Tried!$L$26:$T$237,4,FALSE)</f>
        <v>368.94158562312344</v>
      </c>
      <c r="L115" s="86">
        <f>VLOOKUP(B115,[2]Tried!$L$26:$T$237,5,FALSE)</f>
        <v>404.02196492680559</v>
      </c>
      <c r="M115" s="86">
        <f>VLOOKUP(B115,[2]Tried!$L$26:$T$237,6,FALSE)</f>
        <v>326.60935153178065</v>
      </c>
      <c r="N115" s="86">
        <f>VLOOKUP(B115,[2]Tried!$L$26:$T$237,7,FALSE)</f>
        <v>245.65332469250254</v>
      </c>
      <c r="O115" s="86">
        <f>VLOOKUP(B115,[2]Tried!$L$26:$T$237,8,FALSE)</f>
        <v>141.90334653813508</v>
      </c>
      <c r="Q115" s="86">
        <f>VLOOKUP(B115,[2]Succeded!$C$26:$F$237,4,FALSE)</f>
        <v>1828.0492009043219</v>
      </c>
      <c r="R115" s="86">
        <f>VLOOKUP(B115,[2]Succeded!$C$26:$F$237,2,FALSE)</f>
        <v>809.92980015296496</v>
      </c>
      <c r="S115" s="86">
        <f>VLOOKUP(B115,[2]Succeded!$C$26:$F$237,3,FALSE)</f>
        <v>1018.119400751357</v>
      </c>
      <c r="U115" s="86">
        <f>VLOOKUP(B115,[2]Succeded!$L$26:$T$237,9,FALSE)</f>
        <v>1832.3412679504872</v>
      </c>
      <c r="V115" s="86">
        <f>VLOOKUP(B115,[2]Succeded!$L$26:$T$237,2,FALSE)</f>
        <v>152.83823181255215</v>
      </c>
      <c r="W115" s="86">
        <f>VLOOKUP(B115,[2]Succeded!$L$26:$T$237,3,FALSE)</f>
        <v>297.80630901093662</v>
      </c>
      <c r="X115" s="86">
        <f>VLOOKUP(B115,[2]Succeded!$L$26:$T$237,4,FALSE)</f>
        <v>329.21945196998973</v>
      </c>
      <c r="Y115" s="86">
        <f>VLOOKUP(B115,[2]Succeded!$L$26:$T$237,5,FALSE)</f>
        <v>367.73895702065784</v>
      </c>
      <c r="Z115" s="86">
        <f>VLOOKUP(B115,[2]Succeded!$L$26:$T$237,6,FALSE)</f>
        <v>317.8398912885545</v>
      </c>
      <c r="AA115" s="86">
        <f>VLOOKUP(B115,[2]Succeded!$L$26:$T$237,7,FALSE)</f>
        <v>233.47931974476813</v>
      </c>
      <c r="AB115" s="86">
        <f>VLOOKUP(B115,[2]Succeded!$L$26:$T$237,8,FALSE)</f>
        <v>133.4191071030283</v>
      </c>
      <c r="AD115" s="85">
        <f t="shared" si="13"/>
        <v>0.92543060041067993</v>
      </c>
      <c r="AE115" s="85">
        <f t="shared" si="14"/>
        <v>0.90629251296830571</v>
      </c>
      <c r="AF115" s="85">
        <f t="shared" si="15"/>
        <v>0.94124236256243399</v>
      </c>
      <c r="AH115" s="85">
        <f t="shared" si="16"/>
        <v>0.92608319533791883</v>
      </c>
      <c r="AI115" s="85">
        <f t="shared" si="17"/>
        <v>0.90572020625445981</v>
      </c>
      <c r="AJ115" s="85">
        <f t="shared" si="18"/>
        <v>0.92281464228767707</v>
      </c>
      <c r="AK115" s="85">
        <f t="shared" si="19"/>
        <v>0.89233489744441508</v>
      </c>
      <c r="AL115" s="85">
        <f t="shared" si="20"/>
        <v>0.91019545703976523</v>
      </c>
      <c r="AM115" s="85">
        <f t="shared" si="21"/>
        <v>0.97315000258841999</v>
      </c>
      <c r="AN115" s="85">
        <f t="shared" si="22"/>
        <v>0.95044233590987115</v>
      </c>
      <c r="AO115" s="84">
        <f t="shared" si="23"/>
        <v>0.94021113918672294</v>
      </c>
    </row>
    <row r="116" spans="1:41" x14ac:dyDescent="0.2">
      <c r="A116" s="77" t="s">
        <v>323</v>
      </c>
      <c r="B116" s="88" t="s">
        <v>322</v>
      </c>
      <c r="C116" s="87" t="s">
        <v>321</v>
      </c>
      <c r="D116" s="86">
        <f>VLOOKUP(B116,[2]Tried!$C$26:$F$237,4,FALSE)</f>
        <v>3762.7935801075641</v>
      </c>
      <c r="E116" s="86">
        <f>VLOOKUP(B116,[2]Tried!$C$26:$F$237,2,FALSE)</f>
        <v>1746.777349646426</v>
      </c>
      <c r="F116" s="86">
        <f>VLOOKUP(B116,[2]Tried!$C$26:$F$237,3,FALSE)</f>
        <v>2016.0162304611381</v>
      </c>
      <c r="H116" s="86">
        <f>VLOOKUP(B116,[2]Tried!$L$26:$T$237,9,FALSE)</f>
        <v>3771.8463615649607</v>
      </c>
      <c r="I116" s="86">
        <f>VLOOKUP(B116,[2]Tried!$L$26:$T$237,2,FALSE)</f>
        <v>412.23012168761363</v>
      </c>
      <c r="J116" s="86">
        <f>VLOOKUP(B116,[2]Tried!$L$26:$T$237,3,FALSE)</f>
        <v>719.3376148309834</v>
      </c>
      <c r="K116" s="86">
        <f>VLOOKUP(B116,[2]Tried!$L$26:$T$237,4,FALSE)</f>
        <v>698.11970243107476</v>
      </c>
      <c r="L116" s="86">
        <f>VLOOKUP(B116,[2]Tried!$L$26:$T$237,5,FALSE)</f>
        <v>722.33687548502473</v>
      </c>
      <c r="M116" s="86">
        <f>VLOOKUP(B116,[2]Tried!$L$26:$T$237,6,FALSE)</f>
        <v>524.3653654677131</v>
      </c>
      <c r="N116" s="86">
        <f>VLOOKUP(B116,[2]Tried!$L$26:$T$237,7,FALSE)</f>
        <v>437.23701123771781</v>
      </c>
      <c r="O116" s="86">
        <f>VLOOKUP(B116,[2]Tried!$L$26:$T$237,8,FALSE)</f>
        <v>258.21967042483305</v>
      </c>
      <c r="Q116" s="86">
        <f>VLOOKUP(B116,[2]Succeded!$C$26:$F$237,4,FALSE)</f>
        <v>3425.7242545009603</v>
      </c>
      <c r="R116" s="86">
        <f>VLOOKUP(B116,[2]Succeded!$C$26:$F$237,2,FALSE)</f>
        <v>1588.0227275548564</v>
      </c>
      <c r="S116" s="86">
        <f>VLOOKUP(B116,[2]Succeded!$C$26:$F$237,3,FALSE)</f>
        <v>1837.7015269461037</v>
      </c>
      <c r="U116" s="86">
        <f>VLOOKUP(B116,[2]Succeded!$L$26:$T$237,9,FALSE)</f>
        <v>3434.0542635774782</v>
      </c>
      <c r="V116" s="86">
        <f>VLOOKUP(B116,[2]Succeded!$L$26:$T$237,2,FALSE)</f>
        <v>360.902765954036</v>
      </c>
      <c r="W116" s="86">
        <f>VLOOKUP(B116,[2]Succeded!$L$26:$T$237,3,FALSE)</f>
        <v>618.9420605410163</v>
      </c>
      <c r="X116" s="86">
        <f>VLOOKUP(B116,[2]Succeded!$L$26:$T$237,4,FALSE)</f>
        <v>638.90421516379615</v>
      </c>
      <c r="Y116" s="86">
        <f>VLOOKUP(B116,[2]Succeded!$L$26:$T$237,5,FALSE)</f>
        <v>663.4186067886269</v>
      </c>
      <c r="Z116" s="86">
        <f>VLOOKUP(B116,[2]Succeded!$L$26:$T$237,6,FALSE)</f>
        <v>494.2607296177685</v>
      </c>
      <c r="AA116" s="86">
        <f>VLOOKUP(B116,[2]Succeded!$L$26:$T$237,7,FALSE)</f>
        <v>412.96997539856949</v>
      </c>
      <c r="AB116" s="86">
        <f>VLOOKUP(B116,[2]Succeded!$L$26:$T$237,8,FALSE)</f>
        <v>244.65591011366487</v>
      </c>
      <c r="AD116" s="85">
        <f t="shared" si="13"/>
        <v>0.91042045798404703</v>
      </c>
      <c r="AE116" s="85">
        <f t="shared" si="14"/>
        <v>0.90911570835075006</v>
      </c>
      <c r="AF116" s="85">
        <f t="shared" si="15"/>
        <v>0.91155095835996958</v>
      </c>
      <c r="AH116" s="85">
        <f t="shared" si="16"/>
        <v>0.91044383423737052</v>
      </c>
      <c r="AI116" s="85">
        <f t="shared" si="17"/>
        <v>0.87548858505669003</v>
      </c>
      <c r="AJ116" s="85">
        <f t="shared" si="18"/>
        <v>0.86043333169285718</v>
      </c>
      <c r="AK116" s="85">
        <f t="shared" si="19"/>
        <v>0.91517860467041479</v>
      </c>
      <c r="AL116" s="85">
        <f t="shared" si="20"/>
        <v>0.91843380741591485</v>
      </c>
      <c r="AM116" s="85">
        <f t="shared" si="21"/>
        <v>0.94258843578829343</v>
      </c>
      <c r="AN116" s="85">
        <f t="shared" si="22"/>
        <v>0.94449912698274585</v>
      </c>
      <c r="AO116" s="84">
        <f t="shared" si="23"/>
        <v>0.94747200982460955</v>
      </c>
    </row>
    <row r="117" spans="1:41" x14ac:dyDescent="0.2">
      <c r="A117" s="77" t="s">
        <v>320</v>
      </c>
      <c r="B117" s="88" t="s">
        <v>319</v>
      </c>
      <c r="C117" s="87" t="s">
        <v>318</v>
      </c>
      <c r="D117" s="86">
        <f>VLOOKUP(B117,[2]Tried!$C$26:$F$237,4,FALSE)</f>
        <v>2545.5850218555142</v>
      </c>
      <c r="E117" s="86">
        <f>VLOOKUP(B117,[2]Tried!$C$26:$F$237,2,FALSE)</f>
        <v>1128.0400041916575</v>
      </c>
      <c r="F117" s="86">
        <f>VLOOKUP(B117,[2]Tried!$C$26:$F$237,3,FALSE)</f>
        <v>1417.5450176638569</v>
      </c>
      <c r="H117" s="86">
        <f>VLOOKUP(B117,[2]Tried!$L$26:$T$237,9,FALSE)</f>
        <v>2548.9938022699203</v>
      </c>
      <c r="I117" s="86">
        <f>VLOOKUP(B117,[2]Tried!$L$26:$T$237,2,FALSE)</f>
        <v>248.84052237621526</v>
      </c>
      <c r="J117" s="86">
        <f>VLOOKUP(B117,[2]Tried!$L$26:$T$237,3,FALSE)</f>
        <v>427.23957805254793</v>
      </c>
      <c r="K117" s="86">
        <f>VLOOKUP(B117,[2]Tried!$L$26:$T$237,4,FALSE)</f>
        <v>446.05125725583713</v>
      </c>
      <c r="L117" s="86">
        <f>VLOOKUP(B117,[2]Tried!$L$26:$T$237,5,FALSE)</f>
        <v>550.26688789069078</v>
      </c>
      <c r="M117" s="86">
        <f>VLOOKUP(B117,[2]Tried!$L$26:$T$237,6,FALSE)</f>
        <v>380.11224376903044</v>
      </c>
      <c r="N117" s="86">
        <f>VLOOKUP(B117,[2]Tried!$L$26:$T$237,7,FALSE)</f>
        <v>280.29119386307104</v>
      </c>
      <c r="O117" s="86">
        <f>VLOOKUP(B117,[2]Tried!$L$26:$T$237,8,FALSE)</f>
        <v>216.19211906252764</v>
      </c>
      <c r="Q117" s="86">
        <f>VLOOKUP(B117,[2]Succeded!$C$26:$F$237,4,FALSE)</f>
        <v>2390.5890275864922</v>
      </c>
      <c r="R117" s="86">
        <f>VLOOKUP(B117,[2]Succeded!$C$26:$F$237,2,FALSE)</f>
        <v>1052.5044113107685</v>
      </c>
      <c r="S117" s="86">
        <f>VLOOKUP(B117,[2]Succeded!$C$26:$F$237,3,FALSE)</f>
        <v>1338.0846162757236</v>
      </c>
      <c r="U117" s="86">
        <f>VLOOKUP(B117,[2]Succeded!$L$26:$T$237,9,FALSE)</f>
        <v>2393.9978080008973</v>
      </c>
      <c r="V117" s="86">
        <f>VLOOKUP(B117,[2]Succeded!$L$26:$T$237,2,FALSE)</f>
        <v>229.04154446168124</v>
      </c>
      <c r="W117" s="86">
        <f>VLOOKUP(B117,[2]Succeded!$L$26:$T$237,3,FALSE)</f>
        <v>388.32815106392127</v>
      </c>
      <c r="X117" s="86">
        <f>VLOOKUP(B117,[2]Succeded!$L$26:$T$237,4,FALSE)</f>
        <v>409.6837482750816</v>
      </c>
      <c r="Y117" s="86">
        <f>VLOOKUP(B117,[2]Succeded!$L$26:$T$237,5,FALSE)</f>
        <v>520.48893316867304</v>
      </c>
      <c r="Z117" s="86">
        <f>VLOOKUP(B117,[2]Succeded!$L$26:$T$237,6,FALSE)</f>
        <v>367.39289060786882</v>
      </c>
      <c r="AA117" s="86">
        <f>VLOOKUP(B117,[2]Succeded!$L$26:$T$237,7,FALSE)</f>
        <v>269.34383613757717</v>
      </c>
      <c r="AB117" s="86">
        <f>VLOOKUP(B117,[2]Succeded!$L$26:$T$237,8,FALSE)</f>
        <v>209.71870428609441</v>
      </c>
      <c r="AD117" s="85">
        <f t="shared" si="13"/>
        <v>0.93911183757828554</v>
      </c>
      <c r="AE117" s="85">
        <f t="shared" si="14"/>
        <v>0.93303819669496824</v>
      </c>
      <c r="AF117" s="85">
        <f t="shared" si="15"/>
        <v>0.9439450596644291</v>
      </c>
      <c r="AH117" s="85">
        <f t="shared" si="16"/>
        <v>0.93919326358071309</v>
      </c>
      <c r="AI117" s="85">
        <f t="shared" si="17"/>
        <v>0.92043507333343211</v>
      </c>
      <c r="AJ117" s="85">
        <f t="shared" si="18"/>
        <v>0.90892363678947186</v>
      </c>
      <c r="AK117" s="85">
        <f t="shared" si="19"/>
        <v>0.91846787025219256</v>
      </c>
      <c r="AL117" s="85">
        <f t="shared" si="20"/>
        <v>0.94588452371509391</v>
      </c>
      <c r="AM117" s="85">
        <f t="shared" si="21"/>
        <v>0.9665379019758954</v>
      </c>
      <c r="AN117" s="85">
        <f t="shared" si="22"/>
        <v>0.9609429123526374</v>
      </c>
      <c r="AO117" s="84">
        <f t="shared" si="23"/>
        <v>0.9700571195448574</v>
      </c>
    </row>
    <row r="118" spans="1:41" x14ac:dyDescent="0.2">
      <c r="A118" s="77" t="s">
        <v>317</v>
      </c>
      <c r="B118" s="88" t="s">
        <v>316</v>
      </c>
      <c r="C118" s="87" t="s">
        <v>315</v>
      </c>
      <c r="D118" s="86">
        <f>VLOOKUP(B118,[2]Tried!$C$26:$F$237,4,FALSE)</f>
        <v>1663.1028504165345</v>
      </c>
      <c r="E118" s="86">
        <f>VLOOKUP(B118,[2]Tried!$C$26:$F$237,2,FALSE)</f>
        <v>760.26016811298734</v>
      </c>
      <c r="F118" s="86">
        <f>VLOOKUP(B118,[2]Tried!$C$26:$F$237,3,FALSE)</f>
        <v>902.84268230354712</v>
      </c>
      <c r="H118" s="86">
        <f>VLOOKUP(B118,[2]Tried!$L$26:$T$237,9,FALSE)</f>
        <v>1660.7841219196202</v>
      </c>
      <c r="I118" s="86">
        <f>VLOOKUP(B118,[2]Tried!$L$26:$T$237,2,FALSE)</f>
        <v>160.83324674726131</v>
      </c>
      <c r="J118" s="86">
        <f>VLOOKUP(B118,[2]Tried!$L$26:$T$237,3,FALSE)</f>
        <v>228.48682419378235</v>
      </c>
      <c r="K118" s="86">
        <f>VLOOKUP(B118,[2]Tried!$L$26:$T$237,4,FALSE)</f>
        <v>281.23239962764956</v>
      </c>
      <c r="L118" s="86">
        <f>VLOOKUP(B118,[2]Tried!$L$26:$T$237,5,FALSE)</f>
        <v>323.42548362001799</v>
      </c>
      <c r="M118" s="86">
        <f>VLOOKUP(B118,[2]Tried!$L$26:$T$237,6,FALSE)</f>
        <v>266.14087286536795</v>
      </c>
      <c r="N118" s="86">
        <f>VLOOKUP(B118,[2]Tried!$L$26:$T$237,7,FALSE)</f>
        <v>232.28517256124707</v>
      </c>
      <c r="O118" s="86">
        <f>VLOOKUP(B118,[2]Tried!$L$26:$T$237,8,FALSE)</f>
        <v>168.38012230429416</v>
      </c>
      <c r="Q118" s="86">
        <f>VLOOKUP(B118,[2]Succeded!$C$26:$F$237,4,FALSE)</f>
        <v>1576.859631170576</v>
      </c>
      <c r="R118" s="86">
        <f>VLOOKUP(B118,[2]Succeded!$C$26:$F$237,2,FALSE)</f>
        <v>717.70987106009466</v>
      </c>
      <c r="S118" s="86">
        <f>VLOOKUP(B118,[2]Succeded!$C$26:$F$237,3,FALSE)</f>
        <v>859.14976011048134</v>
      </c>
      <c r="U118" s="86">
        <f>VLOOKUP(B118,[2]Succeded!$L$26:$T$237,9,FALSE)</f>
        <v>1575.913312084434</v>
      </c>
      <c r="V118" s="86">
        <f>VLOOKUP(B118,[2]Succeded!$L$26:$T$237,2,FALSE)</f>
        <v>141.7891669698075</v>
      </c>
      <c r="W118" s="86">
        <f>VLOOKUP(B118,[2]Succeded!$L$26:$T$237,3,FALSE)</f>
        <v>209.84224448023105</v>
      </c>
      <c r="X118" s="86">
        <f>VLOOKUP(B118,[2]Succeded!$L$26:$T$237,4,FALSE)</f>
        <v>263.33106137671223</v>
      </c>
      <c r="Y118" s="86">
        <f>VLOOKUP(B118,[2]Succeded!$L$26:$T$237,5,FALSE)</f>
        <v>312.9975518037304</v>
      </c>
      <c r="Z118" s="86">
        <f>VLOOKUP(B118,[2]Succeded!$L$26:$T$237,6,FALSE)</f>
        <v>256.25706670600027</v>
      </c>
      <c r="AA118" s="86">
        <f>VLOOKUP(B118,[2]Succeded!$L$26:$T$237,7,FALSE)</f>
        <v>226.63895198744834</v>
      </c>
      <c r="AB118" s="86">
        <f>VLOOKUP(B118,[2]Succeded!$L$26:$T$237,8,FALSE)</f>
        <v>165.0572687605042</v>
      </c>
      <c r="AD118" s="85">
        <f t="shared" si="13"/>
        <v>0.94814318355334526</v>
      </c>
      <c r="AE118" s="85">
        <f t="shared" si="14"/>
        <v>0.94403192638842948</v>
      </c>
      <c r="AF118" s="85">
        <f t="shared" si="15"/>
        <v>0.95160516549617924</v>
      </c>
      <c r="AH118" s="85">
        <f t="shared" si="16"/>
        <v>0.94889714520085355</v>
      </c>
      <c r="AI118" s="85">
        <f t="shared" si="17"/>
        <v>0.88159115007247035</v>
      </c>
      <c r="AJ118" s="85">
        <f t="shared" si="18"/>
        <v>0.91839975990152223</v>
      </c>
      <c r="AK118" s="85">
        <f t="shared" si="19"/>
        <v>0.93634681397079922</v>
      </c>
      <c r="AL118" s="85">
        <f t="shared" si="20"/>
        <v>0.96775785352604116</v>
      </c>
      <c r="AM118" s="85">
        <f t="shared" si="21"/>
        <v>0.96286250190376588</v>
      </c>
      <c r="AN118" s="85">
        <f t="shared" si="22"/>
        <v>0.97569272066941781</v>
      </c>
      <c r="AO118" s="84">
        <f t="shared" si="23"/>
        <v>0.98026576119368203</v>
      </c>
    </row>
    <row r="119" spans="1:41" x14ac:dyDescent="0.2">
      <c r="A119" s="77" t="s">
        <v>314</v>
      </c>
      <c r="B119" s="88" t="s">
        <v>313</v>
      </c>
      <c r="C119" s="87" t="s">
        <v>312</v>
      </c>
      <c r="D119" s="86">
        <f>VLOOKUP(B119,[2]Tried!$C$26:$F$237,4,FALSE)</f>
        <v>1222.7898349236641</v>
      </c>
      <c r="E119" s="86">
        <f>VLOOKUP(B119,[2]Tried!$C$26:$F$237,2,FALSE)</f>
        <v>561.62747124564146</v>
      </c>
      <c r="F119" s="86">
        <f>VLOOKUP(B119,[2]Tried!$C$26:$F$237,3,FALSE)</f>
        <v>661.16236367802264</v>
      </c>
      <c r="H119" s="86">
        <f>VLOOKUP(B119,[2]Tried!$L$26:$T$237,9,FALSE)</f>
        <v>1222.2938749954535</v>
      </c>
      <c r="I119" s="86">
        <f>VLOOKUP(B119,[2]Tried!$L$26:$T$237,2,FALSE)</f>
        <v>123.36724661023464</v>
      </c>
      <c r="J119" s="86">
        <f>VLOOKUP(B119,[2]Tried!$L$26:$T$237,3,FALSE)</f>
        <v>169.61820988614565</v>
      </c>
      <c r="K119" s="86">
        <f>VLOOKUP(B119,[2]Tried!$L$26:$T$237,4,FALSE)</f>
        <v>176.28357897533482</v>
      </c>
      <c r="L119" s="86">
        <f>VLOOKUP(B119,[2]Tried!$L$26:$T$237,5,FALSE)</f>
        <v>223.3374232814497</v>
      </c>
      <c r="M119" s="86">
        <f>VLOOKUP(B119,[2]Tried!$L$26:$T$237,6,FALSE)</f>
        <v>202.38626103381375</v>
      </c>
      <c r="N119" s="86">
        <f>VLOOKUP(B119,[2]Tried!$L$26:$T$237,7,FALSE)</f>
        <v>205.36087426838981</v>
      </c>
      <c r="O119" s="86">
        <f>VLOOKUP(B119,[2]Tried!$L$26:$T$237,8,FALSE)</f>
        <v>121.94028094008519</v>
      </c>
      <c r="Q119" s="86">
        <f>VLOOKUP(B119,[2]Succeded!$C$26:$F$237,4,FALSE)</f>
        <v>1158.7144228342513</v>
      </c>
      <c r="R119" s="86">
        <f>VLOOKUP(B119,[2]Succeded!$C$26:$F$237,2,FALSE)</f>
        <v>533.38600588393524</v>
      </c>
      <c r="S119" s="86">
        <f>VLOOKUP(B119,[2]Succeded!$C$26:$F$237,3,FALSE)</f>
        <v>625.32841695031607</v>
      </c>
      <c r="U119" s="86">
        <f>VLOOKUP(B119,[2]Succeded!$L$26:$T$237,9,FALSE)</f>
        <v>1157.6757589760052</v>
      </c>
      <c r="V119" s="86">
        <f>VLOOKUP(B119,[2]Succeded!$L$26:$T$237,2,FALSE)</f>
        <v>108.93753058578007</v>
      </c>
      <c r="W119" s="86">
        <f>VLOOKUP(B119,[2]Succeded!$L$26:$T$237,3,FALSE)</f>
        <v>147.3089777430524</v>
      </c>
      <c r="X119" s="86">
        <f>VLOOKUP(B119,[2]Succeded!$L$26:$T$237,4,FALSE)</f>
        <v>171.48951880375452</v>
      </c>
      <c r="Y119" s="86">
        <f>VLOOKUP(B119,[2]Succeded!$L$26:$T$237,5,FALSE)</f>
        <v>210.73162995164947</v>
      </c>
      <c r="Z119" s="86">
        <f>VLOOKUP(B119,[2]Succeded!$L$26:$T$237,6,FALSE)</f>
        <v>199.09825868824524</v>
      </c>
      <c r="AA119" s="86">
        <f>VLOOKUP(B119,[2]Succeded!$L$26:$T$237,7,FALSE)</f>
        <v>200.3062893682324</v>
      </c>
      <c r="AB119" s="86">
        <f>VLOOKUP(B119,[2]Succeded!$L$26:$T$237,8,FALSE)</f>
        <v>119.80355383529113</v>
      </c>
      <c r="AD119" s="85">
        <f t="shared" si="13"/>
        <v>0.94759899840563122</v>
      </c>
      <c r="AE119" s="85">
        <f t="shared" si="14"/>
        <v>0.94971495019809293</v>
      </c>
      <c r="AF119" s="85">
        <f t="shared" si="15"/>
        <v>0.94580159322989343</v>
      </c>
      <c r="AH119" s="85">
        <f t="shared" si="16"/>
        <v>0.94713373163251058</v>
      </c>
      <c r="AI119" s="85">
        <f t="shared" si="17"/>
        <v>0.88303446481185</v>
      </c>
      <c r="AJ119" s="85">
        <f t="shared" si="18"/>
        <v>0.86847383805035983</v>
      </c>
      <c r="AK119" s="85">
        <f t="shared" si="19"/>
        <v>0.97280483979593435</v>
      </c>
      <c r="AL119" s="85">
        <f t="shared" si="20"/>
        <v>0.94355718291817836</v>
      </c>
      <c r="AM119" s="85">
        <f t="shared" si="21"/>
        <v>0.98375382632806696</v>
      </c>
      <c r="AN119" s="85">
        <f t="shared" si="22"/>
        <v>0.97538681641201297</v>
      </c>
      <c r="AO119" s="84">
        <f t="shared" si="23"/>
        <v>0.98247726601643692</v>
      </c>
    </row>
    <row r="120" spans="1:41" x14ac:dyDescent="0.2">
      <c r="A120" s="77" t="s">
        <v>311</v>
      </c>
      <c r="B120" s="88" t="s">
        <v>310</v>
      </c>
      <c r="C120" s="87" t="s">
        <v>309</v>
      </c>
      <c r="D120" s="86">
        <f>VLOOKUP(B120,[2]Tried!$C$26:$F$237,4,FALSE)</f>
        <v>2457.1833035579471</v>
      </c>
      <c r="E120" s="86">
        <f>VLOOKUP(B120,[2]Tried!$C$26:$F$237,2,FALSE)</f>
        <v>1118.4936089161531</v>
      </c>
      <c r="F120" s="86">
        <f>VLOOKUP(B120,[2]Tried!$C$26:$F$237,3,FALSE)</f>
        <v>1338.6896946417939</v>
      </c>
      <c r="H120" s="86">
        <f>VLOOKUP(B120,[2]Tried!$L$26:$T$237,9,FALSE)</f>
        <v>2455.5957230820468</v>
      </c>
      <c r="I120" s="86">
        <f>VLOOKUP(B120,[2]Tried!$L$26:$T$237,2,FALSE)</f>
        <v>229.30712127198044</v>
      </c>
      <c r="J120" s="86">
        <f>VLOOKUP(B120,[2]Tried!$L$26:$T$237,3,FALSE)</f>
        <v>427.87637680616427</v>
      </c>
      <c r="K120" s="86">
        <f>VLOOKUP(B120,[2]Tried!$L$26:$T$237,4,FALSE)</f>
        <v>481.18594257656434</v>
      </c>
      <c r="L120" s="86">
        <f>VLOOKUP(B120,[2]Tried!$L$26:$T$237,5,FALSE)</f>
        <v>504.01357464353754</v>
      </c>
      <c r="M120" s="86">
        <f>VLOOKUP(B120,[2]Tried!$L$26:$T$237,6,FALSE)</f>
        <v>341.39120222800079</v>
      </c>
      <c r="N120" s="86">
        <f>VLOOKUP(B120,[2]Tried!$L$26:$T$237,7,FALSE)</f>
        <v>268.52010149356374</v>
      </c>
      <c r="O120" s="86">
        <f>VLOOKUP(B120,[2]Tried!$L$26:$T$237,8,FALSE)</f>
        <v>203.30140406223552</v>
      </c>
      <c r="Q120" s="86">
        <f>VLOOKUP(B120,[2]Succeded!$C$26:$F$237,4,FALSE)</f>
        <v>2291.3966144859746</v>
      </c>
      <c r="R120" s="86">
        <f>VLOOKUP(B120,[2]Succeded!$C$26:$F$237,2,FALSE)</f>
        <v>1033.2480043290145</v>
      </c>
      <c r="S120" s="86">
        <f>VLOOKUP(B120,[2]Succeded!$C$26:$F$237,3,FALSE)</f>
        <v>1258.1486101569601</v>
      </c>
      <c r="U120" s="86">
        <f>VLOOKUP(B120,[2]Succeded!$L$26:$T$237,9,FALSE)</f>
        <v>2291.0923136997048</v>
      </c>
      <c r="V120" s="86">
        <f>VLOOKUP(B120,[2]Succeded!$L$26:$T$237,2,FALSE)</f>
        <v>220.16172393755994</v>
      </c>
      <c r="W120" s="86">
        <f>VLOOKUP(B120,[2]Succeded!$L$26:$T$237,3,FALSE)</f>
        <v>399.34546844870169</v>
      </c>
      <c r="X120" s="86">
        <f>VLOOKUP(B120,[2]Succeded!$L$26:$T$237,4,FALSE)</f>
        <v>444.73978565801468</v>
      </c>
      <c r="Y120" s="86">
        <f>VLOOKUP(B120,[2]Succeded!$L$26:$T$237,5,FALSE)</f>
        <v>468.29171402647086</v>
      </c>
      <c r="Z120" s="86">
        <f>VLOOKUP(B120,[2]Succeded!$L$26:$T$237,6,FALSE)</f>
        <v>313.89298659954795</v>
      </c>
      <c r="AA120" s="86">
        <f>VLOOKUP(B120,[2]Succeded!$L$26:$T$237,7,FALSE)</f>
        <v>255.4260550351776</v>
      </c>
      <c r="AB120" s="86">
        <f>VLOOKUP(B120,[2]Succeded!$L$26:$T$237,8,FALSE)</f>
        <v>189.23457999423215</v>
      </c>
      <c r="AD120" s="85">
        <f t="shared" si="13"/>
        <v>0.93252978366248995</v>
      </c>
      <c r="AE120" s="85">
        <f t="shared" si="14"/>
        <v>0.92378534494287934</v>
      </c>
      <c r="AF120" s="85">
        <f t="shared" si="15"/>
        <v>0.93983588220092706</v>
      </c>
      <c r="AH120" s="85">
        <f t="shared" si="16"/>
        <v>0.93300875716794629</v>
      </c>
      <c r="AI120" s="85">
        <f t="shared" si="17"/>
        <v>0.96011725547950533</v>
      </c>
      <c r="AJ120" s="85">
        <f t="shared" si="18"/>
        <v>0.93331973928911804</v>
      </c>
      <c r="AK120" s="85">
        <f t="shared" si="19"/>
        <v>0.92425764409617905</v>
      </c>
      <c r="AL120" s="85">
        <f t="shared" si="20"/>
        <v>0.92912520135527921</v>
      </c>
      <c r="AM120" s="85">
        <f t="shared" si="21"/>
        <v>0.91945247724899504</v>
      </c>
      <c r="AN120" s="85">
        <f t="shared" si="22"/>
        <v>0.95123625238649034</v>
      </c>
      <c r="AO120" s="84">
        <f t="shared" si="23"/>
        <v>0.9308080328668209</v>
      </c>
    </row>
    <row r="121" spans="1:41" x14ac:dyDescent="0.2">
      <c r="A121" s="77" t="s">
        <v>308</v>
      </c>
      <c r="B121" s="88" t="s">
        <v>307</v>
      </c>
      <c r="C121" s="87" t="s">
        <v>306</v>
      </c>
      <c r="D121" s="86">
        <f>VLOOKUP(B121,[2]Tried!$C$26:$F$237,4,FALSE)</f>
        <v>928.1778279571306</v>
      </c>
      <c r="E121" s="86">
        <f>VLOOKUP(B121,[2]Tried!$C$26:$F$237,2,FALSE)</f>
        <v>455.71953873336099</v>
      </c>
      <c r="F121" s="86">
        <f>VLOOKUP(B121,[2]Tried!$C$26:$F$237,3,FALSE)</f>
        <v>472.45828922376961</v>
      </c>
      <c r="H121" s="86">
        <f>VLOOKUP(B121,[2]Tried!$L$26:$T$237,9,FALSE)</f>
        <v>925.53875973285619</v>
      </c>
      <c r="I121" s="86">
        <f>VLOOKUP(B121,[2]Tried!$L$26:$T$237,2,FALSE)</f>
        <v>103.370113977572</v>
      </c>
      <c r="J121" s="86">
        <f>VLOOKUP(B121,[2]Tried!$L$26:$T$237,3,FALSE)</f>
        <v>195.59579042728211</v>
      </c>
      <c r="K121" s="86">
        <f>VLOOKUP(B121,[2]Tried!$L$26:$T$237,4,FALSE)</f>
        <v>189.50476146551188</v>
      </c>
      <c r="L121" s="86">
        <f>VLOOKUP(B121,[2]Tried!$L$26:$T$237,5,FALSE)</f>
        <v>170.65732547499985</v>
      </c>
      <c r="M121" s="86">
        <f>VLOOKUP(B121,[2]Tried!$L$26:$T$237,6,FALSE)</f>
        <v>126.10705166471989</v>
      </c>
      <c r="N121" s="86">
        <f>VLOOKUP(B121,[2]Tried!$L$26:$T$237,7,FALSE)</f>
        <v>93.213975287479883</v>
      </c>
      <c r="O121" s="86">
        <f>VLOOKUP(B121,[2]Tried!$L$26:$T$237,8,FALSE)</f>
        <v>47.089741435290456</v>
      </c>
      <c r="Q121" s="86">
        <f>VLOOKUP(B121,[2]Succeded!$C$26:$F$237,4,FALSE)</f>
        <v>844.6367266429977</v>
      </c>
      <c r="R121" s="86">
        <f>VLOOKUP(B121,[2]Succeded!$C$26:$F$237,2,FALSE)</f>
        <v>410.14923696582133</v>
      </c>
      <c r="S121" s="86">
        <f>VLOOKUP(B121,[2]Succeded!$C$26:$F$237,3,FALSE)</f>
        <v>434.48748967717643</v>
      </c>
      <c r="U121" s="86">
        <f>VLOOKUP(B121,[2]Succeded!$L$26:$T$237,9,FALSE)</f>
        <v>844.47535729223</v>
      </c>
      <c r="V121" s="86">
        <f>VLOOKUP(B121,[2]Succeded!$L$26:$T$237,2,FALSE)</f>
        <v>90.325292926211716</v>
      </c>
      <c r="W121" s="86">
        <f>VLOOKUP(B121,[2]Succeded!$L$26:$T$237,3,FALSE)</f>
        <v>174.60433725302249</v>
      </c>
      <c r="X121" s="86">
        <f>VLOOKUP(B121,[2]Succeded!$L$26:$T$237,4,FALSE)</f>
        <v>173.83640552805824</v>
      </c>
      <c r="Y121" s="86">
        <f>VLOOKUP(B121,[2]Succeded!$L$26:$T$237,5,FALSE)</f>
        <v>151.80545601645304</v>
      </c>
      <c r="Z121" s="86">
        <f>VLOOKUP(B121,[2]Succeded!$L$26:$T$237,6,FALSE)</f>
        <v>118.52716778526559</v>
      </c>
      <c r="AA121" s="86">
        <f>VLOOKUP(B121,[2]Succeded!$L$26:$T$237,7,FALSE)</f>
        <v>90.038670333404326</v>
      </c>
      <c r="AB121" s="86">
        <f>VLOOKUP(B121,[2]Succeded!$L$26:$T$237,8,FALSE)</f>
        <v>45.338027449814668</v>
      </c>
      <c r="AD121" s="85">
        <f t="shared" si="13"/>
        <v>0.9099945088130339</v>
      </c>
      <c r="AE121" s="85">
        <f t="shared" si="14"/>
        <v>0.90000362526873667</v>
      </c>
      <c r="AF121" s="85">
        <f t="shared" si="15"/>
        <v>0.91963142479947235</v>
      </c>
      <c r="AH121" s="85">
        <f t="shared" si="16"/>
        <v>0.91241490257628544</v>
      </c>
      <c r="AI121" s="85">
        <f t="shared" si="17"/>
        <v>0.87380471444395824</v>
      </c>
      <c r="AJ121" s="85">
        <f t="shared" si="18"/>
        <v>0.89267942255606092</v>
      </c>
      <c r="AK121" s="85">
        <f t="shared" si="19"/>
        <v>0.91731946038566881</v>
      </c>
      <c r="AL121" s="85">
        <f t="shared" si="20"/>
        <v>0.88953378118357718</v>
      </c>
      <c r="AM121" s="85">
        <f t="shared" si="21"/>
        <v>0.93989325910491595</v>
      </c>
      <c r="AN121" s="85">
        <f t="shared" si="22"/>
        <v>0.9659353123361315</v>
      </c>
      <c r="AO121" s="84">
        <f t="shared" si="23"/>
        <v>0.96280051807285993</v>
      </c>
    </row>
    <row r="122" spans="1:41" x14ac:dyDescent="0.2">
      <c r="A122" s="77" t="s">
        <v>305</v>
      </c>
      <c r="B122" s="88" t="s">
        <v>304</v>
      </c>
      <c r="C122" s="87" t="s">
        <v>303</v>
      </c>
      <c r="D122" s="86">
        <f>VLOOKUP(B122,[2]Tried!$C$26:$F$237,4,FALSE)</f>
        <v>1797.5817145094306</v>
      </c>
      <c r="E122" s="86">
        <f>VLOOKUP(B122,[2]Tried!$C$26:$F$237,2,FALSE)</f>
        <v>834.77266596213292</v>
      </c>
      <c r="F122" s="86">
        <f>VLOOKUP(B122,[2]Tried!$C$26:$F$237,3,FALSE)</f>
        <v>962.80904854729783</v>
      </c>
      <c r="H122" s="86">
        <f>VLOOKUP(B122,[2]Tried!$L$26:$T$237,9,FALSE)</f>
        <v>1799.3027448934706</v>
      </c>
      <c r="I122" s="86">
        <f>VLOOKUP(B122,[2]Tried!$L$26:$T$237,2,FALSE)</f>
        <v>125.77165299464419</v>
      </c>
      <c r="J122" s="86">
        <f>VLOOKUP(B122,[2]Tried!$L$26:$T$237,3,FALSE)</f>
        <v>289.87637838231564</v>
      </c>
      <c r="K122" s="86">
        <f>VLOOKUP(B122,[2]Tried!$L$26:$T$237,4,FALSE)</f>
        <v>311.64116256871932</v>
      </c>
      <c r="L122" s="86">
        <f>VLOOKUP(B122,[2]Tried!$L$26:$T$237,5,FALSE)</f>
        <v>353.67721235600015</v>
      </c>
      <c r="M122" s="86">
        <f>VLOOKUP(B122,[2]Tried!$L$26:$T$237,6,FALSE)</f>
        <v>297.41613448310608</v>
      </c>
      <c r="N122" s="86">
        <f>VLOOKUP(B122,[2]Tried!$L$26:$T$237,7,FALSE)</f>
        <v>253.86692266804982</v>
      </c>
      <c r="O122" s="86">
        <f>VLOOKUP(B122,[2]Tried!$L$26:$T$237,8,FALSE)</f>
        <v>167.05328144063552</v>
      </c>
      <c r="Q122" s="86">
        <f>VLOOKUP(B122,[2]Succeded!$C$26:$F$237,4,FALSE)</f>
        <v>1731.3722299874155</v>
      </c>
      <c r="R122" s="86">
        <f>VLOOKUP(B122,[2]Succeded!$C$26:$F$237,2,FALSE)</f>
        <v>803.71910767445115</v>
      </c>
      <c r="S122" s="86">
        <f>VLOOKUP(B122,[2]Succeded!$C$26:$F$237,3,FALSE)</f>
        <v>927.65312231296434</v>
      </c>
      <c r="U122" s="86">
        <f>VLOOKUP(B122,[2]Succeded!$L$26:$T$237,9,FALSE)</f>
        <v>1731.551743483461</v>
      </c>
      <c r="V122" s="86">
        <f>VLOOKUP(B122,[2]Succeded!$L$26:$T$237,2,FALSE)</f>
        <v>116.03764863794689</v>
      </c>
      <c r="W122" s="86">
        <f>VLOOKUP(B122,[2]Succeded!$L$26:$T$237,3,FALSE)</f>
        <v>277.06135705866416</v>
      </c>
      <c r="X122" s="86">
        <f>VLOOKUP(B122,[2]Succeded!$L$26:$T$237,4,FALSE)</f>
        <v>301.48140572527137</v>
      </c>
      <c r="Y122" s="86">
        <f>VLOOKUP(B122,[2]Succeded!$L$26:$T$237,5,FALSE)</f>
        <v>347.37088835163695</v>
      </c>
      <c r="Z122" s="86">
        <f>VLOOKUP(B122,[2]Succeded!$L$26:$T$237,6,FALSE)</f>
        <v>283.63325522318644</v>
      </c>
      <c r="AA122" s="86">
        <f>VLOOKUP(B122,[2]Succeded!$L$26:$T$237,7,FALSE)</f>
        <v>246.46251395915385</v>
      </c>
      <c r="AB122" s="86">
        <f>VLOOKUP(B122,[2]Succeded!$L$26:$T$237,8,FALSE)</f>
        <v>159.50467452760148</v>
      </c>
      <c r="AD122" s="85">
        <f t="shared" si="13"/>
        <v>0.96316746883460369</v>
      </c>
      <c r="AE122" s="85">
        <f t="shared" si="14"/>
        <v>0.96279998189460314</v>
      </c>
      <c r="AF122" s="85">
        <f t="shared" si="15"/>
        <v>0.96348608658448176</v>
      </c>
      <c r="AH122" s="85">
        <f t="shared" si="16"/>
        <v>0.96234596895809166</v>
      </c>
      <c r="AI122" s="85">
        <f t="shared" si="17"/>
        <v>0.92260573726329409</v>
      </c>
      <c r="AJ122" s="85">
        <f t="shared" si="18"/>
        <v>0.95579142600315692</v>
      </c>
      <c r="AK122" s="85">
        <f t="shared" si="19"/>
        <v>0.96739918193185526</v>
      </c>
      <c r="AL122" s="85">
        <f t="shared" si="20"/>
        <v>0.98216926682283545</v>
      </c>
      <c r="AM122" s="85">
        <f t="shared" si="21"/>
        <v>0.95365793021325629</v>
      </c>
      <c r="AN122" s="85">
        <f t="shared" si="22"/>
        <v>0.97083350351011344</v>
      </c>
      <c r="AO122" s="84">
        <f t="shared" si="23"/>
        <v>0.95481317787991771</v>
      </c>
    </row>
    <row r="123" spans="1:41" x14ac:dyDescent="0.2">
      <c r="A123" s="77" t="s">
        <v>302</v>
      </c>
      <c r="B123" s="88" t="s">
        <v>301</v>
      </c>
      <c r="C123" s="87" t="s">
        <v>300</v>
      </c>
      <c r="D123" s="86">
        <f>VLOOKUP(B123,[2]Tried!$C$26:$F$237,4,FALSE)</f>
        <v>1534.6835231587038</v>
      </c>
      <c r="E123" s="86">
        <f>VLOOKUP(B123,[2]Tried!$C$26:$F$237,2,FALSE)</f>
        <v>726.67401852996397</v>
      </c>
      <c r="F123" s="86">
        <f>VLOOKUP(B123,[2]Tried!$C$26:$F$237,3,FALSE)</f>
        <v>808.00950462873982</v>
      </c>
      <c r="H123" s="86">
        <f>VLOOKUP(B123,[2]Tried!$L$26:$T$237,9,FALSE)</f>
        <v>1539.1741813588008</v>
      </c>
      <c r="I123" s="86">
        <f>VLOOKUP(B123,[2]Tried!$L$26:$T$237,2,FALSE)</f>
        <v>130.39754927124727</v>
      </c>
      <c r="J123" s="86">
        <f>VLOOKUP(B123,[2]Tried!$L$26:$T$237,3,FALSE)</f>
        <v>238.55768990063177</v>
      </c>
      <c r="K123" s="86">
        <f>VLOOKUP(B123,[2]Tried!$L$26:$T$237,4,FALSE)</f>
        <v>256.47335871472546</v>
      </c>
      <c r="L123" s="86">
        <f>VLOOKUP(B123,[2]Tried!$L$26:$T$237,5,FALSE)</f>
        <v>293.97671090493333</v>
      </c>
      <c r="M123" s="86">
        <f>VLOOKUP(B123,[2]Tried!$L$26:$T$237,6,FALSE)</f>
        <v>226.60902916719255</v>
      </c>
      <c r="N123" s="86">
        <f>VLOOKUP(B123,[2]Tried!$L$26:$T$237,7,FALSE)</f>
        <v>224.54001163720426</v>
      </c>
      <c r="O123" s="86">
        <f>VLOOKUP(B123,[2]Tried!$L$26:$T$237,8,FALSE)</f>
        <v>168.61983176286611</v>
      </c>
      <c r="Q123" s="86">
        <f>VLOOKUP(B123,[2]Succeded!$C$26:$F$237,4,FALSE)</f>
        <v>1448.132662492955</v>
      </c>
      <c r="R123" s="86">
        <f>VLOOKUP(B123,[2]Succeded!$C$26:$F$237,2,FALSE)</f>
        <v>684.04447804431084</v>
      </c>
      <c r="S123" s="86">
        <f>VLOOKUP(B123,[2]Succeded!$C$26:$F$237,3,FALSE)</f>
        <v>764.08818444864414</v>
      </c>
      <c r="U123" s="86">
        <f>VLOOKUP(B123,[2]Succeded!$L$26:$T$237,9,FALSE)</f>
        <v>1452.6233206930517</v>
      </c>
      <c r="V123" s="86">
        <f>VLOOKUP(B123,[2]Succeded!$L$26:$T$237,2,FALSE)</f>
        <v>117.33388597403535</v>
      </c>
      <c r="W123" s="86">
        <f>VLOOKUP(B123,[2]Succeded!$L$26:$T$237,3,FALSE)</f>
        <v>216.03022389046086</v>
      </c>
      <c r="X123" s="86">
        <f>VLOOKUP(B123,[2]Succeded!$L$26:$T$237,4,FALSE)</f>
        <v>240.61802081779885</v>
      </c>
      <c r="Y123" s="86">
        <f>VLOOKUP(B123,[2]Succeded!$L$26:$T$237,5,FALSE)</f>
        <v>278.83290054174762</v>
      </c>
      <c r="Z123" s="86">
        <f>VLOOKUP(B123,[2]Succeded!$L$26:$T$237,6,FALSE)</f>
        <v>218.96948246544724</v>
      </c>
      <c r="AA123" s="86">
        <f>VLOOKUP(B123,[2]Succeded!$L$26:$T$237,7,FALSE)</f>
        <v>218.01608405533923</v>
      </c>
      <c r="AB123" s="86">
        <f>VLOOKUP(B123,[2]Succeded!$L$26:$T$237,8,FALSE)</f>
        <v>162.82272294822258</v>
      </c>
      <c r="AD123" s="85">
        <f t="shared" si="13"/>
        <v>0.94360344699107157</v>
      </c>
      <c r="AE123" s="85">
        <f t="shared" si="14"/>
        <v>0.94133608826156856</v>
      </c>
      <c r="AF123" s="85">
        <f t="shared" si="15"/>
        <v>0.94564256988502082</v>
      </c>
      <c r="AH123" s="85">
        <f t="shared" si="16"/>
        <v>0.9437679882407195</v>
      </c>
      <c r="AI123" s="85">
        <f t="shared" si="17"/>
        <v>0.89981665015776136</v>
      </c>
      <c r="AJ123" s="85">
        <f t="shared" si="18"/>
        <v>0.90556805769055504</v>
      </c>
      <c r="AK123" s="85">
        <f t="shared" si="19"/>
        <v>0.93817939618998614</v>
      </c>
      <c r="AL123" s="85">
        <f t="shared" si="20"/>
        <v>0.94848636030871525</v>
      </c>
      <c r="AM123" s="85">
        <f t="shared" si="21"/>
        <v>0.96628754498520519</v>
      </c>
      <c r="AN123" s="85">
        <f t="shared" si="22"/>
        <v>0.97094536722298774</v>
      </c>
      <c r="AO123" s="84">
        <f t="shared" si="23"/>
        <v>0.96562024315860939</v>
      </c>
    </row>
    <row r="124" spans="1:41" x14ac:dyDescent="0.2">
      <c r="A124" s="77" t="s">
        <v>299</v>
      </c>
      <c r="B124" s="88" t="s">
        <v>298</v>
      </c>
      <c r="C124" s="87" t="s">
        <v>297</v>
      </c>
      <c r="D124" s="86">
        <f>VLOOKUP(B124,[2]Tried!$C$26:$F$237,4,FALSE)</f>
        <v>831.53146116499101</v>
      </c>
      <c r="E124" s="86">
        <f>VLOOKUP(B124,[2]Tried!$C$26:$F$237,2,FALSE)</f>
        <v>404.91439127886883</v>
      </c>
      <c r="F124" s="86">
        <f>VLOOKUP(B124,[2]Tried!$C$26:$F$237,3,FALSE)</f>
        <v>426.61706988612224</v>
      </c>
      <c r="H124" s="86">
        <f>VLOOKUP(B124,[2]Tried!$L$26:$T$237,9,FALSE)</f>
        <v>829.61710092433009</v>
      </c>
      <c r="I124" s="86">
        <f>VLOOKUP(B124,[2]Tried!$L$26:$T$237,2,FALSE)</f>
        <v>54.99064973000786</v>
      </c>
      <c r="J124" s="86">
        <f>VLOOKUP(B124,[2]Tried!$L$26:$T$237,3,FALSE)</f>
        <v>98.998807618304212</v>
      </c>
      <c r="K124" s="86">
        <f>VLOOKUP(B124,[2]Tried!$L$26:$T$237,4,FALSE)</f>
        <v>120.75057832483826</v>
      </c>
      <c r="L124" s="86">
        <f>VLOOKUP(B124,[2]Tried!$L$26:$T$237,5,FALSE)</f>
        <v>148.87509455922094</v>
      </c>
      <c r="M124" s="86">
        <f>VLOOKUP(B124,[2]Tried!$L$26:$T$237,6,FALSE)</f>
        <v>145.79452331642489</v>
      </c>
      <c r="N124" s="86">
        <f>VLOOKUP(B124,[2]Tried!$L$26:$T$237,7,FALSE)</f>
        <v>156.50691106018417</v>
      </c>
      <c r="O124" s="86">
        <f>VLOOKUP(B124,[2]Tried!$L$26:$T$237,8,FALSE)</f>
        <v>103.70053631534981</v>
      </c>
      <c r="Q124" s="86">
        <f>VLOOKUP(B124,[2]Succeded!$C$26:$F$237,4,FALSE)</f>
        <v>799.65410766769935</v>
      </c>
      <c r="R124" s="86">
        <f>VLOOKUP(B124,[2]Succeded!$C$26:$F$237,2,FALSE)</f>
        <v>390.17813067605726</v>
      </c>
      <c r="S124" s="86">
        <f>VLOOKUP(B124,[2]Succeded!$C$26:$F$237,3,FALSE)</f>
        <v>409.47597699164209</v>
      </c>
      <c r="U124" s="86">
        <f>VLOOKUP(B124,[2]Succeded!$L$26:$T$237,9,FALSE)</f>
        <v>798.2930769745526</v>
      </c>
      <c r="V124" s="86">
        <f>VLOOKUP(B124,[2]Succeded!$L$26:$T$237,2,FALSE)</f>
        <v>52.971379565297468</v>
      </c>
      <c r="W124" s="86">
        <f>VLOOKUP(B124,[2]Succeded!$L$26:$T$237,3,FALSE)</f>
        <v>96.151912179397456</v>
      </c>
      <c r="X124" s="86">
        <f>VLOOKUP(B124,[2]Succeded!$L$26:$T$237,4,FALSE)</f>
        <v>114.72274815786329</v>
      </c>
      <c r="Y124" s="86">
        <f>VLOOKUP(B124,[2]Succeded!$L$26:$T$237,5,FALSE)</f>
        <v>143.04895472577931</v>
      </c>
      <c r="Z124" s="86">
        <f>VLOOKUP(B124,[2]Succeded!$L$26:$T$237,6,FALSE)</f>
        <v>138.66147574845871</v>
      </c>
      <c r="AA124" s="86">
        <f>VLOOKUP(B124,[2]Succeded!$L$26:$T$237,7,FALSE)</f>
        <v>153.41180073720508</v>
      </c>
      <c r="AB124" s="86">
        <f>VLOOKUP(B124,[2]Succeded!$L$26:$T$237,8,FALSE)</f>
        <v>99.324805860551351</v>
      </c>
      <c r="AD124" s="85">
        <f t="shared" si="13"/>
        <v>0.96166428453274533</v>
      </c>
      <c r="AE124" s="85">
        <f t="shared" si="14"/>
        <v>0.96360647850458214</v>
      </c>
      <c r="AF124" s="85">
        <f t="shared" si="15"/>
        <v>0.95982089301055007</v>
      </c>
      <c r="AH124" s="85">
        <f t="shared" si="16"/>
        <v>0.96224279379622557</v>
      </c>
      <c r="AI124" s="85">
        <f t="shared" si="17"/>
        <v>0.96327975438325297</v>
      </c>
      <c r="AJ124" s="85">
        <f t="shared" si="18"/>
        <v>0.97124313405992591</v>
      </c>
      <c r="AK124" s="85">
        <f t="shared" si="19"/>
        <v>0.95008032052021196</v>
      </c>
      <c r="AL124" s="85">
        <f t="shared" si="20"/>
        <v>0.96086558432966063</v>
      </c>
      <c r="AM124" s="85">
        <f t="shared" si="21"/>
        <v>0.95107465352120957</v>
      </c>
      <c r="AN124" s="85">
        <f t="shared" si="22"/>
        <v>0.98022381055243712</v>
      </c>
      <c r="AO124" s="84">
        <f t="shared" si="23"/>
        <v>0.95780416755519948</v>
      </c>
    </row>
    <row r="125" spans="1:41" x14ac:dyDescent="0.2">
      <c r="A125" s="77" t="s">
        <v>296</v>
      </c>
      <c r="B125" s="88" t="s">
        <v>295</v>
      </c>
      <c r="C125" s="87" t="s">
        <v>294</v>
      </c>
      <c r="D125" s="86">
        <f>VLOOKUP(B125,[2]Tried!$C$26:$F$237,4,FALSE)</f>
        <v>1046.4141944044036</v>
      </c>
      <c r="E125" s="86">
        <f>VLOOKUP(B125,[2]Tried!$C$26:$F$237,2,FALSE)</f>
        <v>495.4879566377918</v>
      </c>
      <c r="F125" s="86">
        <f>VLOOKUP(B125,[2]Tried!$C$26:$F$237,3,FALSE)</f>
        <v>550.92623776661185</v>
      </c>
      <c r="H125" s="86">
        <f>VLOOKUP(B125,[2]Tried!$L$26:$T$237,9,FALSE)</f>
        <v>1050.0687324499504</v>
      </c>
      <c r="I125" s="86">
        <f>VLOOKUP(B125,[2]Tried!$L$26:$T$237,2,FALSE)</f>
        <v>146.40538620972046</v>
      </c>
      <c r="J125" s="86">
        <f>VLOOKUP(B125,[2]Tried!$L$26:$T$237,3,FALSE)</f>
        <v>197.98937277391477</v>
      </c>
      <c r="K125" s="86">
        <f>VLOOKUP(B125,[2]Tried!$L$26:$T$237,4,FALSE)</f>
        <v>207.9954871199927</v>
      </c>
      <c r="L125" s="86">
        <f>VLOOKUP(B125,[2]Tried!$L$26:$T$237,5,FALSE)</f>
        <v>175.91945734320791</v>
      </c>
      <c r="M125" s="86">
        <f>VLOOKUP(B125,[2]Tried!$L$26:$T$237,6,FALSE)</f>
        <v>142.51404901507752</v>
      </c>
      <c r="N125" s="86">
        <f>VLOOKUP(B125,[2]Tried!$L$26:$T$237,7,FALSE)</f>
        <v>100.46468848202105</v>
      </c>
      <c r="O125" s="86">
        <f>VLOOKUP(B125,[2]Tried!$L$26:$T$237,8,FALSE)</f>
        <v>78.780291506016113</v>
      </c>
      <c r="Q125" s="86">
        <f>VLOOKUP(B125,[2]Succeded!$C$26:$F$237,4,FALSE)</f>
        <v>1002.6401547570131</v>
      </c>
      <c r="R125" s="86">
        <f>VLOOKUP(B125,[2]Succeded!$C$26:$F$237,2,FALSE)</f>
        <v>470.30653709071913</v>
      </c>
      <c r="S125" s="86">
        <f>VLOOKUP(B125,[2]Succeded!$C$26:$F$237,3,FALSE)</f>
        <v>532.333617666294</v>
      </c>
      <c r="U125" s="86">
        <f>VLOOKUP(B125,[2]Succeded!$L$26:$T$237,9,FALSE)</f>
        <v>1006.2946928025601</v>
      </c>
      <c r="V125" s="86">
        <f>VLOOKUP(B125,[2]Succeded!$L$26:$T$237,2,FALSE)</f>
        <v>143.3237182033709</v>
      </c>
      <c r="W125" s="86">
        <f>VLOOKUP(B125,[2]Succeded!$L$26:$T$237,3,FALSE)</f>
        <v>183.56931694257437</v>
      </c>
      <c r="X125" s="86">
        <f>VLOOKUP(B125,[2]Succeded!$L$26:$T$237,4,FALSE)</f>
        <v>199.62358662840049</v>
      </c>
      <c r="Y125" s="86">
        <f>VLOOKUP(B125,[2]Succeded!$L$26:$T$237,5,FALSE)</f>
        <v>164.62883437517192</v>
      </c>
      <c r="Z125" s="86">
        <f>VLOOKUP(B125,[2]Succeded!$L$26:$T$237,6,FALSE)</f>
        <v>142.17342612032897</v>
      </c>
      <c r="AA125" s="86">
        <f>VLOOKUP(B125,[2]Succeded!$L$26:$T$237,7,FALSE)</f>
        <v>96.701947870469169</v>
      </c>
      <c r="AB125" s="86">
        <f>VLOOKUP(B125,[2]Succeded!$L$26:$T$237,8,FALSE)</f>
        <v>76.273862662244326</v>
      </c>
      <c r="AD125" s="85">
        <f t="shared" si="13"/>
        <v>0.95816757849667189</v>
      </c>
      <c r="AE125" s="85">
        <f t="shared" si="14"/>
        <v>0.94917854367653054</v>
      </c>
      <c r="AF125" s="85">
        <f t="shared" si="15"/>
        <v>0.96625207001269342</v>
      </c>
      <c r="AH125" s="85">
        <f t="shared" si="16"/>
        <v>0.95831316722929216</v>
      </c>
      <c r="AI125" s="85">
        <f t="shared" si="17"/>
        <v>0.97895112955793051</v>
      </c>
      <c r="AJ125" s="85">
        <f t="shared" si="18"/>
        <v>0.92716752606814534</v>
      </c>
      <c r="AK125" s="85">
        <f t="shared" si="19"/>
        <v>0.95974960511156449</v>
      </c>
      <c r="AL125" s="85">
        <f t="shared" si="20"/>
        <v>0.93581936223229312</v>
      </c>
      <c r="AM125" s="85">
        <f t="shared" si="21"/>
        <v>0.99760989953550117</v>
      </c>
      <c r="AN125" s="85">
        <f t="shared" si="22"/>
        <v>0.96254663535611074</v>
      </c>
      <c r="AO125" s="84">
        <f t="shared" si="23"/>
        <v>0.96818457007638281</v>
      </c>
    </row>
    <row r="126" spans="1:41" x14ac:dyDescent="0.2">
      <c r="A126" s="77" t="s">
        <v>293</v>
      </c>
      <c r="B126" s="88" t="s">
        <v>292</v>
      </c>
      <c r="C126" s="87" t="s">
        <v>291</v>
      </c>
      <c r="D126" s="86">
        <f>VLOOKUP(B126,[2]Tried!$C$26:$F$237,4,FALSE)</f>
        <v>1140.4336646845213</v>
      </c>
      <c r="E126" s="86">
        <f>VLOOKUP(B126,[2]Tried!$C$26:$F$237,2,FALSE)</f>
        <v>506.69938172455358</v>
      </c>
      <c r="F126" s="86">
        <f>VLOOKUP(B126,[2]Tried!$C$26:$F$237,3,FALSE)</f>
        <v>633.73428295996769</v>
      </c>
      <c r="H126" s="86">
        <f>VLOOKUP(B126,[2]Tried!$L$26:$T$237,9,FALSE)</f>
        <v>1141.2904496229594</v>
      </c>
      <c r="I126" s="86">
        <f>VLOOKUP(B126,[2]Tried!$L$26:$T$237,2,FALSE)</f>
        <v>90.849417885331221</v>
      </c>
      <c r="J126" s="86">
        <f>VLOOKUP(B126,[2]Tried!$L$26:$T$237,3,FALSE)</f>
        <v>173.71302028574235</v>
      </c>
      <c r="K126" s="86">
        <f>VLOOKUP(B126,[2]Tried!$L$26:$T$237,4,FALSE)</f>
        <v>174.12475558113175</v>
      </c>
      <c r="L126" s="86">
        <f>VLOOKUP(B126,[2]Tried!$L$26:$T$237,5,FALSE)</f>
        <v>232.60874541881685</v>
      </c>
      <c r="M126" s="86">
        <f>VLOOKUP(B126,[2]Tried!$L$26:$T$237,6,FALSE)</f>
        <v>176.25179267449943</v>
      </c>
      <c r="N126" s="86">
        <f>VLOOKUP(B126,[2]Tried!$L$26:$T$237,7,FALSE)</f>
        <v>169.22132586109549</v>
      </c>
      <c r="O126" s="86">
        <f>VLOOKUP(B126,[2]Tried!$L$26:$T$237,8,FALSE)</f>
        <v>124.52139191634234</v>
      </c>
      <c r="Q126" s="86">
        <f>VLOOKUP(B126,[2]Succeded!$C$26:$F$237,4,FALSE)</f>
        <v>1094.715994598922</v>
      </c>
      <c r="R126" s="86">
        <f>VLOOKUP(B126,[2]Succeded!$C$26:$F$237,2,FALSE)</f>
        <v>482.87692043576499</v>
      </c>
      <c r="S126" s="86">
        <f>VLOOKUP(B126,[2]Succeded!$C$26:$F$237,3,FALSE)</f>
        <v>611.83907416315697</v>
      </c>
      <c r="U126" s="86">
        <f>VLOOKUP(B126,[2]Succeded!$L$26:$T$237,9,FALSE)</f>
        <v>1095.57277953736</v>
      </c>
      <c r="V126" s="86">
        <f>VLOOKUP(B126,[2]Succeded!$L$26:$T$237,2,FALSE)</f>
        <v>89.008770128511927</v>
      </c>
      <c r="W126" s="86">
        <f>VLOOKUP(B126,[2]Succeded!$L$26:$T$237,3,FALSE)</f>
        <v>154.65476818246231</v>
      </c>
      <c r="X126" s="86">
        <f>VLOOKUP(B126,[2]Succeded!$L$26:$T$237,4,FALSE)</f>
        <v>169.02885775563794</v>
      </c>
      <c r="Y126" s="86">
        <f>VLOOKUP(B126,[2]Succeded!$L$26:$T$237,5,FALSE)</f>
        <v>227.14550953091282</v>
      </c>
      <c r="Z126" s="86">
        <f>VLOOKUP(B126,[2]Succeded!$L$26:$T$237,6,FALSE)</f>
        <v>169.12064814943881</v>
      </c>
      <c r="AA126" s="86">
        <f>VLOOKUP(B126,[2]Succeded!$L$26:$T$237,7,FALSE)</f>
        <v>166.94089986920045</v>
      </c>
      <c r="AB126" s="86">
        <f>VLOOKUP(B126,[2]Succeded!$L$26:$T$237,8,FALSE)</f>
        <v>119.67332592119584</v>
      </c>
      <c r="AD126" s="85">
        <f t="shared" si="13"/>
        <v>0.95991203039569495</v>
      </c>
      <c r="AE126" s="85">
        <f t="shared" si="14"/>
        <v>0.95298502001776919</v>
      </c>
      <c r="AF126" s="85">
        <f t="shared" si="15"/>
        <v>0.96545049023615181</v>
      </c>
      <c r="AH126" s="85">
        <f t="shared" si="16"/>
        <v>0.9599421250736806</v>
      </c>
      <c r="AI126" s="85">
        <f t="shared" si="17"/>
        <v>0.9797395756663787</v>
      </c>
      <c r="AJ126" s="85">
        <f t="shared" si="18"/>
        <v>0.89028886797356399</v>
      </c>
      <c r="AK126" s="85">
        <f t="shared" si="19"/>
        <v>0.97073421404965343</v>
      </c>
      <c r="AL126" s="85">
        <f t="shared" si="20"/>
        <v>0.97651319653494817</v>
      </c>
      <c r="AM126" s="85">
        <f t="shared" si="21"/>
        <v>0.95954001705826408</v>
      </c>
      <c r="AN126" s="85">
        <f t="shared" si="22"/>
        <v>0.98652400351852276</v>
      </c>
      <c r="AO126" s="84">
        <f t="shared" si="23"/>
        <v>0.96106640055546766</v>
      </c>
    </row>
    <row r="127" spans="1:41" x14ac:dyDescent="0.2">
      <c r="A127" s="77" t="s">
        <v>290</v>
      </c>
      <c r="B127" s="88" t="s">
        <v>289</v>
      </c>
      <c r="C127" s="87" t="s">
        <v>288</v>
      </c>
      <c r="D127" s="86">
        <f>VLOOKUP(B127,[2]Tried!$C$26:$F$237,4,FALSE)</f>
        <v>659.41949561205945</v>
      </c>
      <c r="E127" s="86">
        <f>VLOOKUP(B127,[2]Tried!$C$26:$F$237,2,FALSE)</f>
        <v>282.91382218667172</v>
      </c>
      <c r="F127" s="86">
        <f>VLOOKUP(B127,[2]Tried!$C$26:$F$237,3,FALSE)</f>
        <v>376.50567342538773</v>
      </c>
      <c r="H127" s="86">
        <f>VLOOKUP(B127,[2]Tried!$L$26:$T$237,9,FALSE)</f>
        <v>661.67299796715656</v>
      </c>
      <c r="I127" s="86">
        <f>VLOOKUP(B127,[2]Tried!$L$26:$T$237,2,FALSE)</f>
        <v>44.687205062452264</v>
      </c>
      <c r="J127" s="86">
        <f>VLOOKUP(B127,[2]Tried!$L$26:$T$237,3,FALSE)</f>
        <v>141.68017261458795</v>
      </c>
      <c r="K127" s="86">
        <f>VLOOKUP(B127,[2]Tried!$L$26:$T$237,4,FALSE)</f>
        <v>117.223257757179</v>
      </c>
      <c r="L127" s="86">
        <f>VLOOKUP(B127,[2]Tried!$L$26:$T$237,5,FALSE)</f>
        <v>138.65671288427771</v>
      </c>
      <c r="M127" s="86">
        <f>VLOOKUP(B127,[2]Tried!$L$26:$T$237,6,FALSE)</f>
        <v>101.68321298122726</v>
      </c>
      <c r="N127" s="86">
        <f>VLOOKUP(B127,[2]Tried!$L$26:$T$237,7,FALSE)</f>
        <v>77.968610367866091</v>
      </c>
      <c r="O127" s="86">
        <f>VLOOKUP(B127,[2]Tried!$L$26:$T$237,8,FALSE)</f>
        <v>39.773826299566373</v>
      </c>
      <c r="Q127" s="86">
        <f>VLOOKUP(B127,[2]Succeded!$C$26:$F$237,4,FALSE)</f>
        <v>608.48261206824986</v>
      </c>
      <c r="R127" s="86">
        <f>VLOOKUP(B127,[2]Succeded!$C$26:$F$237,2,FALSE)</f>
        <v>259.78112289088159</v>
      </c>
      <c r="S127" s="86">
        <f>VLOOKUP(B127,[2]Succeded!$C$26:$F$237,3,FALSE)</f>
        <v>348.70148917736833</v>
      </c>
      <c r="U127" s="86">
        <f>VLOOKUP(B127,[2]Succeded!$L$26:$T$237,9,FALSE)</f>
        <v>610.7361144233472</v>
      </c>
      <c r="V127" s="86">
        <f>VLOOKUP(B127,[2]Succeded!$L$26:$T$237,2,FALSE)</f>
        <v>40.614456137188064</v>
      </c>
      <c r="W127" s="86">
        <f>VLOOKUP(B127,[2]Succeded!$L$26:$T$237,3,FALSE)</f>
        <v>128.74707005544545</v>
      </c>
      <c r="X127" s="86">
        <f>VLOOKUP(B127,[2]Succeded!$L$26:$T$237,4,FALSE)</f>
        <v>103.2445391115226</v>
      </c>
      <c r="Y127" s="86">
        <f>VLOOKUP(B127,[2]Succeded!$L$26:$T$237,5,FALSE)</f>
        <v>129.05366293017039</v>
      </c>
      <c r="Z127" s="86">
        <f>VLOOKUP(B127,[2]Succeded!$L$26:$T$237,6,FALSE)</f>
        <v>96.370835420939144</v>
      </c>
      <c r="AA127" s="86">
        <f>VLOOKUP(B127,[2]Succeded!$L$26:$T$237,7,FALSE)</f>
        <v>75.202700336345345</v>
      </c>
      <c r="AB127" s="86">
        <f>VLOOKUP(B127,[2]Succeded!$L$26:$T$237,8,FALSE)</f>
        <v>37.502850431736206</v>
      </c>
      <c r="AD127" s="85">
        <f t="shared" si="13"/>
        <v>0.92275496268648982</v>
      </c>
      <c r="AE127" s="85">
        <f t="shared" si="14"/>
        <v>0.91823411413060352</v>
      </c>
      <c r="AF127" s="85">
        <f t="shared" si="15"/>
        <v>0.92615201785656665</v>
      </c>
      <c r="AH127" s="85">
        <f t="shared" si="16"/>
        <v>0.92301804108630447</v>
      </c>
      <c r="AI127" s="85">
        <f t="shared" si="17"/>
        <v>0.90886096099381553</v>
      </c>
      <c r="AJ127" s="85">
        <f t="shared" si="18"/>
        <v>0.90871621398765257</v>
      </c>
      <c r="AK127" s="85">
        <f t="shared" si="19"/>
        <v>0.88075132091438302</v>
      </c>
      <c r="AL127" s="85">
        <f t="shared" si="20"/>
        <v>0.93074226444325137</v>
      </c>
      <c r="AM127" s="85">
        <f t="shared" si="21"/>
        <v>0.94775560877222786</v>
      </c>
      <c r="AN127" s="85">
        <f t="shared" si="22"/>
        <v>0.96452533887072223</v>
      </c>
      <c r="AO127" s="84">
        <f t="shared" si="23"/>
        <v>0.94290275592984818</v>
      </c>
    </row>
    <row r="128" spans="1:41" x14ac:dyDescent="0.2">
      <c r="A128" s="77" t="s">
        <v>287</v>
      </c>
      <c r="B128" s="88" t="s">
        <v>286</v>
      </c>
      <c r="C128" s="87" t="s">
        <v>285</v>
      </c>
      <c r="D128" s="86">
        <f>VLOOKUP(B128,[2]Tried!$C$26:$F$237,4,FALSE)</f>
        <v>1233.3481074420229</v>
      </c>
      <c r="E128" s="86">
        <f>VLOOKUP(B128,[2]Tried!$C$26:$F$237,2,FALSE)</f>
        <v>548.67795907477296</v>
      </c>
      <c r="F128" s="86">
        <f>VLOOKUP(B128,[2]Tried!$C$26:$F$237,3,FALSE)</f>
        <v>684.67014836725002</v>
      </c>
      <c r="H128" s="86">
        <f>VLOOKUP(B128,[2]Tried!$L$26:$T$237,9,FALSE)</f>
        <v>1231.2596213155866</v>
      </c>
      <c r="I128" s="86">
        <f>VLOOKUP(B128,[2]Tried!$L$26:$T$237,2,FALSE)</f>
        <v>152.7417099732215</v>
      </c>
      <c r="J128" s="86">
        <f>VLOOKUP(B128,[2]Tried!$L$26:$T$237,3,FALSE)</f>
        <v>176.6227674925845</v>
      </c>
      <c r="K128" s="86">
        <f>VLOOKUP(B128,[2]Tried!$L$26:$T$237,4,FALSE)</f>
        <v>218.81990473245099</v>
      </c>
      <c r="L128" s="86">
        <f>VLOOKUP(B128,[2]Tried!$L$26:$T$237,5,FALSE)</f>
        <v>231.49595410283149</v>
      </c>
      <c r="M128" s="86">
        <f>VLOOKUP(B128,[2]Tried!$L$26:$T$237,6,FALSE)</f>
        <v>188.04655622940732</v>
      </c>
      <c r="N128" s="86">
        <f>VLOOKUP(B128,[2]Tried!$L$26:$T$237,7,FALSE)</f>
        <v>166.00739226881464</v>
      </c>
      <c r="O128" s="86">
        <f>VLOOKUP(B128,[2]Tried!$L$26:$T$237,8,FALSE)</f>
        <v>97.525336516276241</v>
      </c>
      <c r="Q128" s="86">
        <f>VLOOKUP(B128,[2]Succeded!$C$26:$F$237,4,FALSE)</f>
        <v>1147.6992702869034</v>
      </c>
      <c r="R128" s="86">
        <f>VLOOKUP(B128,[2]Succeded!$C$26:$F$237,2,FALSE)</f>
        <v>510.3980941747883</v>
      </c>
      <c r="S128" s="86">
        <f>VLOOKUP(B128,[2]Succeded!$C$26:$F$237,3,FALSE)</f>
        <v>637.30117611211506</v>
      </c>
      <c r="U128" s="86">
        <f>VLOOKUP(B128,[2]Succeded!$L$26:$T$237,9,FALSE)</f>
        <v>1146.9979878655674</v>
      </c>
      <c r="V128" s="86">
        <f>VLOOKUP(B128,[2]Succeded!$L$26:$T$237,2,FALSE)</f>
        <v>141.54235156028935</v>
      </c>
      <c r="W128" s="86">
        <f>VLOOKUP(B128,[2]Succeded!$L$26:$T$237,3,FALSE)</f>
        <v>158.17225587052951</v>
      </c>
      <c r="X128" s="86">
        <f>VLOOKUP(B128,[2]Succeded!$L$26:$T$237,4,FALSE)</f>
        <v>199.32894476486399</v>
      </c>
      <c r="Y128" s="86">
        <f>VLOOKUP(B128,[2]Succeded!$L$26:$T$237,5,FALSE)</f>
        <v>214.91566025842033</v>
      </c>
      <c r="Z128" s="86">
        <f>VLOOKUP(B128,[2]Succeded!$L$26:$T$237,6,FALSE)</f>
        <v>175.38823577935514</v>
      </c>
      <c r="AA128" s="86">
        <f>VLOOKUP(B128,[2]Succeded!$L$26:$T$237,7,FALSE)</f>
        <v>163.92387299162456</v>
      </c>
      <c r="AB128" s="86">
        <f>VLOOKUP(B128,[2]Succeded!$L$26:$T$237,8,FALSE)</f>
        <v>93.726666640484638</v>
      </c>
      <c r="AD128" s="85">
        <f t="shared" si="13"/>
        <v>0.93055582877347087</v>
      </c>
      <c r="AE128" s="85">
        <f t="shared" si="14"/>
        <v>0.93023254485283968</v>
      </c>
      <c r="AF128" s="85">
        <f t="shared" si="15"/>
        <v>0.93081490062317318</v>
      </c>
      <c r="AH128" s="85">
        <f t="shared" si="16"/>
        <v>0.93156469034533385</v>
      </c>
      <c r="AI128" s="85">
        <f t="shared" si="17"/>
        <v>0.92667779865175259</v>
      </c>
      <c r="AJ128" s="85">
        <f t="shared" si="18"/>
        <v>0.89553718422609574</v>
      </c>
      <c r="AK128" s="85">
        <f t="shared" si="19"/>
        <v>0.91092693330883945</v>
      </c>
      <c r="AL128" s="85">
        <f t="shared" si="20"/>
        <v>0.92837760854755103</v>
      </c>
      <c r="AM128" s="85">
        <f t="shared" si="21"/>
        <v>0.93268517805447249</v>
      </c>
      <c r="AN128" s="85">
        <f t="shared" si="22"/>
        <v>0.9874492379603419</v>
      </c>
      <c r="AO128" s="84">
        <f t="shared" si="23"/>
        <v>0.961049405093233</v>
      </c>
    </row>
    <row r="129" spans="1:41" x14ac:dyDescent="0.2">
      <c r="A129" s="77" t="s">
        <v>284</v>
      </c>
      <c r="B129" s="88" t="s">
        <v>283</v>
      </c>
      <c r="C129" s="87" t="s">
        <v>282</v>
      </c>
      <c r="D129" s="86">
        <f>VLOOKUP(B129,[2]Tried!$C$26:$F$237,4,FALSE)</f>
        <v>715.8657275349027</v>
      </c>
      <c r="E129" s="86">
        <f>VLOOKUP(B129,[2]Tried!$C$26:$F$237,2,FALSE)</f>
        <v>328.96420374537604</v>
      </c>
      <c r="F129" s="86">
        <f>VLOOKUP(B129,[2]Tried!$C$26:$F$237,3,FALSE)</f>
        <v>386.90152378952666</v>
      </c>
      <c r="H129" s="86">
        <f>VLOOKUP(B129,[2]Tried!$L$26:$T$237,9,FALSE)</f>
        <v>715.05102839664016</v>
      </c>
      <c r="I129" s="86">
        <f>VLOOKUP(B129,[2]Tried!$L$26:$T$237,2,FALSE)</f>
        <v>58.000237199436384</v>
      </c>
      <c r="J129" s="86">
        <f>VLOOKUP(B129,[2]Tried!$L$26:$T$237,3,FALSE)</f>
        <v>91.733756021097548</v>
      </c>
      <c r="K129" s="86">
        <f>VLOOKUP(B129,[2]Tried!$L$26:$T$237,4,FALSE)</f>
        <v>108.43825975006845</v>
      </c>
      <c r="L129" s="86">
        <f>VLOOKUP(B129,[2]Tried!$L$26:$T$237,5,FALSE)</f>
        <v>126.1132256095908</v>
      </c>
      <c r="M129" s="86">
        <f>VLOOKUP(B129,[2]Tried!$L$26:$T$237,6,FALSE)</f>
        <v>109.59683935219607</v>
      </c>
      <c r="N129" s="86">
        <f>VLOOKUP(B129,[2]Tried!$L$26:$T$237,7,FALSE)</f>
        <v>141.71282471341985</v>
      </c>
      <c r="O129" s="86">
        <f>VLOOKUP(B129,[2]Tried!$L$26:$T$237,8,FALSE)</f>
        <v>79.455885750831087</v>
      </c>
      <c r="Q129" s="86">
        <f>VLOOKUP(B129,[2]Succeded!$C$26:$F$237,4,FALSE)</f>
        <v>665.9843156030729</v>
      </c>
      <c r="R129" s="86">
        <f>VLOOKUP(B129,[2]Succeded!$C$26:$F$237,2,FALSE)</f>
        <v>302.85232255566291</v>
      </c>
      <c r="S129" s="86">
        <f>VLOOKUP(B129,[2]Succeded!$C$26:$F$237,3,FALSE)</f>
        <v>363.13199304741005</v>
      </c>
      <c r="U129" s="86">
        <f>VLOOKUP(B129,[2]Succeded!$L$26:$T$237,9,FALSE)</f>
        <v>665.16961646481059</v>
      </c>
      <c r="V129" s="86">
        <f>VLOOKUP(B129,[2]Succeded!$L$26:$T$237,2,FALSE)</f>
        <v>54.155367383415459</v>
      </c>
      <c r="W129" s="86">
        <f>VLOOKUP(B129,[2]Succeded!$L$26:$T$237,3,FALSE)</f>
        <v>83.220596280331577</v>
      </c>
      <c r="X129" s="86">
        <f>VLOOKUP(B129,[2]Succeded!$L$26:$T$237,4,FALSE)</f>
        <v>94.537067245695326</v>
      </c>
      <c r="Y129" s="86">
        <f>VLOOKUP(B129,[2]Succeded!$L$26:$T$237,5,FALSE)</f>
        <v>121.83427249699344</v>
      </c>
      <c r="Z129" s="86">
        <f>VLOOKUP(B129,[2]Succeded!$L$26:$T$237,6,FALSE)</f>
        <v>104.30879763885711</v>
      </c>
      <c r="AA129" s="86">
        <f>VLOOKUP(B129,[2]Succeded!$L$26:$T$237,7,FALSE)</f>
        <v>130.68245707569784</v>
      </c>
      <c r="AB129" s="86">
        <f>VLOOKUP(B129,[2]Succeded!$L$26:$T$237,8,FALSE)</f>
        <v>76.431058343819771</v>
      </c>
      <c r="AD129" s="85">
        <f t="shared" si="13"/>
        <v>0.93032015640195909</v>
      </c>
      <c r="AE129" s="85">
        <f t="shared" si="14"/>
        <v>0.92062394360109712</v>
      </c>
      <c r="AF129" s="85">
        <f t="shared" si="15"/>
        <v>0.9385643909868725</v>
      </c>
      <c r="AH129" s="85">
        <f t="shared" si="16"/>
        <v>0.9302407661119253</v>
      </c>
      <c r="AI129" s="85">
        <f t="shared" si="17"/>
        <v>0.93370941220808856</v>
      </c>
      <c r="AJ129" s="85">
        <f t="shared" si="18"/>
        <v>0.9071970874188553</v>
      </c>
      <c r="AK129" s="85">
        <f t="shared" si="19"/>
        <v>0.87180546297577088</v>
      </c>
      <c r="AL129" s="85">
        <f t="shared" si="20"/>
        <v>0.96607054421204219</v>
      </c>
      <c r="AM129" s="85">
        <f t="shared" si="21"/>
        <v>0.9517500527880598</v>
      </c>
      <c r="AN129" s="85">
        <f t="shared" si="22"/>
        <v>0.922163942042449</v>
      </c>
      <c r="AO129" s="84">
        <f t="shared" si="23"/>
        <v>0.96193073202283597</v>
      </c>
    </row>
    <row r="130" spans="1:41" x14ac:dyDescent="0.2">
      <c r="A130" s="77" t="s">
        <v>281</v>
      </c>
      <c r="B130" s="88" t="s">
        <v>280</v>
      </c>
      <c r="C130" s="87" t="s">
        <v>279</v>
      </c>
      <c r="D130" s="86">
        <f>VLOOKUP(B130,[2]Tried!$C$26:$F$237,4,FALSE)</f>
        <v>1012.4535495201374</v>
      </c>
      <c r="E130" s="86">
        <f>VLOOKUP(B130,[2]Tried!$C$26:$F$237,2,FALSE)</f>
        <v>465.20492855477056</v>
      </c>
      <c r="F130" s="86">
        <f>VLOOKUP(B130,[2]Tried!$C$26:$F$237,3,FALSE)</f>
        <v>547.24862096536674</v>
      </c>
      <c r="H130" s="86">
        <f>VLOOKUP(B130,[2]Tried!$L$26:$T$237,9,FALSE)</f>
        <v>1011.0503161700406</v>
      </c>
      <c r="I130" s="86">
        <f>VLOOKUP(B130,[2]Tried!$L$26:$T$237,2,FALSE)</f>
        <v>81.093212780654255</v>
      </c>
      <c r="J130" s="86">
        <f>VLOOKUP(B130,[2]Tried!$L$26:$T$237,3,FALSE)</f>
        <v>131.49277481667229</v>
      </c>
      <c r="K130" s="86">
        <f>VLOOKUP(B130,[2]Tried!$L$26:$T$237,4,FALSE)</f>
        <v>173.65881443099954</v>
      </c>
      <c r="L130" s="86">
        <f>VLOOKUP(B130,[2]Tried!$L$26:$T$237,5,FALSE)</f>
        <v>203.37761623093542</v>
      </c>
      <c r="M130" s="86">
        <f>VLOOKUP(B130,[2]Tried!$L$26:$T$237,6,FALSE)</f>
        <v>176.02607545017315</v>
      </c>
      <c r="N130" s="86">
        <f>VLOOKUP(B130,[2]Tried!$L$26:$T$237,7,FALSE)</f>
        <v>148.9222395872695</v>
      </c>
      <c r="O130" s="86">
        <f>VLOOKUP(B130,[2]Tried!$L$26:$T$237,8,FALSE)</f>
        <v>96.47958287333654</v>
      </c>
      <c r="Q130" s="86">
        <f>VLOOKUP(B130,[2]Succeded!$C$26:$F$237,4,FALSE)</f>
        <v>944.59711902168306</v>
      </c>
      <c r="R130" s="86">
        <f>VLOOKUP(B130,[2]Succeded!$C$26:$F$237,2,FALSE)</f>
        <v>435.88059632807017</v>
      </c>
      <c r="S130" s="86">
        <f>VLOOKUP(B130,[2]Succeded!$C$26:$F$237,3,FALSE)</f>
        <v>508.71652269361294</v>
      </c>
      <c r="U130" s="86">
        <f>VLOOKUP(B130,[2]Succeded!$L$26:$T$237,9,FALSE)</f>
        <v>943.95821274737534</v>
      </c>
      <c r="V130" s="86">
        <f>VLOOKUP(B130,[2]Succeded!$L$26:$T$237,2,FALSE)</f>
        <v>77.316473420116978</v>
      </c>
      <c r="W130" s="86">
        <f>VLOOKUP(B130,[2]Succeded!$L$26:$T$237,3,FALSE)</f>
        <v>119.72706249010102</v>
      </c>
      <c r="X130" s="86">
        <f>VLOOKUP(B130,[2]Succeded!$L$26:$T$237,4,FALSE)</f>
        <v>159.00390293282882</v>
      </c>
      <c r="Y130" s="86">
        <f>VLOOKUP(B130,[2]Succeded!$L$26:$T$237,5,FALSE)</f>
        <v>184.26716338095264</v>
      </c>
      <c r="Z130" s="86">
        <f>VLOOKUP(B130,[2]Succeded!$L$26:$T$237,6,FALSE)</f>
        <v>168.24311911872059</v>
      </c>
      <c r="AA130" s="86">
        <f>VLOOKUP(B130,[2]Succeded!$L$26:$T$237,7,FALSE)</f>
        <v>143.4510719293566</v>
      </c>
      <c r="AB130" s="86">
        <f>VLOOKUP(B130,[2]Succeded!$L$26:$T$237,8,FALSE)</f>
        <v>91.949419475298612</v>
      </c>
      <c r="AD130" s="85">
        <f t="shared" si="13"/>
        <v>0.93297822845244061</v>
      </c>
      <c r="AE130" s="85">
        <f t="shared" si="14"/>
        <v>0.93696470001338794</v>
      </c>
      <c r="AF130" s="85">
        <f t="shared" si="15"/>
        <v>0.92958941001298134</v>
      </c>
      <c r="AH130" s="85">
        <f t="shared" si="16"/>
        <v>0.93364118249147399</v>
      </c>
      <c r="AI130" s="85">
        <f t="shared" si="17"/>
        <v>0.95342718297827433</v>
      </c>
      <c r="AJ130" s="85">
        <f t="shared" si="18"/>
        <v>0.91052198614733715</v>
      </c>
      <c r="AK130" s="85">
        <f t="shared" si="19"/>
        <v>0.91561089745897351</v>
      </c>
      <c r="AL130" s="85">
        <f t="shared" si="20"/>
        <v>0.90603463053533462</v>
      </c>
      <c r="AM130" s="85">
        <f t="shared" si="21"/>
        <v>0.95578520789293142</v>
      </c>
      <c r="AN130" s="85">
        <f t="shared" si="22"/>
        <v>0.96326158085537816</v>
      </c>
      <c r="AO130" s="84">
        <f t="shared" si="23"/>
        <v>0.95304536708056287</v>
      </c>
    </row>
    <row r="131" spans="1:41" x14ac:dyDescent="0.2">
      <c r="A131" s="77" t="s">
        <v>278</v>
      </c>
      <c r="B131" s="88" t="s">
        <v>277</v>
      </c>
      <c r="C131" s="87" t="s">
        <v>276</v>
      </c>
      <c r="D131" s="86">
        <f>VLOOKUP(B131,[2]Tried!$C$26:$F$237,4,FALSE)</f>
        <v>708.68794622662097</v>
      </c>
      <c r="E131" s="86">
        <f>VLOOKUP(B131,[2]Tried!$C$26:$F$237,2,FALSE)</f>
        <v>312.49343457409441</v>
      </c>
      <c r="F131" s="86">
        <f>VLOOKUP(B131,[2]Tried!$C$26:$F$237,3,FALSE)</f>
        <v>396.19451165252656</v>
      </c>
      <c r="H131" s="86">
        <f>VLOOKUP(B131,[2]Tried!$L$26:$T$237,9,FALSE)</f>
        <v>705.63091171652786</v>
      </c>
      <c r="I131" s="86">
        <f>VLOOKUP(B131,[2]Tried!$L$26:$T$237,2,FALSE)</f>
        <v>86.918620216122847</v>
      </c>
      <c r="J131" s="86">
        <f>VLOOKUP(B131,[2]Tried!$L$26:$T$237,3,FALSE)</f>
        <v>146.36753672822081</v>
      </c>
      <c r="K131" s="86">
        <f>VLOOKUP(B131,[2]Tried!$L$26:$T$237,4,FALSE)</f>
        <v>166.56555763338136</v>
      </c>
      <c r="L131" s="86">
        <f>VLOOKUP(B131,[2]Tried!$L$26:$T$237,5,FALSE)</f>
        <v>131.45739948447334</v>
      </c>
      <c r="M131" s="86">
        <f>VLOOKUP(B131,[2]Tried!$L$26:$T$237,6,FALSE)</f>
        <v>93.694443754039128</v>
      </c>
      <c r="N131" s="86">
        <f>VLOOKUP(B131,[2]Tried!$L$26:$T$237,7,FALSE)</f>
        <v>49.235349756625972</v>
      </c>
      <c r="O131" s="86">
        <f>VLOOKUP(B131,[2]Tried!$L$26:$T$237,8,FALSE)</f>
        <v>31.392004143664405</v>
      </c>
      <c r="Q131" s="86">
        <f>VLOOKUP(B131,[2]Succeded!$C$26:$F$237,4,FALSE)</f>
        <v>624.41537629787376</v>
      </c>
      <c r="R131" s="86">
        <f>VLOOKUP(B131,[2]Succeded!$C$26:$F$237,2,FALSE)</f>
        <v>278.84030389417723</v>
      </c>
      <c r="S131" s="86">
        <f>VLOOKUP(B131,[2]Succeded!$C$26:$F$237,3,FALSE)</f>
        <v>345.57507240369659</v>
      </c>
      <c r="U131" s="86">
        <f>VLOOKUP(B131,[2]Succeded!$L$26:$T$237,9,FALSE)</f>
        <v>624.48196425578612</v>
      </c>
      <c r="V131" s="86">
        <f>VLOOKUP(B131,[2]Succeded!$L$26:$T$237,2,FALSE)</f>
        <v>75.795769526867687</v>
      </c>
      <c r="W131" s="86">
        <f>VLOOKUP(B131,[2]Succeded!$L$26:$T$237,3,FALSE)</f>
        <v>130.8688249735691</v>
      </c>
      <c r="X131" s="86">
        <f>VLOOKUP(B131,[2]Succeded!$L$26:$T$237,4,FALSE)</f>
        <v>136.84093576103746</v>
      </c>
      <c r="Y131" s="86">
        <f>VLOOKUP(B131,[2]Succeded!$L$26:$T$237,5,FALSE)</f>
        <v>120.34753067461935</v>
      </c>
      <c r="Z131" s="86">
        <f>VLOOKUP(B131,[2]Succeded!$L$26:$T$237,6,FALSE)</f>
        <v>84.548109981363581</v>
      </c>
      <c r="AA131" s="86">
        <f>VLOOKUP(B131,[2]Succeded!$L$26:$T$237,7,FALSE)</f>
        <v>46.513704719809674</v>
      </c>
      <c r="AB131" s="86">
        <f>VLOOKUP(B131,[2]Succeded!$L$26:$T$237,8,FALSE)</f>
        <v>29.567088618519335</v>
      </c>
      <c r="AD131" s="85">
        <f t="shared" si="13"/>
        <v>0.88108649176629439</v>
      </c>
      <c r="AE131" s="85">
        <f t="shared" si="14"/>
        <v>0.89230771927805808</v>
      </c>
      <c r="AF131" s="85">
        <f t="shared" si="15"/>
        <v>0.87223588979641242</v>
      </c>
      <c r="AH131" s="85">
        <f t="shared" si="16"/>
        <v>0.88499802642809733</v>
      </c>
      <c r="AI131" s="85">
        <f t="shared" si="17"/>
        <v>0.87203143973525776</v>
      </c>
      <c r="AJ131" s="85">
        <f t="shared" si="18"/>
        <v>0.89411100233633001</v>
      </c>
      <c r="AK131" s="85">
        <f t="shared" si="19"/>
        <v>0.82154400768873725</v>
      </c>
      <c r="AL131" s="85">
        <f t="shared" si="20"/>
        <v>0.91548692691759659</v>
      </c>
      <c r="AM131" s="85">
        <f t="shared" si="21"/>
        <v>0.90238125756223131</v>
      </c>
      <c r="AN131" s="85">
        <f t="shared" si="22"/>
        <v>0.94472172838682789</v>
      </c>
      <c r="AO131" s="84">
        <f t="shared" si="23"/>
        <v>0.94186686785611373</v>
      </c>
    </row>
    <row r="132" spans="1:41" x14ac:dyDescent="0.2">
      <c r="A132" s="77" t="s">
        <v>275</v>
      </c>
      <c r="B132" s="88" t="s">
        <v>274</v>
      </c>
      <c r="C132" s="87" t="s">
        <v>273</v>
      </c>
      <c r="D132" s="86">
        <f>VLOOKUP(B132,[2]Tried!$C$26:$F$237,4,FALSE)</f>
        <v>1335.0473722456054</v>
      </c>
      <c r="E132" s="86">
        <f>VLOOKUP(B132,[2]Tried!$C$26:$F$237,2,FALSE)</f>
        <v>570.93646189282003</v>
      </c>
      <c r="F132" s="86">
        <f>VLOOKUP(B132,[2]Tried!$C$26:$F$237,3,FALSE)</f>
        <v>764.11091035278548</v>
      </c>
      <c r="H132" s="86">
        <f>VLOOKUP(B132,[2]Tried!$L$26:$T$237,9,FALSE)</f>
        <v>1341.5737752255525</v>
      </c>
      <c r="I132" s="86">
        <f>VLOOKUP(B132,[2]Tried!$L$26:$T$237,2,FALSE)</f>
        <v>141.6310164462453</v>
      </c>
      <c r="J132" s="86">
        <f>VLOOKUP(B132,[2]Tried!$L$26:$T$237,3,FALSE)</f>
        <v>246.65221241480972</v>
      </c>
      <c r="K132" s="86">
        <f>VLOOKUP(B132,[2]Tried!$L$26:$T$237,4,FALSE)</f>
        <v>291.24097748687052</v>
      </c>
      <c r="L132" s="86">
        <f>VLOOKUP(B132,[2]Tried!$L$26:$T$237,5,FALSE)</f>
        <v>253.43260478777273</v>
      </c>
      <c r="M132" s="86">
        <f>VLOOKUP(B132,[2]Tried!$L$26:$T$237,6,FALSE)</f>
        <v>168.06566685852974</v>
      </c>
      <c r="N132" s="86">
        <f>VLOOKUP(B132,[2]Tried!$L$26:$T$237,7,FALSE)</f>
        <v>119.88369162962594</v>
      </c>
      <c r="O132" s="86">
        <f>VLOOKUP(B132,[2]Tried!$L$26:$T$237,8,FALSE)</f>
        <v>120.66760560169848</v>
      </c>
      <c r="Q132" s="86">
        <f>VLOOKUP(B132,[2]Succeded!$C$26:$F$237,4,FALSE)</f>
        <v>1169.238415715673</v>
      </c>
      <c r="R132" s="86">
        <f>VLOOKUP(B132,[2]Succeded!$C$26:$F$237,2,FALSE)</f>
        <v>490.33898611485017</v>
      </c>
      <c r="S132" s="86">
        <f>VLOOKUP(B132,[2]Succeded!$C$26:$F$237,3,FALSE)</f>
        <v>678.89942960082294</v>
      </c>
      <c r="U132" s="86">
        <f>VLOOKUP(B132,[2]Succeded!$L$26:$T$237,9,FALSE)</f>
        <v>1176.0695978803599</v>
      </c>
      <c r="V132" s="86">
        <f>VLOOKUP(B132,[2]Succeded!$L$26:$T$237,2,FALSE)</f>
        <v>118.05748012415322</v>
      </c>
      <c r="W132" s="86">
        <f>VLOOKUP(B132,[2]Succeded!$L$26:$T$237,3,FALSE)</f>
        <v>209.17686305688215</v>
      </c>
      <c r="X132" s="86">
        <f>VLOOKUP(B132,[2]Succeded!$L$26:$T$237,4,FALSE)</f>
        <v>246.016931222507</v>
      </c>
      <c r="Y132" s="86">
        <f>VLOOKUP(B132,[2]Succeded!$L$26:$T$237,5,FALSE)</f>
        <v>223.74570735468632</v>
      </c>
      <c r="Z132" s="86">
        <f>VLOOKUP(B132,[2]Succeded!$L$26:$T$237,6,FALSE)</f>
        <v>152.38142820064883</v>
      </c>
      <c r="AA132" s="86">
        <f>VLOOKUP(B132,[2]Succeded!$L$26:$T$237,7,FALSE)</f>
        <v>113.89539674014053</v>
      </c>
      <c r="AB132" s="86">
        <f>VLOOKUP(B132,[2]Succeded!$L$26:$T$237,8,FALSE)</f>
        <v>112.79579118134184</v>
      </c>
      <c r="AD132" s="85">
        <f t="shared" si="13"/>
        <v>0.87580294154578586</v>
      </c>
      <c r="AE132" s="85">
        <f t="shared" si="14"/>
        <v>0.85883284540846128</v>
      </c>
      <c r="AF132" s="85">
        <f t="shared" si="15"/>
        <v>0.88848283724594257</v>
      </c>
      <c r="AH132" s="85">
        <f t="shared" si="16"/>
        <v>0.8766343078543205</v>
      </c>
      <c r="AI132" s="85">
        <f t="shared" si="17"/>
        <v>0.83355668190774301</v>
      </c>
      <c r="AJ132" s="85">
        <f t="shared" si="18"/>
        <v>0.84806400481458877</v>
      </c>
      <c r="AK132" s="85">
        <f t="shared" si="19"/>
        <v>0.84471949430123627</v>
      </c>
      <c r="AL132" s="85">
        <f t="shared" si="20"/>
        <v>0.88286078084567476</v>
      </c>
      <c r="AM132" s="85">
        <f t="shared" si="21"/>
        <v>0.90667791375210971</v>
      </c>
      <c r="AN132" s="85">
        <f t="shared" si="22"/>
        <v>0.95004912838365096</v>
      </c>
      <c r="AO132" s="84">
        <f t="shared" si="23"/>
        <v>0.93476447650465488</v>
      </c>
    </row>
    <row r="133" spans="1:41" x14ac:dyDescent="0.2">
      <c r="A133" s="77" t="s">
        <v>272</v>
      </c>
      <c r="B133" s="88" t="s">
        <v>271</v>
      </c>
      <c r="C133" s="87" t="s">
        <v>270</v>
      </c>
      <c r="D133" s="86">
        <f>VLOOKUP(B133,[2]Tried!$C$26:$F$237,4,FALSE)</f>
        <v>927.36775771819248</v>
      </c>
      <c r="E133" s="86">
        <f>VLOOKUP(B133,[2]Tried!$C$26:$F$237,2,FALSE)</f>
        <v>414.00870133680917</v>
      </c>
      <c r="F133" s="86">
        <f>VLOOKUP(B133,[2]Tried!$C$26:$F$237,3,FALSE)</f>
        <v>513.35905638138331</v>
      </c>
      <c r="H133" s="86">
        <f>VLOOKUP(B133,[2]Tried!$L$26:$T$237,9,FALSE)</f>
        <v>922.73576975365597</v>
      </c>
      <c r="I133" s="86">
        <f>VLOOKUP(B133,[2]Tried!$L$26:$T$237,2,FALSE)</f>
        <v>96.685628694007903</v>
      </c>
      <c r="J133" s="86">
        <f>VLOOKUP(B133,[2]Tried!$L$26:$T$237,3,FALSE)</f>
        <v>160.90455175218074</v>
      </c>
      <c r="K133" s="86">
        <f>VLOOKUP(B133,[2]Tried!$L$26:$T$237,4,FALSE)</f>
        <v>159.96744855687379</v>
      </c>
      <c r="L133" s="86">
        <f>VLOOKUP(B133,[2]Tried!$L$26:$T$237,5,FALSE)</f>
        <v>194.99712767956615</v>
      </c>
      <c r="M133" s="86">
        <f>VLOOKUP(B133,[2]Tried!$L$26:$T$237,6,FALSE)</f>
        <v>130.92894162378673</v>
      </c>
      <c r="N133" s="86">
        <f>VLOOKUP(B133,[2]Tried!$L$26:$T$237,7,FALSE)</f>
        <v>107.91802157395583</v>
      </c>
      <c r="O133" s="86">
        <f>VLOOKUP(B133,[2]Tried!$L$26:$T$237,8,FALSE)</f>
        <v>71.334049873284883</v>
      </c>
      <c r="Q133" s="86">
        <f>VLOOKUP(B133,[2]Succeded!$C$26:$F$237,4,FALSE)</f>
        <v>854.67303159380572</v>
      </c>
      <c r="R133" s="86">
        <f>VLOOKUP(B133,[2]Succeded!$C$26:$F$237,2,FALSE)</f>
        <v>375.619124422391</v>
      </c>
      <c r="S133" s="86">
        <f>VLOOKUP(B133,[2]Succeded!$C$26:$F$237,3,FALSE)</f>
        <v>479.05390717141466</v>
      </c>
      <c r="U133" s="86">
        <f>VLOOKUP(B133,[2]Succeded!$L$26:$T$237,9,FALSE)</f>
        <v>852.57099785640548</v>
      </c>
      <c r="V133" s="86">
        <f>VLOOKUP(B133,[2]Succeded!$L$26:$T$237,2,FALSE)</f>
        <v>87.765535406824966</v>
      </c>
      <c r="W133" s="86">
        <f>VLOOKUP(B133,[2]Succeded!$L$26:$T$237,3,FALSE)</f>
        <v>141.25000421001579</v>
      </c>
      <c r="X133" s="86">
        <f>VLOOKUP(B133,[2]Succeded!$L$26:$T$237,4,FALSE)</f>
        <v>152.26545539395161</v>
      </c>
      <c r="Y133" s="86">
        <f>VLOOKUP(B133,[2]Succeded!$L$26:$T$237,5,FALSE)</f>
        <v>181.51624764111685</v>
      </c>
      <c r="Z133" s="86">
        <f>VLOOKUP(B133,[2]Succeded!$L$26:$T$237,6,FALSE)</f>
        <v>120.17399782187755</v>
      </c>
      <c r="AA133" s="86">
        <f>VLOOKUP(B133,[2]Succeded!$L$26:$T$237,7,FALSE)</f>
        <v>101.20585837102858</v>
      </c>
      <c r="AB133" s="86">
        <f>VLOOKUP(B133,[2]Succeded!$L$26:$T$237,8,FALSE)</f>
        <v>68.393899011590179</v>
      </c>
      <c r="AD133" s="85">
        <f t="shared" si="13"/>
        <v>0.92161176025436375</v>
      </c>
      <c r="AE133" s="85">
        <f t="shared" si="14"/>
        <v>0.90727350224654568</v>
      </c>
      <c r="AF133" s="85">
        <f t="shared" si="15"/>
        <v>0.93317513583614908</v>
      </c>
      <c r="AH133" s="85">
        <f t="shared" si="16"/>
        <v>0.92396006072682924</v>
      </c>
      <c r="AI133" s="85">
        <f t="shared" si="17"/>
        <v>0.90774127026247742</v>
      </c>
      <c r="AJ133" s="85">
        <f t="shared" si="18"/>
        <v>0.87784964857652903</v>
      </c>
      <c r="AK133" s="85">
        <f t="shared" si="19"/>
        <v>0.95185274734075753</v>
      </c>
      <c r="AL133" s="85">
        <f t="shared" si="20"/>
        <v>0.93086626352465007</v>
      </c>
      <c r="AM133" s="85">
        <f t="shared" si="21"/>
        <v>0.9178566352975448</v>
      </c>
      <c r="AN133" s="85">
        <f t="shared" si="22"/>
        <v>0.93780312958825485</v>
      </c>
      <c r="AO133" s="84">
        <f t="shared" si="23"/>
        <v>0.95878334586473812</v>
      </c>
    </row>
    <row r="134" spans="1:41" x14ac:dyDescent="0.2">
      <c r="A134" s="77" t="s">
        <v>269</v>
      </c>
      <c r="B134" s="88" t="s">
        <v>268</v>
      </c>
      <c r="C134" s="87" t="s">
        <v>267</v>
      </c>
      <c r="D134" s="86">
        <f>VLOOKUP(B134,[2]Tried!$C$26:$F$237,4,FALSE)</f>
        <v>1263.4723214377577</v>
      </c>
      <c r="E134" s="86">
        <f>VLOOKUP(B134,[2]Tried!$C$26:$F$237,2,FALSE)</f>
        <v>599.08137487176793</v>
      </c>
      <c r="F134" s="86">
        <f>VLOOKUP(B134,[2]Tried!$C$26:$F$237,3,FALSE)</f>
        <v>664.39094656598991</v>
      </c>
      <c r="H134" s="86">
        <f>VLOOKUP(B134,[2]Tried!$L$26:$T$237,9,FALSE)</f>
        <v>1261.7728084704975</v>
      </c>
      <c r="I134" s="86">
        <f>VLOOKUP(B134,[2]Tried!$L$26:$T$237,2,FALSE)</f>
        <v>140.04134589034331</v>
      </c>
      <c r="J134" s="86">
        <f>VLOOKUP(B134,[2]Tried!$L$26:$T$237,3,FALSE)</f>
        <v>295.87384688881821</v>
      </c>
      <c r="K134" s="86">
        <f>VLOOKUP(B134,[2]Tried!$L$26:$T$237,4,FALSE)</f>
        <v>253.29132856526681</v>
      </c>
      <c r="L134" s="86">
        <f>VLOOKUP(B134,[2]Tried!$L$26:$T$237,5,FALSE)</f>
        <v>233.86438284514591</v>
      </c>
      <c r="M134" s="86">
        <f>VLOOKUP(B134,[2]Tried!$L$26:$T$237,6,FALSE)</f>
        <v>163.65384208987257</v>
      </c>
      <c r="N134" s="86">
        <f>VLOOKUP(B134,[2]Tried!$L$26:$T$237,7,FALSE)</f>
        <v>114.08386803281127</v>
      </c>
      <c r="O134" s="86">
        <f>VLOOKUP(B134,[2]Tried!$L$26:$T$237,8,FALSE)</f>
        <v>60.964194158239351</v>
      </c>
      <c r="Q134" s="86">
        <f>VLOOKUP(B134,[2]Succeded!$C$26:$F$237,4,FALSE)</f>
        <v>1048.1565395770047</v>
      </c>
      <c r="R134" s="86">
        <f>VLOOKUP(B134,[2]Succeded!$C$26:$F$237,2,FALSE)</f>
        <v>471.34205071556465</v>
      </c>
      <c r="S134" s="86">
        <f>VLOOKUP(B134,[2]Succeded!$C$26:$F$237,3,FALSE)</f>
        <v>576.81448886143994</v>
      </c>
      <c r="U134" s="86">
        <f>VLOOKUP(B134,[2]Succeded!$L$26:$T$237,9,FALSE)</f>
        <v>1048.9611027679227</v>
      </c>
      <c r="V134" s="86">
        <f>VLOOKUP(B134,[2]Succeded!$L$26:$T$237,2,FALSE)</f>
        <v>115.15453581792723</v>
      </c>
      <c r="W134" s="86">
        <f>VLOOKUP(B134,[2]Succeded!$L$26:$T$237,3,FALSE)</f>
        <v>233.76678385482114</v>
      </c>
      <c r="X134" s="86">
        <f>VLOOKUP(B134,[2]Succeded!$L$26:$T$237,4,FALSE)</f>
        <v>212.82501439724822</v>
      </c>
      <c r="Y134" s="86">
        <f>VLOOKUP(B134,[2]Succeded!$L$26:$T$237,5,FALSE)</f>
        <v>196.44196210371538</v>
      </c>
      <c r="Z134" s="86">
        <f>VLOOKUP(B134,[2]Succeded!$L$26:$T$237,6,FALSE)</f>
        <v>134.30881889433081</v>
      </c>
      <c r="AA134" s="86">
        <f>VLOOKUP(B134,[2]Succeded!$L$26:$T$237,7,FALSE)</f>
        <v>102.60479435513015</v>
      </c>
      <c r="AB134" s="86">
        <f>VLOOKUP(B134,[2]Succeded!$L$26:$T$237,8,FALSE)</f>
        <v>53.859193344749933</v>
      </c>
      <c r="AD134" s="85">
        <f t="shared" si="13"/>
        <v>0.82958409281515855</v>
      </c>
      <c r="AE134" s="85">
        <f t="shared" si="14"/>
        <v>0.78677466949536601</v>
      </c>
      <c r="AF134" s="85">
        <f t="shared" si="15"/>
        <v>0.86818535358255133</v>
      </c>
      <c r="AH134" s="85">
        <f t="shared" si="16"/>
        <v>0.83133912517853192</v>
      </c>
      <c r="AI134" s="85">
        <f t="shared" si="17"/>
        <v>0.82228955374434043</v>
      </c>
      <c r="AJ134" s="85">
        <f t="shared" si="18"/>
        <v>0.79008937867585405</v>
      </c>
      <c r="AK134" s="85">
        <f t="shared" si="19"/>
        <v>0.84023805948180563</v>
      </c>
      <c r="AL134" s="85">
        <f t="shared" si="20"/>
        <v>0.83998238514921741</v>
      </c>
      <c r="AM134" s="85">
        <f t="shared" si="21"/>
        <v>0.82068845545693592</v>
      </c>
      <c r="AN134" s="85">
        <f t="shared" si="22"/>
        <v>0.89938039553164817</v>
      </c>
      <c r="AO134" s="84">
        <f t="shared" si="23"/>
        <v>0.88345616781142722</v>
      </c>
    </row>
    <row r="135" spans="1:41" x14ac:dyDescent="0.2">
      <c r="A135" s="77" t="s">
        <v>266</v>
      </c>
      <c r="B135" s="88" t="s">
        <v>265</v>
      </c>
      <c r="C135" s="87" t="s">
        <v>264</v>
      </c>
      <c r="D135" s="86">
        <f>VLOOKUP(B135,[2]Tried!$C$26:$F$237,4,FALSE)</f>
        <v>1107.5875953517921</v>
      </c>
      <c r="E135" s="86">
        <f>VLOOKUP(B135,[2]Tried!$C$26:$F$237,2,FALSE)</f>
        <v>492.21976598378785</v>
      </c>
      <c r="F135" s="86">
        <f>VLOOKUP(B135,[2]Tried!$C$26:$F$237,3,FALSE)</f>
        <v>615.3678293680041</v>
      </c>
      <c r="H135" s="86">
        <f>VLOOKUP(B135,[2]Tried!$L$26:$T$237,9,FALSE)</f>
        <v>1107.2526855831843</v>
      </c>
      <c r="I135" s="86">
        <f>VLOOKUP(B135,[2]Tried!$L$26:$T$237,2,FALSE)</f>
        <v>81.053070639228395</v>
      </c>
      <c r="J135" s="86">
        <f>VLOOKUP(B135,[2]Tried!$L$26:$T$237,3,FALSE)</f>
        <v>204.17804429115895</v>
      </c>
      <c r="K135" s="86">
        <f>VLOOKUP(B135,[2]Tried!$L$26:$T$237,4,FALSE)</f>
        <v>240.42428601705384</v>
      </c>
      <c r="L135" s="86">
        <f>VLOOKUP(B135,[2]Tried!$L$26:$T$237,5,FALSE)</f>
        <v>202.80700040923389</v>
      </c>
      <c r="M135" s="86">
        <f>VLOOKUP(B135,[2]Tried!$L$26:$T$237,6,FALSE)</f>
        <v>163.44952014635356</v>
      </c>
      <c r="N135" s="86">
        <f>VLOOKUP(B135,[2]Tried!$L$26:$T$237,7,FALSE)</f>
        <v>127.10622203204488</v>
      </c>
      <c r="O135" s="86">
        <f>VLOOKUP(B135,[2]Tried!$L$26:$T$237,8,FALSE)</f>
        <v>88.234542048110768</v>
      </c>
      <c r="Q135" s="86">
        <f>VLOOKUP(B135,[2]Succeded!$C$26:$F$237,4,FALSE)</f>
        <v>1014.4856649896127</v>
      </c>
      <c r="R135" s="86">
        <f>VLOOKUP(B135,[2]Succeded!$C$26:$F$237,2,FALSE)</f>
        <v>438.17345901485817</v>
      </c>
      <c r="S135" s="86">
        <f>VLOOKUP(B135,[2]Succeded!$C$26:$F$237,3,FALSE)</f>
        <v>576.31220597475453</v>
      </c>
      <c r="U135" s="86">
        <f>VLOOKUP(B135,[2]Succeded!$L$26:$T$237,9,FALSE)</f>
        <v>1012.9908242925387</v>
      </c>
      <c r="V135" s="86">
        <f>VLOOKUP(B135,[2]Succeded!$L$26:$T$237,2,FALSE)</f>
        <v>74.158911039327847</v>
      </c>
      <c r="W135" s="86">
        <f>VLOOKUP(B135,[2]Succeded!$L$26:$T$237,3,FALSE)</f>
        <v>179.09556511034592</v>
      </c>
      <c r="X135" s="86">
        <f>VLOOKUP(B135,[2]Succeded!$L$26:$T$237,4,FALSE)</f>
        <v>224.21476982617901</v>
      </c>
      <c r="Y135" s="86">
        <f>VLOOKUP(B135,[2]Succeded!$L$26:$T$237,5,FALSE)</f>
        <v>187.76433663611667</v>
      </c>
      <c r="Z135" s="86">
        <f>VLOOKUP(B135,[2]Succeded!$L$26:$T$237,6,FALSE)</f>
        <v>147.10621305827183</v>
      </c>
      <c r="AA135" s="86">
        <f>VLOOKUP(B135,[2]Succeded!$L$26:$T$237,7,FALSE)</f>
        <v>121.64959772041777</v>
      </c>
      <c r="AB135" s="86">
        <f>VLOOKUP(B135,[2]Succeded!$L$26:$T$237,8,FALSE)</f>
        <v>79.001430901879672</v>
      </c>
      <c r="AD135" s="85">
        <f t="shared" si="13"/>
        <v>0.91594170000377417</v>
      </c>
      <c r="AE135" s="85">
        <f t="shared" si="14"/>
        <v>0.89019882844219267</v>
      </c>
      <c r="AF135" s="85">
        <f t="shared" si="15"/>
        <v>0.93653288077577845</v>
      </c>
      <c r="AH135" s="85">
        <f t="shared" si="16"/>
        <v>0.91486869933307202</v>
      </c>
      <c r="AI135" s="85">
        <f t="shared" si="17"/>
        <v>0.91494264750823784</v>
      </c>
      <c r="AJ135" s="85">
        <f t="shared" si="18"/>
        <v>0.877153886609643</v>
      </c>
      <c r="AK135" s="85">
        <f t="shared" si="19"/>
        <v>0.9325795390332362</v>
      </c>
      <c r="AL135" s="85">
        <f t="shared" si="20"/>
        <v>0.92582768966177986</v>
      </c>
      <c r="AM135" s="85">
        <f t="shared" si="21"/>
        <v>0.90001006382002313</v>
      </c>
      <c r="AN135" s="85">
        <f t="shared" si="22"/>
        <v>0.95707036033018567</v>
      </c>
      <c r="AO135" s="84">
        <f t="shared" si="23"/>
        <v>0.89535718175772194</v>
      </c>
    </row>
    <row r="136" spans="1:41" x14ac:dyDescent="0.2">
      <c r="A136" s="77" t="s">
        <v>263</v>
      </c>
      <c r="B136" s="88" t="s">
        <v>262</v>
      </c>
      <c r="C136" s="87" t="s">
        <v>261</v>
      </c>
      <c r="D136" s="86">
        <f>VLOOKUP(B136,[2]Tried!$C$26:$F$237,4,FALSE)</f>
        <v>853.98591135959987</v>
      </c>
      <c r="E136" s="86">
        <f>VLOOKUP(B136,[2]Tried!$C$26:$F$237,2,FALSE)</f>
        <v>398.51074358598692</v>
      </c>
      <c r="F136" s="86">
        <f>VLOOKUP(B136,[2]Tried!$C$26:$F$237,3,FALSE)</f>
        <v>455.47516777361295</v>
      </c>
      <c r="H136" s="86">
        <f>VLOOKUP(B136,[2]Tried!$L$26:$T$237,9,FALSE)</f>
        <v>858.89960663569286</v>
      </c>
      <c r="I136" s="86">
        <f>VLOOKUP(B136,[2]Tried!$L$26:$T$237,2,FALSE)</f>
        <v>120.7193560192012</v>
      </c>
      <c r="J136" s="86">
        <f>VLOOKUP(B136,[2]Tried!$L$26:$T$237,3,FALSE)</f>
        <v>278.0829326008448</v>
      </c>
      <c r="K136" s="86">
        <f>VLOOKUP(B136,[2]Tried!$L$26:$T$237,4,FALSE)</f>
        <v>177.71925628152636</v>
      </c>
      <c r="L136" s="86">
        <f>VLOOKUP(B136,[2]Tried!$L$26:$T$237,5,FALSE)</f>
        <v>127.50198148530635</v>
      </c>
      <c r="M136" s="86">
        <f>VLOOKUP(B136,[2]Tried!$L$26:$T$237,6,FALSE)</f>
        <v>65.372067671491692</v>
      </c>
      <c r="N136" s="86">
        <f>VLOOKUP(B136,[2]Tried!$L$26:$T$237,7,FALSE)</f>
        <v>54.572931605595628</v>
      </c>
      <c r="O136" s="86">
        <f>VLOOKUP(B136,[2]Tried!$L$26:$T$237,8,FALSE)</f>
        <v>34.931080971726857</v>
      </c>
      <c r="Q136" s="86">
        <f>VLOOKUP(B136,[2]Succeded!$C$26:$F$237,4,FALSE)</f>
        <v>741.60291947360361</v>
      </c>
      <c r="R136" s="86">
        <f>VLOOKUP(B136,[2]Succeded!$C$26:$F$237,2,FALSE)</f>
        <v>338.07583660808319</v>
      </c>
      <c r="S136" s="86">
        <f>VLOOKUP(B136,[2]Succeded!$C$26:$F$237,3,FALSE)</f>
        <v>403.52708286552036</v>
      </c>
      <c r="U136" s="86">
        <f>VLOOKUP(B136,[2]Succeded!$L$26:$T$237,9,FALSE)</f>
        <v>746.2682872310495</v>
      </c>
      <c r="V136" s="86">
        <f>VLOOKUP(B136,[2]Succeded!$L$26:$T$237,2,FALSE)</f>
        <v>116.81219185845711</v>
      </c>
      <c r="W136" s="86">
        <f>VLOOKUP(B136,[2]Succeded!$L$26:$T$237,3,FALSE)</f>
        <v>227.31755719481853</v>
      </c>
      <c r="X136" s="86">
        <f>VLOOKUP(B136,[2]Succeded!$L$26:$T$237,4,FALSE)</f>
        <v>152.48507752615313</v>
      </c>
      <c r="Y136" s="86">
        <f>VLOOKUP(B136,[2]Succeded!$L$26:$T$237,5,FALSE)</f>
        <v>107.72808829466811</v>
      </c>
      <c r="Z136" s="86">
        <f>VLOOKUP(B136,[2]Succeded!$L$26:$T$237,6,FALSE)</f>
        <v>56.594388907087186</v>
      </c>
      <c r="AA136" s="86">
        <f>VLOOKUP(B136,[2]Succeded!$L$26:$T$237,7,FALSE)</f>
        <v>52.442601606499714</v>
      </c>
      <c r="AB136" s="86">
        <f>VLOOKUP(B136,[2]Succeded!$L$26:$T$237,8,FALSE)</f>
        <v>32.888381843365813</v>
      </c>
      <c r="AD136" s="85">
        <f t="shared" si="13"/>
        <v>0.86840181975944386</v>
      </c>
      <c r="AE136" s="85">
        <f t="shared" si="14"/>
        <v>0.84834811118495312</v>
      </c>
      <c r="AF136" s="85">
        <f t="shared" si="15"/>
        <v>0.88594749267667516</v>
      </c>
      <c r="AH136" s="85">
        <f t="shared" si="16"/>
        <v>0.86886555945016686</v>
      </c>
      <c r="AI136" s="85">
        <f t="shared" si="17"/>
        <v>0.9676343190554908</v>
      </c>
      <c r="AJ136" s="85">
        <f t="shared" si="18"/>
        <v>0.81744519546298811</v>
      </c>
      <c r="AK136" s="85">
        <f t="shared" si="19"/>
        <v>0.85801100407825492</v>
      </c>
      <c r="AL136" s="85">
        <f t="shared" si="20"/>
        <v>0.84491305185780952</v>
      </c>
      <c r="AM136" s="85">
        <f t="shared" si="21"/>
        <v>0.86572738056085086</v>
      </c>
      <c r="AN136" s="85">
        <f t="shared" si="22"/>
        <v>0.96096361444365797</v>
      </c>
      <c r="AO136" s="84">
        <f t="shared" si="23"/>
        <v>0.94152201788388967</v>
      </c>
    </row>
    <row r="137" spans="1:41" x14ac:dyDescent="0.2">
      <c r="A137" s="77" t="s">
        <v>260</v>
      </c>
      <c r="B137" s="88" t="s">
        <v>259</v>
      </c>
      <c r="C137" s="87" t="s">
        <v>258</v>
      </c>
      <c r="D137" s="86">
        <f>VLOOKUP(B137,[2]Tried!$C$26:$F$237,4,FALSE)</f>
        <v>1084.9350863032664</v>
      </c>
      <c r="E137" s="86">
        <f>VLOOKUP(B137,[2]Tried!$C$26:$F$237,2,FALSE)</f>
        <v>482.94382538717002</v>
      </c>
      <c r="F137" s="86">
        <f>VLOOKUP(B137,[2]Tried!$C$26:$F$237,3,FALSE)</f>
        <v>601.99126091609628</v>
      </c>
      <c r="H137" s="86">
        <f>VLOOKUP(B137,[2]Tried!$L$26:$T$237,9,FALSE)</f>
        <v>1082.4754818293188</v>
      </c>
      <c r="I137" s="86">
        <f>VLOOKUP(B137,[2]Tried!$L$26:$T$237,2,FALSE)</f>
        <v>125.67773096467558</v>
      </c>
      <c r="J137" s="86">
        <f>VLOOKUP(B137,[2]Tried!$L$26:$T$237,3,FALSE)</f>
        <v>315.90615073162354</v>
      </c>
      <c r="K137" s="86">
        <f>VLOOKUP(B137,[2]Tried!$L$26:$T$237,4,FALSE)</f>
        <v>265.08459502076892</v>
      </c>
      <c r="L137" s="86">
        <f>VLOOKUP(B137,[2]Tried!$L$26:$T$237,5,FALSE)</f>
        <v>168.64388103203959</v>
      </c>
      <c r="M137" s="86">
        <f>VLOOKUP(B137,[2]Tried!$L$26:$T$237,6,FALSE)</f>
        <v>116.60649989939853</v>
      </c>
      <c r="N137" s="86">
        <f>VLOOKUP(B137,[2]Tried!$L$26:$T$237,7,FALSE)</f>
        <v>54.473443232576535</v>
      </c>
      <c r="O137" s="86">
        <f>VLOOKUP(B137,[2]Tried!$L$26:$T$237,8,FALSE)</f>
        <v>36.08318094823619</v>
      </c>
      <c r="Q137" s="86">
        <f>VLOOKUP(B137,[2]Succeded!$C$26:$F$237,4,FALSE)</f>
        <v>922.64475497668536</v>
      </c>
      <c r="R137" s="86">
        <f>VLOOKUP(B137,[2]Succeded!$C$26:$F$237,2,FALSE)</f>
        <v>403.02483459831041</v>
      </c>
      <c r="S137" s="86">
        <f>VLOOKUP(B137,[2]Succeded!$C$26:$F$237,3,FALSE)</f>
        <v>519.6199203783749</v>
      </c>
      <c r="U137" s="86">
        <f>VLOOKUP(B137,[2]Succeded!$L$26:$T$237,9,FALSE)</f>
        <v>921.64640059341275</v>
      </c>
      <c r="V137" s="86">
        <f>VLOOKUP(B137,[2]Succeded!$L$26:$T$237,2,FALSE)</f>
        <v>116.82692320258556</v>
      </c>
      <c r="W137" s="86">
        <f>VLOOKUP(B137,[2]Succeded!$L$26:$T$237,3,FALSE)</f>
        <v>253.41544390336918</v>
      </c>
      <c r="X137" s="86">
        <f>VLOOKUP(B137,[2]Succeded!$L$26:$T$237,4,FALSE)</f>
        <v>224.7140817606344</v>
      </c>
      <c r="Y137" s="86">
        <f>VLOOKUP(B137,[2]Succeded!$L$26:$T$237,5,FALSE)</f>
        <v>142.0293989614093</v>
      </c>
      <c r="Z137" s="86">
        <f>VLOOKUP(B137,[2]Succeded!$L$26:$T$237,6,FALSE)</f>
        <v>101.05230204924931</v>
      </c>
      <c r="AA137" s="86">
        <f>VLOOKUP(B137,[2]Succeded!$L$26:$T$237,7,FALSE)</f>
        <v>50.044631775795594</v>
      </c>
      <c r="AB137" s="86">
        <f>VLOOKUP(B137,[2]Succeded!$L$26:$T$237,8,FALSE)</f>
        <v>33.563618940369473</v>
      </c>
      <c r="AD137" s="85">
        <f t="shared" si="13"/>
        <v>0.85041470833102284</v>
      </c>
      <c r="AE137" s="85">
        <f t="shared" si="14"/>
        <v>0.83451700469554702</v>
      </c>
      <c r="AF137" s="85">
        <f t="shared" si="15"/>
        <v>0.86316854432011092</v>
      </c>
      <c r="AH137" s="85">
        <f t="shared" si="16"/>
        <v>0.85142473530752438</v>
      </c>
      <c r="AI137" s="85">
        <f t="shared" si="17"/>
        <v>0.92957536952526842</v>
      </c>
      <c r="AJ137" s="85">
        <f t="shared" si="18"/>
        <v>0.80218584955206196</v>
      </c>
      <c r="AK137" s="85">
        <f t="shared" si="19"/>
        <v>0.84770705647013722</v>
      </c>
      <c r="AL137" s="85">
        <f t="shared" si="20"/>
        <v>0.84218530842768036</v>
      </c>
      <c r="AM137" s="85">
        <f t="shared" si="21"/>
        <v>0.8666095126466492</v>
      </c>
      <c r="AN137" s="85">
        <f t="shared" si="22"/>
        <v>0.91869778750955844</v>
      </c>
      <c r="AO137" s="84">
        <f t="shared" si="23"/>
        <v>0.93017350628035811</v>
      </c>
    </row>
    <row r="138" spans="1:41" x14ac:dyDescent="0.2">
      <c r="A138" s="77" t="s">
        <v>257</v>
      </c>
      <c r="B138" s="88" t="s">
        <v>256</v>
      </c>
      <c r="C138" s="87" t="s">
        <v>255</v>
      </c>
      <c r="D138" s="86">
        <f>VLOOKUP(B138,[2]Tried!$C$26:$F$237,4,FALSE)</f>
        <v>1560.3482389091516</v>
      </c>
      <c r="E138" s="86">
        <f>VLOOKUP(B138,[2]Tried!$C$26:$F$237,2,FALSE)</f>
        <v>735.6249338430207</v>
      </c>
      <c r="F138" s="86">
        <f>VLOOKUP(B138,[2]Tried!$C$26:$F$237,3,FALSE)</f>
        <v>824.72330506613093</v>
      </c>
      <c r="H138" s="86">
        <f>VLOOKUP(B138,[2]Tried!$L$26:$T$237,9,FALSE)</f>
        <v>1563.1066755034549</v>
      </c>
      <c r="I138" s="86">
        <f>VLOOKUP(B138,[2]Tried!$L$26:$T$237,2,FALSE)</f>
        <v>180.26905308272757</v>
      </c>
      <c r="J138" s="86">
        <f>VLOOKUP(B138,[2]Tried!$L$26:$T$237,3,FALSE)</f>
        <v>296.55347273755353</v>
      </c>
      <c r="K138" s="86">
        <f>VLOOKUP(B138,[2]Tried!$L$26:$T$237,4,FALSE)</f>
        <v>317.40213887852502</v>
      </c>
      <c r="L138" s="86">
        <f>VLOOKUP(B138,[2]Tried!$L$26:$T$237,5,FALSE)</f>
        <v>307.36457923244694</v>
      </c>
      <c r="M138" s="86">
        <f>VLOOKUP(B138,[2]Tried!$L$26:$T$237,6,FALSE)</f>
        <v>226.19668930354754</v>
      </c>
      <c r="N138" s="86">
        <f>VLOOKUP(B138,[2]Tried!$L$26:$T$237,7,FALSE)</f>
        <v>130.61896909943403</v>
      </c>
      <c r="O138" s="86">
        <f>VLOOKUP(B138,[2]Tried!$L$26:$T$237,8,FALSE)</f>
        <v>104.70177316922017</v>
      </c>
      <c r="Q138" s="86">
        <f>VLOOKUP(B138,[2]Succeded!$C$26:$F$237,4,FALSE)</f>
        <v>1402.3657185987604</v>
      </c>
      <c r="R138" s="86">
        <f>VLOOKUP(B138,[2]Succeded!$C$26:$F$237,2,FALSE)</f>
        <v>649.39784452477397</v>
      </c>
      <c r="S138" s="86">
        <f>VLOOKUP(B138,[2]Succeded!$C$26:$F$237,3,FALSE)</f>
        <v>752.96787407398654</v>
      </c>
      <c r="U138" s="86">
        <f>VLOOKUP(B138,[2]Succeded!$L$26:$T$237,9,FALSE)</f>
        <v>1406.5794858440461</v>
      </c>
      <c r="V138" s="86">
        <f>VLOOKUP(B138,[2]Succeded!$L$26:$T$237,2,FALSE)</f>
        <v>159.49498619236755</v>
      </c>
      <c r="W138" s="86">
        <f>VLOOKUP(B138,[2]Succeded!$L$26:$T$237,3,FALSE)</f>
        <v>256.46024764912886</v>
      </c>
      <c r="X138" s="86">
        <f>VLOOKUP(B138,[2]Succeded!$L$26:$T$237,4,FALSE)</f>
        <v>279.6995842324971</v>
      </c>
      <c r="Y138" s="86">
        <f>VLOOKUP(B138,[2]Succeded!$L$26:$T$237,5,FALSE)</f>
        <v>280.85926283977057</v>
      </c>
      <c r="Z138" s="86">
        <f>VLOOKUP(B138,[2]Succeded!$L$26:$T$237,6,FALSE)</f>
        <v>207.38283778760172</v>
      </c>
      <c r="AA138" s="86">
        <f>VLOOKUP(B138,[2]Succeded!$L$26:$T$237,7,FALSE)</f>
        <v>124.14236562299743</v>
      </c>
      <c r="AB138" s="86">
        <f>VLOOKUP(B138,[2]Succeded!$L$26:$T$237,8,FALSE)</f>
        <v>98.540201519682668</v>
      </c>
      <c r="AD138" s="85">
        <f t="shared" si="13"/>
        <v>0.89875175529993379</v>
      </c>
      <c r="AE138" s="85">
        <f t="shared" si="14"/>
        <v>0.88278389522798961</v>
      </c>
      <c r="AF138" s="85">
        <f t="shared" si="15"/>
        <v>0.91299453943963593</v>
      </c>
      <c r="AH138" s="85">
        <f t="shared" si="16"/>
        <v>0.89986147963382368</v>
      </c>
      <c r="AI138" s="85">
        <f t="shared" si="17"/>
        <v>0.88476076988751606</v>
      </c>
      <c r="AJ138" s="85">
        <f t="shared" si="18"/>
        <v>0.86480271258227104</v>
      </c>
      <c r="AK138" s="85">
        <f t="shared" si="19"/>
        <v>0.88121518405880273</v>
      </c>
      <c r="AL138" s="85">
        <f t="shared" si="20"/>
        <v>0.9137658722457036</v>
      </c>
      <c r="AM138" s="85">
        <f t="shared" si="21"/>
        <v>0.91682525693071337</v>
      </c>
      <c r="AN138" s="85">
        <f t="shared" si="22"/>
        <v>0.95041605732237666</v>
      </c>
      <c r="AO138" s="84">
        <f t="shared" si="23"/>
        <v>0.94115121966865734</v>
      </c>
    </row>
    <row r="139" spans="1:41" x14ac:dyDescent="0.2">
      <c r="A139" s="77" t="s">
        <v>254</v>
      </c>
      <c r="B139" s="88" t="s">
        <v>253</v>
      </c>
      <c r="C139" s="87" t="s">
        <v>252</v>
      </c>
      <c r="D139" s="86">
        <f>VLOOKUP(B139,[2]Tried!$C$26:$F$237,4,FALSE)</f>
        <v>1572.8188544638836</v>
      </c>
      <c r="E139" s="86">
        <f>VLOOKUP(B139,[2]Tried!$C$26:$F$237,2,FALSE)</f>
        <v>764.58171672399101</v>
      </c>
      <c r="F139" s="86">
        <f>VLOOKUP(B139,[2]Tried!$C$26:$F$237,3,FALSE)</f>
        <v>808.23713773989255</v>
      </c>
      <c r="H139" s="86">
        <f>VLOOKUP(B139,[2]Tried!$L$26:$T$237,9,FALSE)</f>
        <v>1570.0841316094957</v>
      </c>
      <c r="I139" s="86">
        <f>VLOOKUP(B139,[2]Tried!$L$26:$T$237,2,FALSE)</f>
        <v>156.37328904606139</v>
      </c>
      <c r="J139" s="86">
        <f>VLOOKUP(B139,[2]Tried!$L$26:$T$237,3,FALSE)</f>
        <v>355.38448726278648</v>
      </c>
      <c r="K139" s="86">
        <f>VLOOKUP(B139,[2]Tried!$L$26:$T$237,4,FALSE)</f>
        <v>365.03966977457526</v>
      </c>
      <c r="L139" s="86">
        <f>VLOOKUP(B139,[2]Tried!$L$26:$T$237,5,FALSE)</f>
        <v>282.27726661418507</v>
      </c>
      <c r="M139" s="86">
        <f>VLOOKUP(B139,[2]Tried!$L$26:$T$237,6,FALSE)</f>
        <v>193.17978187813958</v>
      </c>
      <c r="N139" s="86">
        <f>VLOOKUP(B139,[2]Tried!$L$26:$T$237,7,FALSE)</f>
        <v>124.41616927067794</v>
      </c>
      <c r="O139" s="86">
        <f>VLOOKUP(B139,[2]Tried!$L$26:$T$237,8,FALSE)</f>
        <v>93.413467763069903</v>
      </c>
      <c r="Q139" s="86">
        <f>VLOOKUP(B139,[2]Succeded!$C$26:$F$237,4,FALSE)</f>
        <v>1372.0349767040145</v>
      </c>
      <c r="R139" s="86">
        <f>VLOOKUP(B139,[2]Succeded!$C$26:$F$237,2,FALSE)</f>
        <v>641.88770620112257</v>
      </c>
      <c r="S139" s="86">
        <f>VLOOKUP(B139,[2]Succeded!$C$26:$F$237,3,FALSE)</f>
        <v>730.14727050289196</v>
      </c>
      <c r="U139" s="86">
        <f>VLOOKUP(B139,[2]Succeded!$L$26:$T$237,9,FALSE)</f>
        <v>1368.2721537027028</v>
      </c>
      <c r="V139" s="86">
        <f>VLOOKUP(B139,[2]Succeded!$L$26:$T$237,2,FALSE)</f>
        <v>136.09117170380222</v>
      </c>
      <c r="W139" s="86">
        <f>VLOOKUP(B139,[2]Succeded!$L$26:$T$237,3,FALSE)</f>
        <v>305.55876478281596</v>
      </c>
      <c r="X139" s="86">
        <f>VLOOKUP(B139,[2]Succeded!$L$26:$T$237,4,FALSE)</f>
        <v>306.17487823554978</v>
      </c>
      <c r="Y139" s="86">
        <f>VLOOKUP(B139,[2]Succeded!$L$26:$T$237,5,FALSE)</f>
        <v>247.18726723266499</v>
      </c>
      <c r="Z139" s="86">
        <f>VLOOKUP(B139,[2]Succeded!$L$26:$T$237,6,FALSE)</f>
        <v>175.98432764112405</v>
      </c>
      <c r="AA139" s="86">
        <f>VLOOKUP(B139,[2]Succeded!$L$26:$T$237,7,FALSE)</f>
        <v>112.81553407015993</v>
      </c>
      <c r="AB139" s="86">
        <f>VLOOKUP(B139,[2]Succeded!$L$26:$T$237,8,FALSE)</f>
        <v>84.460210036585863</v>
      </c>
      <c r="AD139" s="85">
        <f t="shared" si="13"/>
        <v>0.87234138426684305</v>
      </c>
      <c r="AE139" s="85">
        <f t="shared" si="14"/>
        <v>0.83952793031910788</v>
      </c>
      <c r="AF139" s="85">
        <f t="shared" si="15"/>
        <v>0.90338248072172656</v>
      </c>
      <c r="AH139" s="85">
        <f t="shared" si="16"/>
        <v>0.87146422676094748</v>
      </c>
      <c r="AI139" s="85">
        <f t="shared" si="17"/>
        <v>0.87029679131271032</v>
      </c>
      <c r="AJ139" s="85">
        <f t="shared" si="18"/>
        <v>0.85979770005231759</v>
      </c>
      <c r="AK139" s="85">
        <f t="shared" si="19"/>
        <v>0.83874412450740887</v>
      </c>
      <c r="AL139" s="85">
        <f t="shared" si="20"/>
        <v>0.87568960192079204</v>
      </c>
      <c r="AM139" s="85">
        <f t="shared" si="21"/>
        <v>0.91098729861977668</v>
      </c>
      <c r="AN139" s="85">
        <f t="shared" si="22"/>
        <v>0.90675942469117621</v>
      </c>
      <c r="AO139" s="84">
        <f t="shared" si="23"/>
        <v>0.90415452995286805</v>
      </c>
    </row>
    <row r="140" spans="1:41" x14ac:dyDescent="0.2">
      <c r="A140" s="77" t="s">
        <v>251</v>
      </c>
      <c r="B140" s="88" t="s">
        <v>250</v>
      </c>
      <c r="C140" s="87" t="s">
        <v>249</v>
      </c>
      <c r="D140" s="86">
        <f>VLOOKUP(B140,[2]Tried!$C$26:$F$237,4,FALSE)</f>
        <v>1202.4397405258335</v>
      </c>
      <c r="E140" s="86">
        <f>VLOOKUP(B140,[2]Tried!$C$26:$F$237,2,FALSE)</f>
        <v>520.64981171454394</v>
      </c>
      <c r="F140" s="86">
        <f>VLOOKUP(B140,[2]Tried!$C$26:$F$237,3,FALSE)</f>
        <v>681.78992881128954</v>
      </c>
      <c r="H140" s="86">
        <f>VLOOKUP(B140,[2]Tried!$L$26:$T$237,9,FALSE)</f>
        <v>1202.4204932294153</v>
      </c>
      <c r="I140" s="86">
        <f>VLOOKUP(B140,[2]Tried!$L$26:$T$237,2,FALSE)</f>
        <v>156.82278563787915</v>
      </c>
      <c r="J140" s="86">
        <f>VLOOKUP(B140,[2]Tried!$L$26:$T$237,3,FALSE)</f>
        <v>186.3661159500586</v>
      </c>
      <c r="K140" s="86">
        <f>VLOOKUP(B140,[2]Tried!$L$26:$T$237,4,FALSE)</f>
        <v>244.09525690445625</v>
      </c>
      <c r="L140" s="86">
        <f>VLOOKUP(B140,[2]Tried!$L$26:$T$237,5,FALSE)</f>
        <v>255.08442720311544</v>
      </c>
      <c r="M140" s="86">
        <f>VLOOKUP(B140,[2]Tried!$L$26:$T$237,6,FALSE)</f>
        <v>174.1702560064565</v>
      </c>
      <c r="N140" s="86">
        <f>VLOOKUP(B140,[2]Tried!$L$26:$T$237,7,FALSE)</f>
        <v>100.94566270255348</v>
      </c>
      <c r="O140" s="86">
        <f>VLOOKUP(B140,[2]Tried!$L$26:$T$237,8,FALSE)</f>
        <v>84.935988824896043</v>
      </c>
      <c r="Q140" s="86">
        <f>VLOOKUP(B140,[2]Succeded!$C$26:$F$237,4,FALSE)</f>
        <v>1066.9186094482695</v>
      </c>
      <c r="R140" s="86">
        <f>VLOOKUP(B140,[2]Succeded!$C$26:$F$237,2,FALSE)</f>
        <v>462.70398590125029</v>
      </c>
      <c r="S140" s="86">
        <f>VLOOKUP(B140,[2]Succeded!$C$26:$F$237,3,FALSE)</f>
        <v>604.21462354701919</v>
      </c>
      <c r="U140" s="86">
        <f>VLOOKUP(B140,[2]Succeded!$L$26:$T$237,9,FALSE)</f>
        <v>1067.0780984968487</v>
      </c>
      <c r="V140" s="86">
        <f>VLOOKUP(B140,[2]Succeded!$L$26:$T$237,2,FALSE)</f>
        <v>125.24111652655097</v>
      </c>
      <c r="W140" s="86">
        <f>VLOOKUP(B140,[2]Succeded!$L$26:$T$237,3,FALSE)</f>
        <v>165.08242316153832</v>
      </c>
      <c r="X140" s="86">
        <f>VLOOKUP(B140,[2]Succeded!$L$26:$T$237,4,FALSE)</f>
        <v>215.9264407817976</v>
      </c>
      <c r="Y140" s="86">
        <f>VLOOKUP(B140,[2]Succeded!$L$26:$T$237,5,FALSE)</f>
        <v>234.67897181882614</v>
      </c>
      <c r="Z140" s="86">
        <f>VLOOKUP(B140,[2]Succeded!$L$26:$T$237,6,FALSE)</f>
        <v>155.35544492176308</v>
      </c>
      <c r="AA140" s="86">
        <f>VLOOKUP(B140,[2]Succeded!$L$26:$T$237,7,FALSE)</f>
        <v>93.992918706673947</v>
      </c>
      <c r="AB140" s="86">
        <f>VLOOKUP(B140,[2]Succeded!$L$26:$T$237,8,FALSE)</f>
        <v>76.800782579698691</v>
      </c>
      <c r="AD140" s="85">
        <f t="shared" si="13"/>
        <v>0.88729486683607128</v>
      </c>
      <c r="AE140" s="85">
        <f t="shared" si="14"/>
        <v>0.88870479829336124</v>
      </c>
      <c r="AF140" s="85">
        <f t="shared" si="15"/>
        <v>0.88621817075015463</v>
      </c>
      <c r="AH140" s="85">
        <f t="shared" si="16"/>
        <v>0.88744170987216864</v>
      </c>
      <c r="AI140" s="85">
        <f t="shared" si="17"/>
        <v>0.79861555842877519</v>
      </c>
      <c r="AJ140" s="85">
        <f t="shared" si="18"/>
        <v>0.88579633867444141</v>
      </c>
      <c r="AK140" s="85">
        <f t="shared" si="19"/>
        <v>0.88459908447264712</v>
      </c>
      <c r="AL140" s="85">
        <f t="shared" si="20"/>
        <v>0.92000509161603539</v>
      </c>
      <c r="AM140" s="85">
        <f t="shared" si="21"/>
        <v>0.89197460280476393</v>
      </c>
      <c r="AN140" s="85">
        <f t="shared" si="22"/>
        <v>0.93112389567081755</v>
      </c>
      <c r="AO140" s="84">
        <f t="shared" si="23"/>
        <v>0.90421956160457628</v>
      </c>
    </row>
    <row r="141" spans="1:41" x14ac:dyDescent="0.2">
      <c r="A141" s="77" t="s">
        <v>248</v>
      </c>
      <c r="B141" s="88" t="s">
        <v>247</v>
      </c>
      <c r="C141" s="87" t="s">
        <v>246</v>
      </c>
      <c r="D141" s="86">
        <f>VLOOKUP(B141,[2]Tried!$C$26:$F$237,4,FALSE)</f>
        <v>1047.9930167326297</v>
      </c>
      <c r="E141" s="86">
        <f>VLOOKUP(B141,[2]Tried!$C$26:$F$237,2,FALSE)</f>
        <v>494.82219623003425</v>
      </c>
      <c r="F141" s="86">
        <f>VLOOKUP(B141,[2]Tried!$C$26:$F$237,3,FALSE)</f>
        <v>553.17082050259557</v>
      </c>
      <c r="H141" s="86">
        <f>VLOOKUP(B141,[2]Tried!$L$26:$T$237,9,FALSE)</f>
        <v>1052.6239646284785</v>
      </c>
      <c r="I141" s="86">
        <f>VLOOKUP(B141,[2]Tried!$L$26:$T$237,2,FALSE)</f>
        <v>114.43480357807918</v>
      </c>
      <c r="J141" s="86">
        <f>VLOOKUP(B141,[2]Tried!$L$26:$T$237,3,FALSE)</f>
        <v>224.20895648708466</v>
      </c>
      <c r="K141" s="86">
        <f>VLOOKUP(B141,[2]Tried!$L$26:$T$237,4,FALSE)</f>
        <v>225.57233581882414</v>
      </c>
      <c r="L141" s="86">
        <f>VLOOKUP(B141,[2]Tried!$L$26:$T$237,5,FALSE)</f>
        <v>203.22135025204832</v>
      </c>
      <c r="M141" s="86">
        <f>VLOOKUP(B141,[2]Tried!$L$26:$T$237,6,FALSE)</f>
        <v>131.29914015617911</v>
      </c>
      <c r="N141" s="86">
        <f>VLOOKUP(B141,[2]Tried!$L$26:$T$237,7,FALSE)</f>
        <v>91.294591848803108</v>
      </c>
      <c r="O141" s="86">
        <f>VLOOKUP(B141,[2]Tried!$L$26:$T$237,8,FALSE)</f>
        <v>62.592786487460053</v>
      </c>
      <c r="Q141" s="86">
        <f>VLOOKUP(B141,[2]Succeded!$C$26:$F$237,4,FALSE)</f>
        <v>943.58978824643532</v>
      </c>
      <c r="R141" s="86">
        <f>VLOOKUP(B141,[2]Succeded!$C$26:$F$237,2,FALSE)</f>
        <v>435.53772092925192</v>
      </c>
      <c r="S141" s="86">
        <f>VLOOKUP(B141,[2]Succeded!$C$26:$F$237,3,FALSE)</f>
        <v>508.05206731718346</v>
      </c>
      <c r="U141" s="86">
        <f>VLOOKUP(B141,[2]Succeded!$L$26:$T$237,9,FALSE)</f>
        <v>948.46638002288273</v>
      </c>
      <c r="V141" s="86">
        <f>VLOOKUP(B141,[2]Succeded!$L$26:$T$237,2,FALSE)</f>
        <v>110.09224022145247</v>
      </c>
      <c r="W141" s="86">
        <f>VLOOKUP(B141,[2]Succeded!$L$26:$T$237,3,FALSE)</f>
        <v>190.079589368803</v>
      </c>
      <c r="X141" s="86">
        <f>VLOOKUP(B141,[2]Succeded!$L$26:$T$237,4,FALSE)</f>
        <v>201.67825538780096</v>
      </c>
      <c r="Y141" s="86">
        <f>VLOOKUP(B141,[2]Succeded!$L$26:$T$237,5,FALSE)</f>
        <v>184.02046462293183</v>
      </c>
      <c r="Z141" s="86">
        <f>VLOOKUP(B141,[2]Succeded!$L$26:$T$237,6,FALSE)</f>
        <v>120.73784638290907</v>
      </c>
      <c r="AA141" s="86">
        <f>VLOOKUP(B141,[2]Succeded!$L$26:$T$237,7,FALSE)</f>
        <v>85.767510826689332</v>
      </c>
      <c r="AB141" s="86">
        <f>VLOOKUP(B141,[2]Succeded!$L$26:$T$237,8,FALSE)</f>
        <v>56.090473212296097</v>
      </c>
      <c r="AD141" s="85">
        <f t="shared" ref="AD141:AD204" si="24">Q141/D141</f>
        <v>0.9003779349487494</v>
      </c>
      <c r="AE141" s="85">
        <f t="shared" ref="AE141:AE204" si="25">R141/E141</f>
        <v>0.88019034765929938</v>
      </c>
      <c r="AF141" s="85">
        <f t="shared" ref="AF141:AF204" si="26">S141/F141</f>
        <v>0.91843612946825637</v>
      </c>
      <c r="AH141" s="85">
        <f t="shared" ref="AH141:AH204" si="27">U141/H141</f>
        <v>0.90104957885662618</v>
      </c>
      <c r="AI141" s="85">
        <f t="shared" ref="AI141:AI204" si="28">V141/I141</f>
        <v>0.9620520748859086</v>
      </c>
      <c r="AJ141" s="85">
        <f t="shared" ref="AJ141:AJ204" si="29">W141/J141</f>
        <v>0.84777875222728827</v>
      </c>
      <c r="AK141" s="85">
        <f t="shared" ref="AK141:AK204" si="30">X141/K141</f>
        <v>0.89407353368803832</v>
      </c>
      <c r="AL141" s="85">
        <f t="shared" ref="AL141:AL204" si="31">Y141/L141</f>
        <v>0.90551737991454972</v>
      </c>
      <c r="AM141" s="85">
        <f t="shared" ref="AM141:AM204" si="32">Z141/M141</f>
        <v>0.91956311548798053</v>
      </c>
      <c r="AN141" s="85">
        <f t="shared" ref="AN141:AN204" si="33">AA141/N141</f>
        <v>0.93945883419614373</v>
      </c>
      <c r="AO141" s="84">
        <f t="shared" ref="AO141:AO204" si="34">AB141/O141</f>
        <v>0.89611721030399183</v>
      </c>
    </row>
    <row r="142" spans="1:41" x14ac:dyDescent="0.2">
      <c r="A142" s="77" t="s">
        <v>245</v>
      </c>
      <c r="B142" s="88" t="s">
        <v>244</v>
      </c>
      <c r="C142" s="87" t="s">
        <v>243</v>
      </c>
      <c r="D142" s="86">
        <f>VLOOKUP(B142,[2]Tried!$C$26:$F$237,4,FALSE)</f>
        <v>975.88642273807636</v>
      </c>
      <c r="E142" s="86">
        <f>VLOOKUP(B142,[2]Tried!$C$26:$F$237,2,FALSE)</f>
        <v>430.04250923091814</v>
      </c>
      <c r="F142" s="86">
        <f>VLOOKUP(B142,[2]Tried!$C$26:$F$237,3,FALSE)</f>
        <v>545.84391350715828</v>
      </c>
      <c r="H142" s="86">
        <f>VLOOKUP(B142,[2]Tried!$L$26:$T$237,9,FALSE)</f>
        <v>987.07836635736896</v>
      </c>
      <c r="I142" s="86">
        <f>VLOOKUP(B142,[2]Tried!$L$26:$T$237,2,FALSE)</f>
        <v>95.052113531211759</v>
      </c>
      <c r="J142" s="86">
        <f>VLOOKUP(B142,[2]Tried!$L$26:$T$237,3,FALSE)</f>
        <v>230.14904042044469</v>
      </c>
      <c r="K142" s="86">
        <f>VLOOKUP(B142,[2]Tried!$L$26:$T$237,4,FALSE)</f>
        <v>215.83130734821364</v>
      </c>
      <c r="L142" s="86">
        <f>VLOOKUP(B142,[2]Tried!$L$26:$T$237,5,FALSE)</f>
        <v>178.27990602239936</v>
      </c>
      <c r="M142" s="86">
        <f>VLOOKUP(B142,[2]Tried!$L$26:$T$237,6,FALSE)</f>
        <v>131.26579222180777</v>
      </c>
      <c r="N142" s="86">
        <f>VLOOKUP(B142,[2]Tried!$L$26:$T$237,7,FALSE)</f>
        <v>83.045086393383258</v>
      </c>
      <c r="O142" s="86">
        <f>VLOOKUP(B142,[2]Tried!$L$26:$T$237,8,FALSE)</f>
        <v>53.455120419908553</v>
      </c>
      <c r="Q142" s="86">
        <f>VLOOKUP(B142,[2]Succeded!$C$26:$F$237,4,FALSE)</f>
        <v>883.44265634969133</v>
      </c>
      <c r="R142" s="86">
        <f>VLOOKUP(B142,[2]Succeded!$C$26:$F$237,2,FALSE)</f>
        <v>386.72604335435989</v>
      </c>
      <c r="S142" s="86">
        <f>VLOOKUP(B142,[2]Succeded!$C$26:$F$237,3,FALSE)</f>
        <v>496.71661299533145</v>
      </c>
      <c r="U142" s="86">
        <f>VLOOKUP(B142,[2]Succeded!$L$26:$T$237,9,FALSE)</f>
        <v>893.2182572754017</v>
      </c>
      <c r="V142" s="86">
        <f>VLOOKUP(B142,[2]Succeded!$L$26:$T$237,2,FALSE)</f>
        <v>91.414849381432489</v>
      </c>
      <c r="W142" s="86">
        <f>VLOOKUP(B142,[2]Succeded!$L$26:$T$237,3,FALSE)</f>
        <v>207.65716604977052</v>
      </c>
      <c r="X142" s="86">
        <f>VLOOKUP(B142,[2]Succeded!$L$26:$T$237,4,FALSE)</f>
        <v>188.85170009113577</v>
      </c>
      <c r="Y142" s="86">
        <f>VLOOKUP(B142,[2]Succeded!$L$26:$T$237,5,FALSE)</f>
        <v>151.32148540194578</v>
      </c>
      <c r="Z142" s="86">
        <f>VLOOKUP(B142,[2]Succeded!$L$26:$T$237,6,FALSE)</f>
        <v>124.57231144000691</v>
      </c>
      <c r="AA142" s="86">
        <f>VLOOKUP(B142,[2]Succeded!$L$26:$T$237,7,FALSE)</f>
        <v>78.033098876836164</v>
      </c>
      <c r="AB142" s="86">
        <f>VLOOKUP(B142,[2]Succeded!$L$26:$T$237,8,FALSE)</f>
        <v>51.367646034273989</v>
      </c>
      <c r="AD142" s="85">
        <f t="shared" si="24"/>
        <v>0.90527200273059183</v>
      </c>
      <c r="AE142" s="85">
        <f t="shared" si="25"/>
        <v>0.89927399048520851</v>
      </c>
      <c r="AF142" s="85">
        <f t="shared" si="26"/>
        <v>0.90999752988693428</v>
      </c>
      <c r="AH142" s="85">
        <f t="shared" si="27"/>
        <v>0.90491118812750326</v>
      </c>
      <c r="AI142" s="85">
        <f t="shared" si="28"/>
        <v>0.96173400027991041</v>
      </c>
      <c r="AJ142" s="85">
        <f t="shared" si="29"/>
        <v>0.90227256942029743</v>
      </c>
      <c r="AK142" s="85">
        <f t="shared" si="30"/>
        <v>0.87499678527383407</v>
      </c>
      <c r="AL142" s="85">
        <f t="shared" si="31"/>
        <v>0.84878598367072011</v>
      </c>
      <c r="AM142" s="85">
        <f t="shared" si="32"/>
        <v>0.94900818660744091</v>
      </c>
      <c r="AN142" s="85">
        <f t="shared" si="33"/>
        <v>0.93964739234774963</v>
      </c>
      <c r="AO142" s="84">
        <f t="shared" si="34"/>
        <v>0.96094902847029939</v>
      </c>
    </row>
    <row r="143" spans="1:41" x14ac:dyDescent="0.2">
      <c r="A143" s="77" t="s">
        <v>242</v>
      </c>
      <c r="B143" s="88" t="s">
        <v>241</v>
      </c>
      <c r="C143" s="87" t="s">
        <v>240</v>
      </c>
      <c r="D143" s="86">
        <f>VLOOKUP(B143,[2]Tried!$C$26:$F$237,4,FALSE)</f>
        <v>748.67831898794793</v>
      </c>
      <c r="E143" s="86">
        <f>VLOOKUP(B143,[2]Tried!$C$26:$F$237,2,FALSE)</f>
        <v>370.41768540669659</v>
      </c>
      <c r="F143" s="86">
        <f>VLOOKUP(B143,[2]Tried!$C$26:$F$237,3,FALSE)</f>
        <v>378.26063358125128</v>
      </c>
      <c r="H143" s="86">
        <f>VLOOKUP(B143,[2]Tried!$L$26:$T$237,9,FALSE)</f>
        <v>742.60800085089147</v>
      </c>
      <c r="I143" s="86">
        <f>VLOOKUP(B143,[2]Tried!$L$26:$T$237,2,FALSE)</f>
        <v>60.0368705966645</v>
      </c>
      <c r="J143" s="86">
        <f>VLOOKUP(B143,[2]Tried!$L$26:$T$237,3,FALSE)</f>
        <v>213.67918836006501</v>
      </c>
      <c r="K143" s="86">
        <f>VLOOKUP(B143,[2]Tried!$L$26:$T$237,4,FALSE)</f>
        <v>157.5146881224251</v>
      </c>
      <c r="L143" s="86">
        <f>VLOOKUP(B143,[2]Tried!$L$26:$T$237,5,FALSE)</f>
        <v>136.66826554813065</v>
      </c>
      <c r="M143" s="86">
        <f>VLOOKUP(B143,[2]Tried!$L$26:$T$237,6,FALSE)</f>
        <v>69.569418289517799</v>
      </c>
      <c r="N143" s="86">
        <f>VLOOKUP(B143,[2]Tried!$L$26:$T$237,7,FALSE)</f>
        <v>65.210994164554251</v>
      </c>
      <c r="O143" s="86">
        <f>VLOOKUP(B143,[2]Tried!$L$26:$T$237,8,FALSE)</f>
        <v>39.92857576953412</v>
      </c>
      <c r="Q143" s="86">
        <f>VLOOKUP(B143,[2]Succeded!$C$26:$F$237,4,FALSE)</f>
        <v>688.69771953409986</v>
      </c>
      <c r="R143" s="86">
        <f>VLOOKUP(B143,[2]Succeded!$C$26:$F$237,2,FALSE)</f>
        <v>325.68763775696289</v>
      </c>
      <c r="S143" s="86">
        <f>VLOOKUP(B143,[2]Succeded!$C$26:$F$237,3,FALSE)</f>
        <v>363.01008177713703</v>
      </c>
      <c r="U143" s="86">
        <f>VLOOKUP(B143,[2]Succeded!$L$26:$T$237,9,FALSE)</f>
        <v>682.30182498856698</v>
      </c>
      <c r="V143" s="86">
        <f>VLOOKUP(B143,[2]Succeded!$L$26:$T$237,2,FALSE)</f>
        <v>53.679343053911637</v>
      </c>
      <c r="W143" s="86">
        <f>VLOOKUP(B143,[2]Succeded!$L$26:$T$237,3,FALSE)</f>
        <v>199.1622590810633</v>
      </c>
      <c r="X143" s="86">
        <f>VLOOKUP(B143,[2]Succeded!$L$26:$T$237,4,FALSE)</f>
        <v>144.6726684714406</v>
      </c>
      <c r="Y143" s="86">
        <f>VLOOKUP(B143,[2]Succeded!$L$26:$T$237,5,FALSE)</f>
        <v>123.14013270655212</v>
      </c>
      <c r="Z143" s="86">
        <f>VLOOKUP(B143,[2]Succeded!$L$26:$T$237,6,FALSE)</f>
        <v>64.253766400739238</v>
      </c>
      <c r="AA143" s="86">
        <f>VLOOKUP(B143,[2]Succeded!$L$26:$T$237,7,FALSE)</f>
        <v>58.699513597723126</v>
      </c>
      <c r="AB143" s="86">
        <f>VLOOKUP(B143,[2]Succeded!$L$26:$T$237,8,FALSE)</f>
        <v>38.694141677137075</v>
      </c>
      <c r="AD143" s="85">
        <f t="shared" si="24"/>
        <v>0.91988468487383346</v>
      </c>
      <c r="AE143" s="85">
        <f t="shared" si="25"/>
        <v>0.87924429795887638</v>
      </c>
      <c r="AF143" s="85">
        <f t="shared" si="26"/>
        <v>0.95968242410074001</v>
      </c>
      <c r="AH143" s="85">
        <f t="shared" si="27"/>
        <v>0.9187913733851174</v>
      </c>
      <c r="AI143" s="85">
        <f t="shared" si="28"/>
        <v>0.89410628036455198</v>
      </c>
      <c r="AJ143" s="85">
        <f t="shared" si="29"/>
        <v>0.93206203472403859</v>
      </c>
      <c r="AK143" s="85">
        <f t="shared" si="30"/>
        <v>0.91847097052305815</v>
      </c>
      <c r="AL143" s="85">
        <f t="shared" si="31"/>
        <v>0.9010148201755418</v>
      </c>
      <c r="AM143" s="85">
        <f t="shared" si="32"/>
        <v>0.92359211821123588</v>
      </c>
      <c r="AN143" s="85">
        <f t="shared" si="33"/>
        <v>0.90014750349611339</v>
      </c>
      <c r="AO143" s="84">
        <f t="shared" si="34"/>
        <v>0.96908394380199936</v>
      </c>
    </row>
    <row r="144" spans="1:41" x14ac:dyDescent="0.2">
      <c r="A144" s="77" t="s">
        <v>239</v>
      </c>
      <c r="B144" s="88" t="s">
        <v>238</v>
      </c>
      <c r="C144" s="87" t="s">
        <v>237</v>
      </c>
      <c r="D144" s="86">
        <f>VLOOKUP(B144,[2]Tried!$C$26:$F$237,4,FALSE)</f>
        <v>1128.5726310534924</v>
      </c>
      <c r="E144" s="86">
        <f>VLOOKUP(B144,[2]Tried!$C$26:$F$237,2,FALSE)</f>
        <v>507.52536871394216</v>
      </c>
      <c r="F144" s="86">
        <f>VLOOKUP(B144,[2]Tried!$C$26:$F$237,3,FALSE)</f>
        <v>621.04726233955023</v>
      </c>
      <c r="H144" s="86">
        <f>VLOOKUP(B144,[2]Tried!$L$26:$T$237,9,FALSE)</f>
        <v>1124.4010454008996</v>
      </c>
      <c r="I144" s="86">
        <f>VLOOKUP(B144,[2]Tried!$L$26:$T$237,2,FALSE)</f>
        <v>115.27720904898413</v>
      </c>
      <c r="J144" s="86">
        <f>VLOOKUP(B144,[2]Tried!$L$26:$T$237,3,FALSE)</f>
        <v>256.87954937192734</v>
      </c>
      <c r="K144" s="86">
        <f>VLOOKUP(B144,[2]Tried!$L$26:$T$237,4,FALSE)</f>
        <v>262.0339276144004</v>
      </c>
      <c r="L144" s="86">
        <f>VLOOKUP(B144,[2]Tried!$L$26:$T$237,5,FALSE)</f>
        <v>213.21623637225647</v>
      </c>
      <c r="M144" s="86">
        <f>VLOOKUP(B144,[2]Tried!$L$26:$T$237,6,FALSE)</f>
        <v>152.10844084809514</v>
      </c>
      <c r="N144" s="86">
        <f>VLOOKUP(B144,[2]Tried!$L$26:$T$237,7,FALSE)</f>
        <v>69.04576072933483</v>
      </c>
      <c r="O144" s="86">
        <f>VLOOKUP(B144,[2]Tried!$L$26:$T$237,8,FALSE)</f>
        <v>55.839921415901422</v>
      </c>
      <c r="Q144" s="86">
        <f>VLOOKUP(B144,[2]Succeded!$C$26:$F$237,4,FALSE)</f>
        <v>980.61208162884338</v>
      </c>
      <c r="R144" s="86">
        <f>VLOOKUP(B144,[2]Succeded!$C$26:$F$237,2,FALSE)</f>
        <v>438.35920230494628</v>
      </c>
      <c r="S144" s="86">
        <f>VLOOKUP(B144,[2]Succeded!$C$26:$F$237,3,FALSE)</f>
        <v>542.2528793238971</v>
      </c>
      <c r="U144" s="86">
        <f>VLOOKUP(B144,[2]Succeded!$L$26:$T$237,9,FALSE)</f>
        <v>978.59668295445169</v>
      </c>
      <c r="V144" s="86">
        <f>VLOOKUP(B144,[2]Succeded!$L$26:$T$237,2,FALSE)</f>
        <v>99.492757752611865</v>
      </c>
      <c r="W144" s="86">
        <f>VLOOKUP(B144,[2]Succeded!$L$26:$T$237,3,FALSE)</f>
        <v>228.3469284088107</v>
      </c>
      <c r="X144" s="86">
        <f>VLOOKUP(B144,[2]Succeded!$L$26:$T$237,4,FALSE)</f>
        <v>219.81387825184254</v>
      </c>
      <c r="Y144" s="86">
        <f>VLOOKUP(B144,[2]Succeded!$L$26:$T$237,5,FALSE)</f>
        <v>179.64226943619843</v>
      </c>
      <c r="Z144" s="86">
        <f>VLOOKUP(B144,[2]Succeded!$L$26:$T$237,6,FALSE)</f>
        <v>138.98336906267443</v>
      </c>
      <c r="AA144" s="86">
        <f>VLOOKUP(B144,[2]Succeded!$L$26:$T$237,7,FALSE)</f>
        <v>62.327459376960768</v>
      </c>
      <c r="AB144" s="86">
        <f>VLOOKUP(B144,[2]Succeded!$L$26:$T$237,8,FALSE)</f>
        <v>49.990020665352986</v>
      </c>
      <c r="AD144" s="85">
        <f t="shared" si="24"/>
        <v>0.86889585538989034</v>
      </c>
      <c r="AE144" s="85">
        <f t="shared" si="25"/>
        <v>0.8637187997434268</v>
      </c>
      <c r="AF144" s="85">
        <f t="shared" si="26"/>
        <v>0.87312659149510397</v>
      </c>
      <c r="AH144" s="85">
        <f t="shared" si="27"/>
        <v>0.87032708387916691</v>
      </c>
      <c r="AI144" s="85">
        <f t="shared" si="28"/>
        <v>0.86307396382519064</v>
      </c>
      <c r="AJ144" s="85">
        <f t="shared" si="29"/>
        <v>0.88892607047591321</v>
      </c>
      <c r="AK144" s="85">
        <f t="shared" si="30"/>
        <v>0.83887563817809363</v>
      </c>
      <c r="AL144" s="85">
        <f t="shared" si="31"/>
        <v>0.84253559903645936</v>
      </c>
      <c r="AM144" s="85">
        <f t="shared" si="32"/>
        <v>0.91371240338642201</v>
      </c>
      <c r="AN144" s="85">
        <f t="shared" si="33"/>
        <v>0.9026978444236371</v>
      </c>
      <c r="AO144" s="84">
        <f t="shared" si="34"/>
        <v>0.89523801964229532</v>
      </c>
    </row>
    <row r="145" spans="1:41" x14ac:dyDescent="0.2">
      <c r="A145" s="77" t="s">
        <v>236</v>
      </c>
      <c r="B145" s="88" t="s">
        <v>235</v>
      </c>
      <c r="C145" s="87" t="s">
        <v>234</v>
      </c>
      <c r="D145" s="86">
        <f>VLOOKUP(B145,[2]Tried!$C$26:$F$237,4,FALSE)</f>
        <v>982.5525279201654</v>
      </c>
      <c r="E145" s="86">
        <f>VLOOKUP(B145,[2]Tried!$C$26:$F$237,2,FALSE)</f>
        <v>434.58055239058791</v>
      </c>
      <c r="F145" s="86">
        <f>VLOOKUP(B145,[2]Tried!$C$26:$F$237,3,FALSE)</f>
        <v>547.97197552957743</v>
      </c>
      <c r="H145" s="86">
        <f>VLOOKUP(B145,[2]Tried!$L$26:$T$237,9,FALSE)</f>
        <v>982.78046131865653</v>
      </c>
      <c r="I145" s="86">
        <f>VLOOKUP(B145,[2]Tried!$L$26:$T$237,2,FALSE)</f>
        <v>78.844240083876343</v>
      </c>
      <c r="J145" s="86">
        <f>VLOOKUP(B145,[2]Tried!$L$26:$T$237,3,FALSE)</f>
        <v>202.52955119018054</v>
      </c>
      <c r="K145" s="86">
        <f>VLOOKUP(B145,[2]Tried!$L$26:$T$237,4,FALSE)</f>
        <v>178.0864785074431</v>
      </c>
      <c r="L145" s="86">
        <f>VLOOKUP(B145,[2]Tried!$L$26:$T$237,5,FALSE)</f>
        <v>197.39237506747875</v>
      </c>
      <c r="M145" s="86">
        <f>VLOOKUP(B145,[2]Tried!$L$26:$T$237,6,FALSE)</f>
        <v>140.27077686411533</v>
      </c>
      <c r="N145" s="86">
        <f>VLOOKUP(B145,[2]Tried!$L$26:$T$237,7,FALSE)</f>
        <v>109.29864440312738</v>
      </c>
      <c r="O145" s="86">
        <f>VLOOKUP(B145,[2]Tried!$L$26:$T$237,8,FALSE)</f>
        <v>76.358395202435148</v>
      </c>
      <c r="Q145" s="86">
        <f>VLOOKUP(B145,[2]Succeded!$C$26:$F$237,4,FALSE)</f>
        <v>863.93196473151079</v>
      </c>
      <c r="R145" s="86">
        <f>VLOOKUP(B145,[2]Succeded!$C$26:$F$237,2,FALSE)</f>
        <v>373.06397088978986</v>
      </c>
      <c r="S145" s="86">
        <f>VLOOKUP(B145,[2]Succeded!$C$26:$F$237,3,FALSE)</f>
        <v>490.86799384172087</v>
      </c>
      <c r="U145" s="86">
        <f>VLOOKUP(B145,[2]Succeded!$L$26:$T$237,9,FALSE)</f>
        <v>864.03043850311303</v>
      </c>
      <c r="V145" s="86">
        <f>VLOOKUP(B145,[2]Succeded!$L$26:$T$237,2,FALSE)</f>
        <v>71.105113191322573</v>
      </c>
      <c r="W145" s="86">
        <f>VLOOKUP(B145,[2]Succeded!$L$26:$T$237,3,FALSE)</f>
        <v>174.47309371188865</v>
      </c>
      <c r="X145" s="86">
        <f>VLOOKUP(B145,[2]Succeded!$L$26:$T$237,4,FALSE)</f>
        <v>151.739294862581</v>
      </c>
      <c r="Y145" s="86">
        <f>VLOOKUP(B145,[2]Succeded!$L$26:$T$237,5,FALSE)</f>
        <v>177.64374458561457</v>
      </c>
      <c r="Z145" s="86">
        <f>VLOOKUP(B145,[2]Succeded!$L$26:$T$237,6,FALSE)</f>
        <v>121.63741346207397</v>
      </c>
      <c r="AA145" s="86">
        <f>VLOOKUP(B145,[2]Succeded!$L$26:$T$237,7,FALSE)</f>
        <v>97.894984103338516</v>
      </c>
      <c r="AB145" s="86">
        <f>VLOOKUP(B145,[2]Succeded!$L$26:$T$237,8,FALSE)</f>
        <v>69.536794586293823</v>
      </c>
      <c r="AD145" s="85">
        <f t="shared" si="24"/>
        <v>0.87927305684130019</v>
      </c>
      <c r="AE145" s="85">
        <f t="shared" si="25"/>
        <v>0.85844607826466013</v>
      </c>
      <c r="AF145" s="85">
        <f t="shared" si="26"/>
        <v>0.89579032461893793</v>
      </c>
      <c r="AH145" s="85">
        <f t="shared" si="27"/>
        <v>0.87916932876727183</v>
      </c>
      <c r="AI145" s="85">
        <f t="shared" si="28"/>
        <v>0.90184283741817151</v>
      </c>
      <c r="AJ145" s="85">
        <f t="shared" si="29"/>
        <v>0.86146980866043521</v>
      </c>
      <c r="AK145" s="85">
        <f t="shared" si="30"/>
        <v>0.85205399160183337</v>
      </c>
      <c r="AL145" s="85">
        <f t="shared" si="31"/>
        <v>0.89995241470136267</v>
      </c>
      <c r="AM145" s="85">
        <f t="shared" si="32"/>
        <v>0.86716147284125977</v>
      </c>
      <c r="AN145" s="85">
        <f t="shared" si="33"/>
        <v>0.89566512593030323</v>
      </c>
      <c r="AO145" s="84">
        <f t="shared" si="34"/>
        <v>0.91066338418904103</v>
      </c>
    </row>
    <row r="146" spans="1:41" x14ac:dyDescent="0.2">
      <c r="A146" s="77" t="s">
        <v>233</v>
      </c>
      <c r="B146" s="88" t="s">
        <v>232</v>
      </c>
      <c r="C146" s="87" t="s">
        <v>231</v>
      </c>
      <c r="D146" s="86">
        <f>VLOOKUP(B146,[2]Tried!$C$26:$F$237,4,FALSE)</f>
        <v>1052.6401521174728</v>
      </c>
      <c r="E146" s="86">
        <f>VLOOKUP(B146,[2]Tried!$C$26:$F$237,2,FALSE)</f>
        <v>452.36342748419469</v>
      </c>
      <c r="F146" s="86">
        <f>VLOOKUP(B146,[2]Tried!$C$26:$F$237,3,FALSE)</f>
        <v>600.27672463327815</v>
      </c>
      <c r="H146" s="86">
        <f>VLOOKUP(B146,[2]Tried!$L$26:$T$237,9,FALSE)</f>
        <v>1057.9138567544164</v>
      </c>
      <c r="I146" s="86">
        <f>VLOOKUP(B146,[2]Tried!$L$26:$T$237,2,FALSE)</f>
        <v>87.811698426123513</v>
      </c>
      <c r="J146" s="86">
        <f>VLOOKUP(B146,[2]Tried!$L$26:$T$237,3,FALSE)</f>
        <v>187.65388591687199</v>
      </c>
      <c r="K146" s="86">
        <f>VLOOKUP(B146,[2]Tried!$L$26:$T$237,4,FALSE)</f>
        <v>160.7855607185154</v>
      </c>
      <c r="L146" s="86">
        <f>VLOOKUP(B146,[2]Tried!$L$26:$T$237,5,FALSE)</f>
        <v>215.0335683487049</v>
      </c>
      <c r="M146" s="86">
        <f>VLOOKUP(B146,[2]Tried!$L$26:$T$237,6,FALSE)</f>
        <v>168.65189346812423</v>
      </c>
      <c r="N146" s="86">
        <f>VLOOKUP(B146,[2]Tried!$L$26:$T$237,7,FALSE)</f>
        <v>134.32342334121174</v>
      </c>
      <c r="O146" s="86">
        <f>VLOOKUP(B146,[2]Tried!$L$26:$T$237,8,FALSE)</f>
        <v>103.65382653486456</v>
      </c>
      <c r="Q146" s="86">
        <f>VLOOKUP(B146,[2]Succeded!$C$26:$F$237,4,FALSE)</f>
        <v>982.77738375810486</v>
      </c>
      <c r="R146" s="86">
        <f>VLOOKUP(B146,[2]Succeded!$C$26:$F$237,2,FALSE)</f>
        <v>413.0359849042656</v>
      </c>
      <c r="S146" s="86">
        <f>VLOOKUP(B146,[2]Succeded!$C$26:$F$237,3,FALSE)</f>
        <v>569.74139885383931</v>
      </c>
      <c r="U146" s="86">
        <f>VLOOKUP(B146,[2]Succeded!$L$26:$T$237,9,FALSE)</f>
        <v>988.08135890970755</v>
      </c>
      <c r="V146" s="86">
        <f>VLOOKUP(B146,[2]Succeded!$L$26:$T$237,2,FALSE)</f>
        <v>76.044615720359005</v>
      </c>
      <c r="W146" s="86">
        <f>VLOOKUP(B146,[2]Succeded!$L$26:$T$237,3,FALSE)</f>
        <v>178.16558455106139</v>
      </c>
      <c r="X146" s="86">
        <f>VLOOKUP(B146,[2]Succeded!$L$26:$T$237,4,FALSE)</f>
        <v>146.22925304326139</v>
      </c>
      <c r="Y146" s="86">
        <f>VLOOKUP(B146,[2]Succeded!$L$26:$T$237,5,FALSE)</f>
        <v>199.42326869288181</v>
      </c>
      <c r="Z146" s="86">
        <f>VLOOKUP(B146,[2]Succeded!$L$26:$T$237,6,FALSE)</f>
        <v>160.59205645032847</v>
      </c>
      <c r="AA146" s="86">
        <f>VLOOKUP(B146,[2]Succeded!$L$26:$T$237,7,FALSE)</f>
        <v>127.55414084761652</v>
      </c>
      <c r="AB146" s="86">
        <f>VLOOKUP(B146,[2]Succeded!$L$26:$T$237,8,FALSE)</f>
        <v>100.07243960419892</v>
      </c>
      <c r="AD146" s="85">
        <f t="shared" si="24"/>
        <v>0.93363091060241887</v>
      </c>
      <c r="AE146" s="85">
        <f t="shared" si="25"/>
        <v>0.91306228534289913</v>
      </c>
      <c r="AF146" s="85">
        <f t="shared" si="26"/>
        <v>0.94913125142725874</v>
      </c>
      <c r="AH146" s="85">
        <f t="shared" si="27"/>
        <v>0.93399037417002118</v>
      </c>
      <c r="AI146" s="85">
        <f t="shared" si="28"/>
        <v>0.86599641145007322</v>
      </c>
      <c r="AJ146" s="85">
        <f t="shared" si="29"/>
        <v>0.94943722417763421</v>
      </c>
      <c r="AK146" s="85">
        <f t="shared" si="30"/>
        <v>0.90946756903912851</v>
      </c>
      <c r="AL146" s="85">
        <f t="shared" si="31"/>
        <v>0.92740528943597789</v>
      </c>
      <c r="AM146" s="85">
        <f t="shared" si="32"/>
        <v>0.95221021921512494</v>
      </c>
      <c r="AN146" s="85">
        <f t="shared" si="33"/>
        <v>0.94960460115433698</v>
      </c>
      <c r="AO146" s="84">
        <f t="shared" si="34"/>
        <v>0.96544857965797315</v>
      </c>
    </row>
    <row r="147" spans="1:41" x14ac:dyDescent="0.2">
      <c r="A147" s="77" t="s">
        <v>230</v>
      </c>
      <c r="B147" s="88" t="s">
        <v>229</v>
      </c>
      <c r="C147" s="87" t="s">
        <v>228</v>
      </c>
      <c r="D147" s="86">
        <f>VLOOKUP(B147,[2]Tried!$C$26:$F$237,4,FALSE)</f>
        <v>1145.2116361807996</v>
      </c>
      <c r="E147" s="86">
        <f>VLOOKUP(B147,[2]Tried!$C$26:$F$237,2,FALSE)</f>
        <v>541.56317919739706</v>
      </c>
      <c r="F147" s="86">
        <f>VLOOKUP(B147,[2]Tried!$C$26:$F$237,3,FALSE)</f>
        <v>603.64845698340253</v>
      </c>
      <c r="H147" s="86">
        <f>VLOOKUP(B147,[2]Tried!$L$26:$T$237,9,FALSE)</f>
        <v>1149.2604332192116</v>
      </c>
      <c r="I147" s="86">
        <f>VLOOKUP(B147,[2]Tried!$L$26:$T$237,2,FALSE)</f>
        <v>141.11094374021121</v>
      </c>
      <c r="J147" s="86">
        <f>VLOOKUP(B147,[2]Tried!$L$26:$T$237,3,FALSE)</f>
        <v>225.59202592166298</v>
      </c>
      <c r="K147" s="86">
        <f>VLOOKUP(B147,[2]Tried!$L$26:$T$237,4,FALSE)</f>
        <v>209.21077949591657</v>
      </c>
      <c r="L147" s="86">
        <f>VLOOKUP(B147,[2]Tried!$L$26:$T$237,5,FALSE)</f>
        <v>241.68872827799103</v>
      </c>
      <c r="M147" s="86">
        <f>VLOOKUP(B147,[2]Tried!$L$26:$T$237,6,FALSE)</f>
        <v>159.80453680364695</v>
      </c>
      <c r="N147" s="86">
        <f>VLOOKUP(B147,[2]Tried!$L$26:$T$237,7,FALSE)</f>
        <v>92.947906208609098</v>
      </c>
      <c r="O147" s="86">
        <f>VLOOKUP(B147,[2]Tried!$L$26:$T$237,8,FALSE)</f>
        <v>78.90551277117379</v>
      </c>
      <c r="Q147" s="86">
        <f>VLOOKUP(B147,[2]Succeded!$C$26:$F$237,4,FALSE)</f>
        <v>1020.2209358952937</v>
      </c>
      <c r="R147" s="86">
        <f>VLOOKUP(B147,[2]Succeded!$C$26:$F$237,2,FALSE)</f>
        <v>477.91867464450706</v>
      </c>
      <c r="S147" s="86">
        <f>VLOOKUP(B147,[2]Succeded!$C$26:$F$237,3,FALSE)</f>
        <v>542.30226125078661</v>
      </c>
      <c r="U147" s="86">
        <f>VLOOKUP(B147,[2]Succeded!$L$26:$T$237,9,FALSE)</f>
        <v>1024.5528001082005</v>
      </c>
      <c r="V147" s="86">
        <f>VLOOKUP(B147,[2]Succeded!$L$26:$T$237,2,FALSE)</f>
        <v>120.80887170159993</v>
      </c>
      <c r="W147" s="86">
        <f>VLOOKUP(B147,[2]Succeded!$L$26:$T$237,3,FALSE)</f>
        <v>190.20506224528327</v>
      </c>
      <c r="X147" s="86">
        <f>VLOOKUP(B147,[2]Succeded!$L$26:$T$237,4,FALSE)</f>
        <v>185.36464297803582</v>
      </c>
      <c r="Y147" s="86">
        <f>VLOOKUP(B147,[2]Succeded!$L$26:$T$237,5,FALSE)</f>
        <v>213.34601465838119</v>
      </c>
      <c r="Z147" s="86">
        <f>VLOOKUP(B147,[2]Succeded!$L$26:$T$237,6,FALSE)</f>
        <v>151.07876851018182</v>
      </c>
      <c r="AA147" s="86">
        <f>VLOOKUP(B147,[2]Succeded!$L$26:$T$237,7,FALSE)</f>
        <v>89.540949103383511</v>
      </c>
      <c r="AB147" s="86">
        <f>VLOOKUP(B147,[2]Succeded!$L$26:$T$237,8,FALSE)</f>
        <v>74.208490911334891</v>
      </c>
      <c r="AD147" s="85">
        <f t="shared" si="24"/>
        <v>0.89085798961811014</v>
      </c>
      <c r="AE147" s="85">
        <f t="shared" si="25"/>
        <v>0.88248000049188735</v>
      </c>
      <c r="AF147" s="85">
        <f t="shared" si="26"/>
        <v>0.89837430209102209</v>
      </c>
      <c r="AH147" s="85">
        <f t="shared" si="27"/>
        <v>0.89148879618026122</v>
      </c>
      <c r="AI147" s="85">
        <f t="shared" si="28"/>
        <v>0.85612687789837261</v>
      </c>
      <c r="AJ147" s="85">
        <f t="shared" si="29"/>
        <v>0.84313734702365828</v>
      </c>
      <c r="AK147" s="85">
        <f t="shared" si="30"/>
        <v>0.88601860489532669</v>
      </c>
      <c r="AL147" s="85">
        <f t="shared" si="31"/>
        <v>0.88273051117630119</v>
      </c>
      <c r="AM147" s="85">
        <f t="shared" si="32"/>
        <v>0.94539724298199024</v>
      </c>
      <c r="AN147" s="85">
        <f t="shared" si="33"/>
        <v>0.96334552068790957</v>
      </c>
      <c r="AO147" s="84">
        <f t="shared" si="34"/>
        <v>0.94047283016257333</v>
      </c>
    </row>
    <row r="148" spans="1:41" x14ac:dyDescent="0.2">
      <c r="A148" s="77" t="s">
        <v>227</v>
      </c>
      <c r="B148" s="88" t="s">
        <v>226</v>
      </c>
      <c r="C148" s="87" t="s">
        <v>225</v>
      </c>
      <c r="D148" s="86">
        <f>VLOOKUP(B148,[2]Tried!$C$26:$F$237,4,FALSE)</f>
        <v>835.26492262595616</v>
      </c>
      <c r="E148" s="86">
        <f>VLOOKUP(B148,[2]Tried!$C$26:$F$237,2,FALSE)</f>
        <v>361.01501518956388</v>
      </c>
      <c r="F148" s="86">
        <f>VLOOKUP(B148,[2]Tried!$C$26:$F$237,3,FALSE)</f>
        <v>474.24990743639228</v>
      </c>
      <c r="H148" s="86">
        <f>VLOOKUP(B148,[2]Tried!$L$26:$T$237,9,FALSE)</f>
        <v>838.83842027510877</v>
      </c>
      <c r="I148" s="86">
        <f>VLOOKUP(B148,[2]Tried!$L$26:$T$237,2,FALSE)</f>
        <v>70.983237589130979</v>
      </c>
      <c r="J148" s="86">
        <f>VLOOKUP(B148,[2]Tried!$L$26:$T$237,3,FALSE)</f>
        <v>262.95420746949299</v>
      </c>
      <c r="K148" s="86">
        <f>VLOOKUP(B148,[2]Tried!$L$26:$T$237,4,FALSE)</f>
        <v>167.21072534441151</v>
      </c>
      <c r="L148" s="86">
        <f>VLOOKUP(B148,[2]Tried!$L$26:$T$237,5,FALSE)</f>
        <v>155.19754213004734</v>
      </c>
      <c r="M148" s="86">
        <f>VLOOKUP(B148,[2]Tried!$L$26:$T$237,6,FALSE)</f>
        <v>88.316039266198118</v>
      </c>
      <c r="N148" s="86">
        <f>VLOOKUP(B148,[2]Tried!$L$26:$T$237,7,FALSE)</f>
        <v>57.114861870339418</v>
      </c>
      <c r="O148" s="86">
        <f>VLOOKUP(B148,[2]Tried!$L$26:$T$237,8,FALSE)</f>
        <v>37.061806605488528</v>
      </c>
      <c r="Q148" s="86">
        <f>VLOOKUP(B148,[2]Succeded!$C$26:$F$237,4,FALSE)</f>
        <v>749.56353597721102</v>
      </c>
      <c r="R148" s="86">
        <f>VLOOKUP(B148,[2]Succeded!$C$26:$F$237,2,FALSE)</f>
        <v>309.65305811141718</v>
      </c>
      <c r="S148" s="86">
        <f>VLOOKUP(B148,[2]Succeded!$C$26:$F$237,3,FALSE)</f>
        <v>439.91047786579384</v>
      </c>
      <c r="U148" s="86">
        <f>VLOOKUP(B148,[2]Succeded!$L$26:$T$237,9,FALSE)</f>
        <v>753.0369062110301</v>
      </c>
      <c r="V148" s="86">
        <f>VLOOKUP(B148,[2]Succeded!$L$26:$T$237,2,FALSE)</f>
        <v>65.821086349042233</v>
      </c>
      <c r="W148" s="86">
        <f>VLOOKUP(B148,[2]Succeded!$L$26:$T$237,3,FALSE)</f>
        <v>228.55353237943424</v>
      </c>
      <c r="X148" s="86">
        <f>VLOOKUP(B148,[2]Succeded!$L$26:$T$237,4,FALSE)</f>
        <v>151.03200212876862</v>
      </c>
      <c r="Y148" s="86">
        <f>VLOOKUP(B148,[2]Succeded!$L$26:$T$237,5,FALSE)</f>
        <v>139.31511747510208</v>
      </c>
      <c r="Z148" s="86">
        <f>VLOOKUP(B148,[2]Succeded!$L$26:$T$237,6,FALSE)</f>
        <v>79.492581252374379</v>
      </c>
      <c r="AA148" s="86">
        <f>VLOOKUP(B148,[2]Succeded!$L$26:$T$237,7,FALSE)</f>
        <v>53.052948376310255</v>
      </c>
      <c r="AB148" s="86">
        <f>VLOOKUP(B148,[2]Succeded!$L$26:$T$237,8,FALSE)</f>
        <v>35.769638249998181</v>
      </c>
      <c r="AD148" s="85">
        <f t="shared" si="24"/>
        <v>0.89739616219089868</v>
      </c>
      <c r="AE148" s="85">
        <f t="shared" si="25"/>
        <v>0.85772902810932317</v>
      </c>
      <c r="AF148" s="85">
        <f t="shared" si="26"/>
        <v>0.92759212172286165</v>
      </c>
      <c r="AH148" s="85">
        <f t="shared" si="27"/>
        <v>0.89771389579898009</v>
      </c>
      <c r="AI148" s="85">
        <f t="shared" si="28"/>
        <v>0.92727647518744372</v>
      </c>
      <c r="AJ148" s="85">
        <f t="shared" si="29"/>
        <v>0.86917617549797221</v>
      </c>
      <c r="AK148" s="85">
        <f t="shared" si="30"/>
        <v>0.90324350796087483</v>
      </c>
      <c r="AL148" s="85">
        <f t="shared" si="31"/>
        <v>0.89766316890742626</v>
      </c>
      <c r="AM148" s="85">
        <f t="shared" si="32"/>
        <v>0.90009223593883692</v>
      </c>
      <c r="AN148" s="85">
        <f t="shared" si="33"/>
        <v>0.92888167175733682</v>
      </c>
      <c r="AO148" s="84">
        <f t="shared" si="34"/>
        <v>0.96513477151167837</v>
      </c>
    </row>
    <row r="149" spans="1:41" x14ac:dyDescent="0.2">
      <c r="A149" s="77" t="s">
        <v>224</v>
      </c>
      <c r="B149" s="88" t="s">
        <v>223</v>
      </c>
      <c r="C149" s="87" t="s">
        <v>222</v>
      </c>
      <c r="D149" s="86">
        <f>VLOOKUP(B149,[2]Tried!$C$26:$F$237,4,FALSE)</f>
        <v>734.17111698886129</v>
      </c>
      <c r="E149" s="86">
        <f>VLOOKUP(B149,[2]Tried!$C$26:$F$237,2,FALSE)</f>
        <v>311.48227559349641</v>
      </c>
      <c r="F149" s="86">
        <f>VLOOKUP(B149,[2]Tried!$C$26:$F$237,3,FALSE)</f>
        <v>422.68884139536493</v>
      </c>
      <c r="H149" s="86">
        <f>VLOOKUP(B149,[2]Tried!$L$26:$T$237,9,FALSE)</f>
        <v>733.7120798655767</v>
      </c>
      <c r="I149" s="86">
        <f>VLOOKUP(B149,[2]Tried!$L$26:$T$237,2,FALSE)</f>
        <v>86.579572949777841</v>
      </c>
      <c r="J149" s="86">
        <f>VLOOKUP(B149,[2]Tried!$L$26:$T$237,3,FALSE)</f>
        <v>163.31322155483457</v>
      </c>
      <c r="K149" s="86">
        <f>VLOOKUP(B149,[2]Tried!$L$26:$T$237,4,FALSE)</f>
        <v>163.22512095476119</v>
      </c>
      <c r="L149" s="86">
        <f>VLOOKUP(B149,[2]Tried!$L$26:$T$237,5,FALSE)</f>
        <v>105.29536824967357</v>
      </c>
      <c r="M149" s="86">
        <f>VLOOKUP(B149,[2]Tried!$L$26:$T$237,6,FALSE)</f>
        <v>102.38210143881962</v>
      </c>
      <c r="N149" s="86">
        <f>VLOOKUP(B149,[2]Tried!$L$26:$T$237,7,FALSE)</f>
        <v>62.5185897860949</v>
      </c>
      <c r="O149" s="86">
        <f>VLOOKUP(B149,[2]Tried!$L$26:$T$237,8,FALSE)</f>
        <v>50.398104931615087</v>
      </c>
      <c r="Q149" s="86">
        <f>VLOOKUP(B149,[2]Succeded!$C$26:$F$237,4,FALSE)</f>
        <v>663.19718839042366</v>
      </c>
      <c r="R149" s="86">
        <f>VLOOKUP(B149,[2]Succeded!$C$26:$F$237,2,FALSE)</f>
        <v>279.63383654770718</v>
      </c>
      <c r="S149" s="86">
        <f>VLOOKUP(B149,[2]Succeded!$C$26:$F$237,3,FALSE)</f>
        <v>383.56335184271649</v>
      </c>
      <c r="U149" s="86">
        <f>VLOOKUP(B149,[2]Succeded!$L$26:$T$237,9,FALSE)</f>
        <v>663.14574297980096</v>
      </c>
      <c r="V149" s="86">
        <f>VLOOKUP(B149,[2]Succeded!$L$26:$T$237,2,FALSE)</f>
        <v>73.103729875486735</v>
      </c>
      <c r="W149" s="86">
        <f>VLOOKUP(B149,[2]Succeded!$L$26:$T$237,3,FALSE)</f>
        <v>140.94674765902244</v>
      </c>
      <c r="X149" s="86">
        <f>VLOOKUP(B149,[2]Succeded!$L$26:$T$237,4,FALSE)</f>
        <v>148.42879369291964</v>
      </c>
      <c r="Y149" s="86">
        <f>VLOOKUP(B149,[2]Succeded!$L$26:$T$237,5,FALSE)</f>
        <v>98.82450847525287</v>
      </c>
      <c r="Z149" s="86">
        <f>VLOOKUP(B149,[2]Succeded!$L$26:$T$237,6,FALSE)</f>
        <v>94.436553765629128</v>
      </c>
      <c r="AA149" s="86">
        <f>VLOOKUP(B149,[2]Succeded!$L$26:$T$237,7,FALSE)</f>
        <v>60.872669047508488</v>
      </c>
      <c r="AB149" s="86">
        <f>VLOOKUP(B149,[2]Succeded!$L$26:$T$237,8,FALSE)</f>
        <v>46.532740463981689</v>
      </c>
      <c r="AD149" s="85">
        <f t="shared" si="24"/>
        <v>0.90332781151956643</v>
      </c>
      <c r="AE149" s="85">
        <f t="shared" si="25"/>
        <v>0.89775200214809847</v>
      </c>
      <c r="AF149" s="85">
        <f t="shared" si="26"/>
        <v>0.90743666328288008</v>
      </c>
      <c r="AH149" s="85">
        <f t="shared" si="27"/>
        <v>0.90382284983136141</v>
      </c>
      <c r="AI149" s="85">
        <f t="shared" si="28"/>
        <v>0.84435308912752405</v>
      </c>
      <c r="AJ149" s="85">
        <f t="shared" si="29"/>
        <v>0.86304554105986886</v>
      </c>
      <c r="AK149" s="85">
        <f t="shared" si="30"/>
        <v>0.90935018350550068</v>
      </c>
      <c r="AL149" s="85">
        <f t="shared" si="31"/>
        <v>0.93854563707800354</v>
      </c>
      <c r="AM149" s="85">
        <f t="shared" si="32"/>
        <v>0.92239319606133985</v>
      </c>
      <c r="AN149" s="85">
        <f t="shared" si="33"/>
        <v>0.97367309876601715</v>
      </c>
      <c r="AO149" s="84">
        <f t="shared" si="34"/>
        <v>0.92330337672659935</v>
      </c>
    </row>
    <row r="150" spans="1:41" x14ac:dyDescent="0.2">
      <c r="A150" s="77" t="s">
        <v>221</v>
      </c>
      <c r="B150" s="88" t="s">
        <v>220</v>
      </c>
      <c r="C150" s="87" t="s">
        <v>219</v>
      </c>
      <c r="D150" s="86">
        <f>VLOOKUP(B150,[2]Tried!$C$26:$F$237,4,FALSE)</f>
        <v>1384.5286203416861</v>
      </c>
      <c r="E150" s="86">
        <f>VLOOKUP(B150,[2]Tried!$C$26:$F$237,2,FALSE)</f>
        <v>632.36121662965218</v>
      </c>
      <c r="F150" s="86">
        <f>VLOOKUP(B150,[2]Tried!$C$26:$F$237,3,FALSE)</f>
        <v>752.16740371203389</v>
      </c>
      <c r="H150" s="86">
        <f>VLOOKUP(B150,[2]Tried!$L$26:$T$237,9,FALSE)</f>
        <v>1379.8174400261155</v>
      </c>
      <c r="I150" s="86">
        <f>VLOOKUP(B150,[2]Tried!$L$26:$T$237,2,FALSE)</f>
        <v>96.913001706566234</v>
      </c>
      <c r="J150" s="86">
        <f>VLOOKUP(B150,[2]Tried!$L$26:$T$237,3,FALSE)</f>
        <v>431.43503394339677</v>
      </c>
      <c r="K150" s="86">
        <f>VLOOKUP(B150,[2]Tried!$L$26:$T$237,4,FALSE)</f>
        <v>326.57004702532606</v>
      </c>
      <c r="L150" s="86">
        <f>VLOOKUP(B150,[2]Tried!$L$26:$T$237,5,FALSE)</f>
        <v>261.79277336537615</v>
      </c>
      <c r="M150" s="86">
        <f>VLOOKUP(B150,[2]Tried!$L$26:$T$237,6,FALSE)</f>
        <v>139.86315984653066</v>
      </c>
      <c r="N150" s="86">
        <f>VLOOKUP(B150,[2]Tried!$L$26:$T$237,7,FALSE)</f>
        <v>66.518388412178595</v>
      </c>
      <c r="O150" s="86">
        <f>VLOOKUP(B150,[2]Tried!$L$26:$T$237,8,FALSE)</f>
        <v>56.725035726740913</v>
      </c>
      <c r="Q150" s="86">
        <f>VLOOKUP(B150,[2]Succeded!$C$26:$F$237,4,FALSE)</f>
        <v>1237.8072992970483</v>
      </c>
      <c r="R150" s="86">
        <f>VLOOKUP(B150,[2]Succeded!$C$26:$F$237,2,FALSE)</f>
        <v>553.58823492544798</v>
      </c>
      <c r="S150" s="86">
        <f>VLOOKUP(B150,[2]Succeded!$C$26:$F$237,3,FALSE)</f>
        <v>684.21906437160044</v>
      </c>
      <c r="U150" s="86">
        <f>VLOOKUP(B150,[2]Succeded!$L$26:$T$237,9,FALSE)</f>
        <v>1233.0961189814773</v>
      </c>
      <c r="V150" s="86">
        <f>VLOOKUP(B150,[2]Succeded!$L$26:$T$237,2,FALSE)</f>
        <v>88.225631154931364</v>
      </c>
      <c r="W150" s="86">
        <f>VLOOKUP(B150,[2]Succeded!$L$26:$T$237,3,FALSE)</f>
        <v>389.27834750421738</v>
      </c>
      <c r="X150" s="86">
        <f>VLOOKUP(B150,[2]Succeded!$L$26:$T$237,4,FALSE)</f>
        <v>290.68174336303053</v>
      </c>
      <c r="Y150" s="86">
        <f>VLOOKUP(B150,[2]Succeded!$L$26:$T$237,5,FALSE)</f>
        <v>225.31530230961499</v>
      </c>
      <c r="Z150" s="86">
        <f>VLOOKUP(B150,[2]Succeded!$L$26:$T$237,6,FALSE)</f>
        <v>123.72600081338959</v>
      </c>
      <c r="AA150" s="86">
        <f>VLOOKUP(B150,[2]Succeded!$L$26:$T$237,7,FALSE)</f>
        <v>61.282260796361918</v>
      </c>
      <c r="AB150" s="86">
        <f>VLOOKUP(B150,[2]Succeded!$L$26:$T$237,8,FALSE)</f>
        <v>54.586833039931399</v>
      </c>
      <c r="AD150" s="85">
        <f t="shared" si="24"/>
        <v>0.89402796093270465</v>
      </c>
      <c r="AE150" s="85">
        <f t="shared" si="25"/>
        <v>0.87543040333174282</v>
      </c>
      <c r="AF150" s="85">
        <f t="shared" si="26"/>
        <v>0.90966327574805761</v>
      </c>
      <c r="AH150" s="85">
        <f t="shared" si="27"/>
        <v>0.89366613525202199</v>
      </c>
      <c r="AI150" s="85">
        <f t="shared" si="28"/>
        <v>0.91035908083893069</v>
      </c>
      <c r="AJ150" s="85">
        <f t="shared" si="29"/>
        <v>0.90228728980616291</v>
      </c>
      <c r="AK150" s="85">
        <f t="shared" si="30"/>
        <v>0.89010534190383872</v>
      </c>
      <c r="AL150" s="85">
        <f t="shared" si="31"/>
        <v>0.8606628036869044</v>
      </c>
      <c r="AM150" s="85">
        <f t="shared" si="32"/>
        <v>0.88462180426319492</v>
      </c>
      <c r="AN150" s="85">
        <f t="shared" si="33"/>
        <v>0.92128300548457043</v>
      </c>
      <c r="AO150" s="84">
        <f t="shared" si="34"/>
        <v>0.96230583798818947</v>
      </c>
    </row>
    <row r="151" spans="1:41" x14ac:dyDescent="0.2">
      <c r="A151" s="77" t="s">
        <v>218</v>
      </c>
      <c r="B151" s="88" t="s">
        <v>217</v>
      </c>
      <c r="C151" s="87" t="s">
        <v>216</v>
      </c>
      <c r="D151" s="86">
        <f>VLOOKUP(B151,[2]Tried!$C$26:$F$237,4,FALSE)</f>
        <v>1210.4478714305849</v>
      </c>
      <c r="E151" s="86">
        <f>VLOOKUP(B151,[2]Tried!$C$26:$F$237,2,FALSE)</f>
        <v>532.84981139203649</v>
      </c>
      <c r="F151" s="86">
        <f>VLOOKUP(B151,[2]Tried!$C$26:$F$237,3,FALSE)</f>
        <v>677.5980600385484</v>
      </c>
      <c r="H151" s="86">
        <f>VLOOKUP(B151,[2]Tried!$L$26:$T$237,9,FALSE)</f>
        <v>1210.2997017364007</v>
      </c>
      <c r="I151" s="86">
        <f>VLOOKUP(B151,[2]Tried!$L$26:$T$237,2,FALSE)</f>
        <v>112.40916038303325</v>
      </c>
      <c r="J151" s="86">
        <f>VLOOKUP(B151,[2]Tried!$L$26:$T$237,3,FALSE)</f>
        <v>302.16747901167315</v>
      </c>
      <c r="K151" s="86">
        <f>VLOOKUP(B151,[2]Tried!$L$26:$T$237,4,FALSE)</f>
        <v>262.10160955388471</v>
      </c>
      <c r="L151" s="86">
        <f>VLOOKUP(B151,[2]Tried!$L$26:$T$237,5,FALSE)</f>
        <v>241.15658271931309</v>
      </c>
      <c r="M151" s="86">
        <f>VLOOKUP(B151,[2]Tried!$L$26:$T$237,6,FALSE)</f>
        <v>149.90096208500862</v>
      </c>
      <c r="N151" s="86">
        <f>VLOOKUP(B151,[2]Tried!$L$26:$T$237,7,FALSE)</f>
        <v>85.70407033392074</v>
      </c>
      <c r="O151" s="86">
        <f>VLOOKUP(B151,[2]Tried!$L$26:$T$237,8,FALSE)</f>
        <v>56.859837649567176</v>
      </c>
      <c r="Q151" s="86">
        <f>VLOOKUP(B151,[2]Succeded!$C$26:$F$237,4,FALSE)</f>
        <v>1112.2203617912103</v>
      </c>
      <c r="R151" s="86">
        <f>VLOOKUP(B151,[2]Succeded!$C$26:$F$237,2,FALSE)</f>
        <v>487.89556167833979</v>
      </c>
      <c r="S151" s="86">
        <f>VLOOKUP(B151,[2]Succeded!$C$26:$F$237,3,FALSE)</f>
        <v>624.32480011287055</v>
      </c>
      <c r="U151" s="86">
        <f>VLOOKUP(B151,[2]Succeded!$L$26:$T$237,9,FALSE)</f>
        <v>1112.0721920970268</v>
      </c>
      <c r="V151" s="86">
        <f>VLOOKUP(B151,[2]Succeded!$L$26:$T$237,2,FALSE)</f>
        <v>111.06804518666192</v>
      </c>
      <c r="W151" s="86">
        <f>VLOOKUP(B151,[2]Succeded!$L$26:$T$237,3,FALSE)</f>
        <v>266.99625226294108</v>
      </c>
      <c r="X151" s="86">
        <f>VLOOKUP(B151,[2]Succeded!$L$26:$T$237,4,FALSE)</f>
        <v>238.72867386165086</v>
      </c>
      <c r="Y151" s="86">
        <f>VLOOKUP(B151,[2]Succeded!$L$26:$T$237,5,FALSE)</f>
        <v>222.00487608840871</v>
      </c>
      <c r="Z151" s="86">
        <f>VLOOKUP(B151,[2]Succeded!$L$26:$T$237,6,FALSE)</f>
        <v>139.15841439305885</v>
      </c>
      <c r="AA151" s="86">
        <f>VLOOKUP(B151,[2]Succeded!$L$26:$T$237,7,FALSE)</f>
        <v>82.412752931041737</v>
      </c>
      <c r="AB151" s="86">
        <f>VLOOKUP(B151,[2]Succeded!$L$26:$T$237,8,FALSE)</f>
        <v>51.703177373263436</v>
      </c>
      <c r="AD151" s="85">
        <f t="shared" si="24"/>
        <v>0.91885027686216425</v>
      </c>
      <c r="AE151" s="85">
        <f t="shared" si="25"/>
        <v>0.91563429553206266</v>
      </c>
      <c r="AF151" s="85">
        <f t="shared" si="26"/>
        <v>0.92137926144203075</v>
      </c>
      <c r="AH151" s="85">
        <f t="shared" si="27"/>
        <v>0.91884034219090671</v>
      </c>
      <c r="AI151" s="85">
        <f t="shared" si="28"/>
        <v>0.98806934246460432</v>
      </c>
      <c r="AJ151" s="85">
        <f t="shared" si="29"/>
        <v>0.88360353382908774</v>
      </c>
      <c r="AK151" s="85">
        <f t="shared" si="30"/>
        <v>0.91082490591333554</v>
      </c>
      <c r="AL151" s="85">
        <f t="shared" si="31"/>
        <v>0.92058393590194698</v>
      </c>
      <c r="AM151" s="85">
        <f t="shared" si="32"/>
        <v>0.92833569883388956</v>
      </c>
      <c r="AN151" s="85">
        <f t="shared" si="33"/>
        <v>0.96159672008510977</v>
      </c>
      <c r="AO151" s="84">
        <f t="shared" si="34"/>
        <v>0.90930926837876769</v>
      </c>
    </row>
    <row r="152" spans="1:41" x14ac:dyDescent="0.2">
      <c r="A152" s="77" t="s">
        <v>215</v>
      </c>
      <c r="B152" s="88" t="s">
        <v>214</v>
      </c>
      <c r="C152" s="87" t="s">
        <v>213</v>
      </c>
      <c r="D152" s="86">
        <f>VLOOKUP(B152,[2]Tried!$C$26:$F$237,4,FALSE)</f>
        <v>1236.6560410324055</v>
      </c>
      <c r="E152" s="86">
        <f>VLOOKUP(B152,[2]Tried!$C$26:$F$237,2,FALSE)</f>
        <v>624.34747530783022</v>
      </c>
      <c r="F152" s="86">
        <f>VLOOKUP(B152,[2]Tried!$C$26:$F$237,3,FALSE)</f>
        <v>612.30856572457515</v>
      </c>
      <c r="H152" s="86">
        <f>VLOOKUP(B152,[2]Tried!$L$26:$T$237,9,FALSE)</f>
        <v>1231.6456337189281</v>
      </c>
      <c r="I152" s="86">
        <f>VLOOKUP(B152,[2]Tried!$L$26:$T$237,2,FALSE)</f>
        <v>176.4564181506565</v>
      </c>
      <c r="J152" s="86">
        <f>VLOOKUP(B152,[2]Tried!$L$26:$T$237,3,FALSE)</f>
        <v>288.41242063510089</v>
      </c>
      <c r="K152" s="86">
        <f>VLOOKUP(B152,[2]Tried!$L$26:$T$237,4,FALSE)</f>
        <v>296.21961836427403</v>
      </c>
      <c r="L152" s="86">
        <f>VLOOKUP(B152,[2]Tried!$L$26:$T$237,5,FALSE)</f>
        <v>215.19881945417308</v>
      </c>
      <c r="M152" s="86">
        <f>VLOOKUP(B152,[2]Tried!$L$26:$T$237,6,FALSE)</f>
        <v>133.11367189007632</v>
      </c>
      <c r="N152" s="86">
        <f>VLOOKUP(B152,[2]Tried!$L$26:$T$237,7,FALSE)</f>
        <v>73.603376974210079</v>
      </c>
      <c r="O152" s="86">
        <f>VLOOKUP(B152,[2]Tried!$L$26:$T$237,8,FALSE)</f>
        <v>48.641308250437469</v>
      </c>
      <c r="Q152" s="86">
        <f>VLOOKUP(B152,[2]Succeded!$C$26:$F$237,4,FALSE)</f>
        <v>1005.4346445120541</v>
      </c>
      <c r="R152" s="86">
        <f>VLOOKUP(B152,[2]Succeded!$C$26:$F$237,2,FALSE)</f>
        <v>482.81409905903826</v>
      </c>
      <c r="S152" s="86">
        <f>VLOOKUP(B152,[2]Succeded!$C$26:$F$237,3,FALSE)</f>
        <v>522.62054545301578</v>
      </c>
      <c r="U152" s="86">
        <f>VLOOKUP(B152,[2]Succeded!$L$26:$T$237,9,FALSE)</f>
        <v>1001.8168490400326</v>
      </c>
      <c r="V152" s="86">
        <f>VLOOKUP(B152,[2]Succeded!$L$26:$T$237,2,FALSE)</f>
        <v>145.71693407701756</v>
      </c>
      <c r="W152" s="86">
        <f>VLOOKUP(B152,[2]Succeded!$L$26:$T$237,3,FALSE)</f>
        <v>214.33914692867299</v>
      </c>
      <c r="X152" s="86">
        <f>VLOOKUP(B152,[2]Succeded!$L$26:$T$237,4,FALSE)</f>
        <v>232.8557334015544</v>
      </c>
      <c r="Y152" s="86">
        <f>VLOOKUP(B152,[2]Succeded!$L$26:$T$237,5,FALSE)</f>
        <v>181.7585388568109</v>
      </c>
      <c r="Z152" s="86">
        <f>VLOOKUP(B152,[2]Succeded!$L$26:$T$237,6,FALSE)</f>
        <v>117.63532768380809</v>
      </c>
      <c r="AA152" s="86">
        <f>VLOOKUP(B152,[2]Succeded!$L$26:$T$237,7,FALSE)</f>
        <v>67.789181426547145</v>
      </c>
      <c r="AB152" s="86">
        <f>VLOOKUP(B152,[2]Succeded!$L$26:$T$237,8,FALSE)</f>
        <v>41.721986665621564</v>
      </c>
      <c r="AD152" s="85">
        <f t="shared" si="24"/>
        <v>0.81302691383182069</v>
      </c>
      <c r="AE152" s="85">
        <f t="shared" si="25"/>
        <v>0.7733099246072711</v>
      </c>
      <c r="AF152" s="85">
        <f t="shared" si="26"/>
        <v>0.85352479894605582</v>
      </c>
      <c r="AH152" s="85">
        <f t="shared" si="27"/>
        <v>0.813396988235218</v>
      </c>
      <c r="AI152" s="85">
        <f t="shared" si="28"/>
        <v>0.82579560213336123</v>
      </c>
      <c r="AJ152" s="85">
        <f t="shared" si="29"/>
        <v>0.74316891920495565</v>
      </c>
      <c r="AK152" s="85">
        <f t="shared" si="30"/>
        <v>0.78609153130162257</v>
      </c>
      <c r="AL152" s="85">
        <f t="shared" si="31"/>
        <v>0.84460750908309079</v>
      </c>
      <c r="AM152" s="85">
        <f t="shared" si="32"/>
        <v>0.88372085311379533</v>
      </c>
      <c r="AN152" s="85">
        <f t="shared" si="33"/>
        <v>0.92100640233259712</v>
      </c>
      <c r="AO152" s="84">
        <f t="shared" si="34"/>
        <v>0.85774803693209312</v>
      </c>
    </row>
    <row r="153" spans="1:41" x14ac:dyDescent="0.2">
      <c r="A153" s="77" t="s">
        <v>212</v>
      </c>
      <c r="B153" s="88" t="s">
        <v>211</v>
      </c>
      <c r="C153" s="87" t="s">
        <v>210</v>
      </c>
      <c r="D153" s="86">
        <f>VLOOKUP(B153,[2]Tried!$C$26:$F$237,4,FALSE)</f>
        <v>1102.1032705177281</v>
      </c>
      <c r="E153" s="86">
        <f>VLOOKUP(B153,[2]Tried!$C$26:$F$237,2,FALSE)</f>
        <v>497.60216808623869</v>
      </c>
      <c r="F153" s="86">
        <f>VLOOKUP(B153,[2]Tried!$C$26:$F$237,3,FALSE)</f>
        <v>604.50110243148947</v>
      </c>
      <c r="H153" s="86">
        <f>VLOOKUP(B153,[2]Tried!$L$26:$T$237,9,FALSE)</f>
        <v>1100.2503268624303</v>
      </c>
      <c r="I153" s="86">
        <f>VLOOKUP(B153,[2]Tried!$L$26:$T$237,2,FALSE)</f>
        <v>127.32807688070839</v>
      </c>
      <c r="J153" s="86">
        <f>VLOOKUP(B153,[2]Tried!$L$26:$T$237,3,FALSE)</f>
        <v>210.79722725031993</v>
      </c>
      <c r="K153" s="86">
        <f>VLOOKUP(B153,[2]Tried!$L$26:$T$237,4,FALSE)</f>
        <v>223.66854180064709</v>
      </c>
      <c r="L153" s="86">
        <f>VLOOKUP(B153,[2]Tried!$L$26:$T$237,5,FALSE)</f>
        <v>208.44207337408699</v>
      </c>
      <c r="M153" s="86">
        <f>VLOOKUP(B153,[2]Tried!$L$26:$T$237,6,FALSE)</f>
        <v>154.93843017291661</v>
      </c>
      <c r="N153" s="86">
        <f>VLOOKUP(B153,[2]Tried!$L$26:$T$237,7,FALSE)</f>
        <v>99.099674979928253</v>
      </c>
      <c r="O153" s="86">
        <f>VLOOKUP(B153,[2]Tried!$L$26:$T$237,8,FALSE)</f>
        <v>75.976302403823098</v>
      </c>
      <c r="Q153" s="86">
        <f>VLOOKUP(B153,[2]Succeded!$C$26:$F$237,4,FALSE)</f>
        <v>963.73870355036456</v>
      </c>
      <c r="R153" s="86">
        <f>VLOOKUP(B153,[2]Succeded!$C$26:$F$237,2,FALSE)</f>
        <v>432.77246012880556</v>
      </c>
      <c r="S153" s="86">
        <f>VLOOKUP(B153,[2]Succeded!$C$26:$F$237,3,FALSE)</f>
        <v>530.96624342155906</v>
      </c>
      <c r="U153" s="86">
        <f>VLOOKUP(B153,[2]Succeded!$L$26:$T$237,9,FALSE)</f>
        <v>964.04477012799873</v>
      </c>
      <c r="V153" s="86">
        <f>VLOOKUP(B153,[2]Succeded!$L$26:$T$237,2,FALSE)</f>
        <v>108.96739653163615</v>
      </c>
      <c r="W153" s="86">
        <f>VLOOKUP(B153,[2]Succeded!$L$26:$T$237,3,FALSE)</f>
        <v>170.92650514748456</v>
      </c>
      <c r="X153" s="86">
        <f>VLOOKUP(B153,[2]Succeded!$L$26:$T$237,4,FALSE)</f>
        <v>190.43557687754108</v>
      </c>
      <c r="Y153" s="86">
        <f>VLOOKUP(B153,[2]Succeded!$L$26:$T$237,5,FALSE)</f>
        <v>191.43066595922608</v>
      </c>
      <c r="Z153" s="86">
        <f>VLOOKUP(B153,[2]Succeded!$L$26:$T$237,6,FALSE)</f>
        <v>139.97943813662002</v>
      </c>
      <c r="AA153" s="86">
        <f>VLOOKUP(B153,[2]Succeded!$L$26:$T$237,7,FALSE)</f>
        <v>91.609460531138055</v>
      </c>
      <c r="AB153" s="86">
        <f>VLOOKUP(B153,[2]Succeded!$L$26:$T$237,8,FALSE)</f>
        <v>70.695726944352671</v>
      </c>
      <c r="AD153" s="85">
        <f t="shared" si="24"/>
        <v>0.87445408187350271</v>
      </c>
      <c r="AE153" s="85">
        <f t="shared" si="25"/>
        <v>0.86971578478693934</v>
      </c>
      <c r="AF153" s="85">
        <f t="shared" si="26"/>
        <v>0.87835446665994388</v>
      </c>
      <c r="AH153" s="85">
        <f t="shared" si="27"/>
        <v>0.87620493863169557</v>
      </c>
      <c r="AI153" s="85">
        <f t="shared" si="28"/>
        <v>0.85580022255206079</v>
      </c>
      <c r="AJ153" s="85">
        <f t="shared" si="29"/>
        <v>0.810857464194777</v>
      </c>
      <c r="AK153" s="85">
        <f t="shared" si="30"/>
        <v>0.85141869010472593</v>
      </c>
      <c r="AL153" s="85">
        <f t="shared" si="31"/>
        <v>0.91838784205369683</v>
      </c>
      <c r="AM153" s="85">
        <f t="shared" si="32"/>
        <v>0.90345202271894809</v>
      </c>
      <c r="AN153" s="85">
        <f t="shared" si="33"/>
        <v>0.92441736614870562</v>
      </c>
      <c r="AO153" s="84">
        <f t="shared" si="34"/>
        <v>0.9304970722133391</v>
      </c>
    </row>
    <row r="154" spans="1:41" x14ac:dyDescent="0.2">
      <c r="A154" s="77" t="s">
        <v>209</v>
      </c>
      <c r="B154" s="88" t="s">
        <v>208</v>
      </c>
      <c r="C154" s="87" t="s">
        <v>207</v>
      </c>
      <c r="D154" s="86">
        <f>VLOOKUP(B154,[2]Tried!$C$26:$F$237,4,FALSE)</f>
        <v>617.24735472677082</v>
      </c>
      <c r="E154" s="86">
        <f>VLOOKUP(B154,[2]Tried!$C$26:$F$237,2,FALSE)</f>
        <v>289.17772935196228</v>
      </c>
      <c r="F154" s="86">
        <f>VLOOKUP(B154,[2]Tried!$C$26:$F$237,3,FALSE)</f>
        <v>328.06962537480854</v>
      </c>
      <c r="H154" s="86">
        <f>VLOOKUP(B154,[2]Tried!$L$26:$T$237,9,FALSE)</f>
        <v>620.45164556448537</v>
      </c>
      <c r="I154" s="86">
        <f>VLOOKUP(B154,[2]Tried!$L$26:$T$237,2,FALSE)</f>
        <v>56.082678931467989</v>
      </c>
      <c r="J154" s="86">
        <f>VLOOKUP(B154,[2]Tried!$L$26:$T$237,3,FALSE)</f>
        <v>123.99743329027709</v>
      </c>
      <c r="K154" s="86">
        <f>VLOOKUP(B154,[2]Tried!$L$26:$T$237,4,FALSE)</f>
        <v>141.0275938438005</v>
      </c>
      <c r="L154" s="86">
        <f>VLOOKUP(B154,[2]Tried!$L$26:$T$237,5,FALSE)</f>
        <v>136.08872640525405</v>
      </c>
      <c r="M154" s="86">
        <f>VLOOKUP(B154,[2]Tried!$L$26:$T$237,6,FALSE)</f>
        <v>75.39042358693672</v>
      </c>
      <c r="N154" s="86">
        <f>VLOOKUP(B154,[2]Tried!$L$26:$T$237,7,FALSE)</f>
        <v>51.475712025842732</v>
      </c>
      <c r="O154" s="86">
        <f>VLOOKUP(B154,[2]Tried!$L$26:$T$237,8,FALSE)</f>
        <v>36.389077480906245</v>
      </c>
      <c r="Q154" s="86">
        <f>VLOOKUP(B154,[2]Succeded!$C$26:$F$237,4,FALSE)</f>
        <v>545.27057779450251</v>
      </c>
      <c r="R154" s="86">
        <f>VLOOKUP(B154,[2]Succeded!$C$26:$F$237,2,FALSE)</f>
        <v>248.77646263112749</v>
      </c>
      <c r="S154" s="86">
        <f>VLOOKUP(B154,[2]Succeded!$C$26:$F$237,3,FALSE)</f>
        <v>296.49411516337506</v>
      </c>
      <c r="U154" s="86">
        <f>VLOOKUP(B154,[2]Succeded!$L$26:$T$237,9,FALSE)</f>
        <v>547.86256428007255</v>
      </c>
      <c r="V154" s="86">
        <f>VLOOKUP(B154,[2]Succeded!$L$26:$T$237,2,FALSE)</f>
        <v>46.022834481050488</v>
      </c>
      <c r="W154" s="86">
        <f>VLOOKUP(B154,[2]Succeded!$L$26:$T$237,3,FALSE)</f>
        <v>101.51245213942755</v>
      </c>
      <c r="X154" s="86">
        <f>VLOOKUP(B154,[2]Succeded!$L$26:$T$237,4,FALSE)</f>
        <v>124.94566962242669</v>
      </c>
      <c r="Y154" s="86">
        <f>VLOOKUP(B154,[2]Succeded!$L$26:$T$237,5,FALSE)</f>
        <v>126.34963393739885</v>
      </c>
      <c r="Z154" s="86">
        <f>VLOOKUP(B154,[2]Succeded!$L$26:$T$237,6,FALSE)</f>
        <v>71.46570320130698</v>
      </c>
      <c r="AA154" s="86">
        <f>VLOOKUP(B154,[2]Succeded!$L$26:$T$237,7,FALSE)</f>
        <v>46.512972183840169</v>
      </c>
      <c r="AB154" s="86">
        <f>VLOOKUP(B154,[2]Succeded!$L$26:$T$237,8,FALSE)</f>
        <v>31.053298714621853</v>
      </c>
      <c r="AD154" s="85">
        <f t="shared" si="24"/>
        <v>0.88339070814790388</v>
      </c>
      <c r="AE154" s="85">
        <f t="shared" si="25"/>
        <v>0.86028914878274787</v>
      </c>
      <c r="AF154" s="85">
        <f t="shared" si="26"/>
        <v>0.90375363103073159</v>
      </c>
      <c r="AH154" s="85">
        <f t="shared" si="27"/>
        <v>0.88300606211081689</v>
      </c>
      <c r="AI154" s="85">
        <f t="shared" si="28"/>
        <v>0.82062475184699279</v>
      </c>
      <c r="AJ154" s="85">
        <f t="shared" si="29"/>
        <v>0.81866575336110092</v>
      </c>
      <c r="AK154" s="85">
        <f t="shared" si="30"/>
        <v>0.88596611639573286</v>
      </c>
      <c r="AL154" s="85">
        <f t="shared" si="31"/>
        <v>0.92843571451426854</v>
      </c>
      <c r="AM154" s="85">
        <f t="shared" si="32"/>
        <v>0.94794139362933894</v>
      </c>
      <c r="AN154" s="85">
        <f t="shared" si="33"/>
        <v>0.90359065184934051</v>
      </c>
      <c r="AO154" s="84">
        <f t="shared" si="34"/>
        <v>0.85336867170968722</v>
      </c>
    </row>
    <row r="155" spans="1:41" x14ac:dyDescent="0.2">
      <c r="A155" s="77" t="s">
        <v>206</v>
      </c>
      <c r="B155" s="88" t="s">
        <v>205</v>
      </c>
      <c r="C155" s="87" t="s">
        <v>204</v>
      </c>
      <c r="D155" s="86">
        <f>VLOOKUP(B155,[2]Tried!$C$26:$F$237,4,FALSE)</f>
        <v>1144.1473947286775</v>
      </c>
      <c r="E155" s="86">
        <f>VLOOKUP(B155,[2]Tried!$C$26:$F$237,2,FALSE)</f>
        <v>520.07806681726674</v>
      </c>
      <c r="F155" s="86">
        <f>VLOOKUP(B155,[2]Tried!$C$26:$F$237,3,FALSE)</f>
        <v>624.06932791141071</v>
      </c>
      <c r="H155" s="86">
        <f>VLOOKUP(B155,[2]Tried!$L$26:$T$237,9,FALSE)</f>
        <v>1134.0768258442411</v>
      </c>
      <c r="I155" s="86">
        <f>VLOOKUP(B155,[2]Tried!$L$26:$T$237,2,FALSE)</f>
        <v>90.727380107140334</v>
      </c>
      <c r="J155" s="86">
        <f>VLOOKUP(B155,[2]Tried!$L$26:$T$237,3,FALSE)</f>
        <v>308.53072464133595</v>
      </c>
      <c r="K155" s="86">
        <f>VLOOKUP(B155,[2]Tried!$L$26:$T$237,4,FALSE)</f>
        <v>254.22000837479729</v>
      </c>
      <c r="L155" s="86">
        <f>VLOOKUP(B155,[2]Tried!$L$26:$T$237,5,FALSE)</f>
        <v>207.37986943749775</v>
      </c>
      <c r="M155" s="86">
        <f>VLOOKUP(B155,[2]Tried!$L$26:$T$237,6,FALSE)</f>
        <v>149.91888271088351</v>
      </c>
      <c r="N155" s="86">
        <f>VLOOKUP(B155,[2]Tried!$L$26:$T$237,7,FALSE)</f>
        <v>84.598493304586782</v>
      </c>
      <c r="O155" s="86">
        <f>VLOOKUP(B155,[2]Tried!$L$26:$T$237,8,FALSE)</f>
        <v>38.70146726799944</v>
      </c>
      <c r="Q155" s="86">
        <f>VLOOKUP(B155,[2]Succeded!$C$26:$F$237,4,FALSE)</f>
        <v>991.57745203101877</v>
      </c>
      <c r="R155" s="86">
        <f>VLOOKUP(B155,[2]Succeded!$C$26:$F$237,2,FALSE)</f>
        <v>437.98254225116898</v>
      </c>
      <c r="S155" s="86">
        <f>VLOOKUP(B155,[2]Succeded!$C$26:$F$237,3,FALSE)</f>
        <v>553.59490977984979</v>
      </c>
      <c r="U155" s="86">
        <f>VLOOKUP(B155,[2]Succeded!$L$26:$T$237,9,FALSE)</f>
        <v>988.27412260389531</v>
      </c>
      <c r="V155" s="86">
        <f>VLOOKUP(B155,[2]Succeded!$L$26:$T$237,2,FALSE)</f>
        <v>78.941578491931921</v>
      </c>
      <c r="W155" s="86">
        <f>VLOOKUP(B155,[2]Succeded!$L$26:$T$237,3,FALSE)</f>
        <v>264.86351996750199</v>
      </c>
      <c r="X155" s="86">
        <f>VLOOKUP(B155,[2]Succeded!$L$26:$T$237,4,FALSE)</f>
        <v>221.69460053871364</v>
      </c>
      <c r="Y155" s="86">
        <f>VLOOKUP(B155,[2]Succeded!$L$26:$T$237,5,FALSE)</f>
        <v>176.53687538505145</v>
      </c>
      <c r="Z155" s="86">
        <f>VLOOKUP(B155,[2]Succeded!$L$26:$T$237,6,FALSE)</f>
        <v>133.04734165541123</v>
      </c>
      <c r="AA155" s="86">
        <f>VLOOKUP(B155,[2]Succeded!$L$26:$T$237,7,FALSE)</f>
        <v>78.036488512653989</v>
      </c>
      <c r="AB155" s="86">
        <f>VLOOKUP(B155,[2]Succeded!$L$26:$T$237,8,FALSE)</f>
        <v>35.153718052631021</v>
      </c>
      <c r="AD155" s="85">
        <f t="shared" si="24"/>
        <v>0.86665184625636538</v>
      </c>
      <c r="AE155" s="85">
        <f t="shared" si="25"/>
        <v>0.84214768934883266</v>
      </c>
      <c r="AF155" s="85">
        <f t="shared" si="26"/>
        <v>0.88707277384161864</v>
      </c>
      <c r="AH155" s="85">
        <f t="shared" si="27"/>
        <v>0.87143489760333848</v>
      </c>
      <c r="AI155" s="85">
        <f t="shared" si="28"/>
        <v>0.87009652872935916</v>
      </c>
      <c r="AJ155" s="85">
        <f t="shared" si="29"/>
        <v>0.85846724106781691</v>
      </c>
      <c r="AK155" s="85">
        <f t="shared" si="30"/>
        <v>0.87205803333885767</v>
      </c>
      <c r="AL155" s="85">
        <f t="shared" si="31"/>
        <v>0.85127296040784672</v>
      </c>
      <c r="AM155" s="85">
        <f t="shared" si="32"/>
        <v>0.88746220122245167</v>
      </c>
      <c r="AN155" s="85">
        <f t="shared" si="33"/>
        <v>0.92243355010700867</v>
      </c>
      <c r="AO155" s="84">
        <f t="shared" si="34"/>
        <v>0.90833036921310994</v>
      </c>
    </row>
    <row r="156" spans="1:41" x14ac:dyDescent="0.2">
      <c r="A156" s="77" t="s">
        <v>203</v>
      </c>
      <c r="B156" s="88" t="s">
        <v>202</v>
      </c>
      <c r="C156" s="87" t="s">
        <v>201</v>
      </c>
      <c r="D156" s="86">
        <f>VLOOKUP(B156,[2]Tried!$C$26:$F$237,4,FALSE)</f>
        <v>723.35319074663084</v>
      </c>
      <c r="E156" s="86">
        <f>VLOOKUP(B156,[2]Tried!$C$26:$F$237,2,FALSE)</f>
        <v>331.58853360511381</v>
      </c>
      <c r="F156" s="86">
        <f>VLOOKUP(B156,[2]Tried!$C$26:$F$237,3,FALSE)</f>
        <v>391.76465714151698</v>
      </c>
      <c r="H156" s="86">
        <f>VLOOKUP(B156,[2]Tried!$L$26:$T$237,9,FALSE)</f>
        <v>721.18152847816259</v>
      </c>
      <c r="I156" s="86">
        <f>VLOOKUP(B156,[2]Tried!$L$26:$T$237,2,FALSE)</f>
        <v>71.480694974376974</v>
      </c>
      <c r="J156" s="86">
        <f>VLOOKUP(B156,[2]Tried!$L$26:$T$237,3,FALSE)</f>
        <v>142.60339931780646</v>
      </c>
      <c r="K156" s="86">
        <f>VLOOKUP(B156,[2]Tried!$L$26:$T$237,4,FALSE)</f>
        <v>148.59950484676406</v>
      </c>
      <c r="L156" s="86">
        <f>VLOOKUP(B156,[2]Tried!$L$26:$T$237,5,FALSE)</f>
        <v>146.75871481785404</v>
      </c>
      <c r="M156" s="86">
        <f>VLOOKUP(B156,[2]Tried!$L$26:$T$237,6,FALSE)</f>
        <v>102.46779351015674</v>
      </c>
      <c r="N156" s="86">
        <f>VLOOKUP(B156,[2]Tried!$L$26:$T$237,7,FALSE)</f>
        <v>63.70169881950725</v>
      </c>
      <c r="O156" s="86">
        <f>VLOOKUP(B156,[2]Tried!$L$26:$T$237,8,FALSE)</f>
        <v>45.569722191696954</v>
      </c>
      <c r="Q156" s="86">
        <f>VLOOKUP(B156,[2]Succeded!$C$26:$F$237,4,FALSE)</f>
        <v>648.7855703308544</v>
      </c>
      <c r="R156" s="86">
        <f>VLOOKUP(B156,[2]Succeded!$C$26:$F$237,2,FALSE)</f>
        <v>290.07173042638198</v>
      </c>
      <c r="S156" s="86">
        <f>VLOOKUP(B156,[2]Succeded!$C$26:$F$237,3,FALSE)</f>
        <v>358.71383990447237</v>
      </c>
      <c r="U156" s="86">
        <f>VLOOKUP(B156,[2]Succeded!$L$26:$T$237,9,FALSE)</f>
        <v>646.6139080623858</v>
      </c>
      <c r="V156" s="86">
        <f>VLOOKUP(B156,[2]Succeded!$L$26:$T$237,2,FALSE)</f>
        <v>54.390835612677769</v>
      </c>
      <c r="W156" s="86">
        <f>VLOOKUP(B156,[2]Succeded!$L$26:$T$237,3,FALSE)</f>
        <v>120.37499913700456</v>
      </c>
      <c r="X156" s="86">
        <f>VLOOKUP(B156,[2]Succeded!$L$26:$T$237,4,FALSE)</f>
        <v>136.5299229920312</v>
      </c>
      <c r="Y156" s="86">
        <f>VLOOKUP(B156,[2]Succeded!$L$26:$T$237,5,FALSE)</f>
        <v>131.54858577195552</v>
      </c>
      <c r="Z156" s="86">
        <f>VLOOKUP(B156,[2]Succeded!$L$26:$T$237,6,FALSE)</f>
        <v>99.084756101781181</v>
      </c>
      <c r="AA156" s="86">
        <f>VLOOKUP(B156,[2]Succeded!$L$26:$T$237,7,FALSE)</f>
        <v>61.613666951669245</v>
      </c>
      <c r="AB156" s="86">
        <f>VLOOKUP(B156,[2]Succeded!$L$26:$T$237,8,FALSE)</f>
        <v>43.07114149526636</v>
      </c>
      <c r="AD156" s="85">
        <f t="shared" si="24"/>
        <v>0.89691395383379835</v>
      </c>
      <c r="AE156" s="85">
        <f t="shared" si="25"/>
        <v>0.87479421339649255</v>
      </c>
      <c r="AF156" s="85">
        <f t="shared" si="26"/>
        <v>0.91563604160161471</v>
      </c>
      <c r="AH156" s="85">
        <f t="shared" si="27"/>
        <v>0.89660353534965131</v>
      </c>
      <c r="AI156" s="85">
        <f t="shared" si="28"/>
        <v>0.76091643530011499</v>
      </c>
      <c r="AJ156" s="85">
        <f t="shared" si="29"/>
        <v>0.84412433162786249</v>
      </c>
      <c r="AK156" s="85">
        <f t="shared" si="30"/>
        <v>0.91877777878749312</v>
      </c>
      <c r="AL156" s="85">
        <f t="shared" si="31"/>
        <v>0.89635961949669429</v>
      </c>
      <c r="AM156" s="85">
        <f t="shared" si="32"/>
        <v>0.96698438316581659</v>
      </c>
      <c r="AN156" s="85">
        <f t="shared" si="33"/>
        <v>0.96722172396447004</v>
      </c>
      <c r="AO156" s="84">
        <f t="shared" si="34"/>
        <v>0.94517015737072352</v>
      </c>
    </row>
    <row r="157" spans="1:41" x14ac:dyDescent="0.2">
      <c r="A157" s="77" t="s">
        <v>200</v>
      </c>
      <c r="B157" s="88" t="s">
        <v>199</v>
      </c>
      <c r="C157" s="87" t="s">
        <v>198</v>
      </c>
      <c r="D157" s="86">
        <f>VLOOKUP(B157,[2]Tried!$C$26:$F$237,4,FALSE)</f>
        <v>737.19908749621641</v>
      </c>
      <c r="E157" s="86">
        <f>VLOOKUP(B157,[2]Tried!$C$26:$F$237,2,FALSE)</f>
        <v>328.74687966885506</v>
      </c>
      <c r="F157" s="86">
        <f>VLOOKUP(B157,[2]Tried!$C$26:$F$237,3,FALSE)</f>
        <v>408.45220782736135</v>
      </c>
      <c r="H157" s="86">
        <f>VLOOKUP(B157,[2]Tried!$L$26:$T$237,9,FALSE)</f>
        <v>737.79241539200314</v>
      </c>
      <c r="I157" s="86">
        <f>VLOOKUP(B157,[2]Tried!$L$26:$T$237,2,FALSE)</f>
        <v>47.710592080912406</v>
      </c>
      <c r="J157" s="86">
        <f>VLOOKUP(B157,[2]Tried!$L$26:$T$237,3,FALSE)</f>
        <v>119.43040209459488</v>
      </c>
      <c r="K157" s="86">
        <f>VLOOKUP(B157,[2]Tried!$L$26:$T$237,4,FALSE)</f>
        <v>174.68845045538805</v>
      </c>
      <c r="L157" s="86">
        <f>VLOOKUP(B157,[2]Tried!$L$26:$T$237,5,FALSE)</f>
        <v>153.53899079973479</v>
      </c>
      <c r="M157" s="86">
        <f>VLOOKUP(B157,[2]Tried!$L$26:$T$237,6,FALSE)</f>
        <v>105.02665022864083</v>
      </c>
      <c r="N157" s="86">
        <f>VLOOKUP(B157,[2]Tried!$L$26:$T$237,7,FALSE)</f>
        <v>76.356052255635419</v>
      </c>
      <c r="O157" s="86">
        <f>VLOOKUP(B157,[2]Tried!$L$26:$T$237,8,FALSE)</f>
        <v>61.041277477096727</v>
      </c>
      <c r="Q157" s="86">
        <f>VLOOKUP(B157,[2]Succeded!$C$26:$F$237,4,FALSE)</f>
        <v>679.23644609350845</v>
      </c>
      <c r="R157" s="86">
        <f>VLOOKUP(B157,[2]Succeded!$C$26:$F$237,2,FALSE)</f>
        <v>297.26098717438214</v>
      </c>
      <c r="S157" s="86">
        <f>VLOOKUP(B157,[2]Succeded!$C$26:$F$237,3,FALSE)</f>
        <v>381.97545891912631</v>
      </c>
      <c r="U157" s="86">
        <f>VLOOKUP(B157,[2]Succeded!$L$26:$T$237,9,FALSE)</f>
        <v>679.82977398929506</v>
      </c>
      <c r="V157" s="86">
        <f>VLOOKUP(B157,[2]Succeded!$L$26:$T$237,2,FALSE)</f>
        <v>46.496136152950328</v>
      </c>
      <c r="W157" s="86">
        <f>VLOOKUP(B157,[2]Succeded!$L$26:$T$237,3,FALSE)</f>
        <v>112.31095233259049</v>
      </c>
      <c r="X157" s="86">
        <f>VLOOKUP(B157,[2]Succeded!$L$26:$T$237,4,FALSE)</f>
        <v>156.0340271438335</v>
      </c>
      <c r="Y157" s="86">
        <f>VLOOKUP(B157,[2]Succeded!$L$26:$T$237,5,FALSE)</f>
        <v>141.06207466228668</v>
      </c>
      <c r="Z157" s="86">
        <f>VLOOKUP(B157,[2]Succeded!$L$26:$T$237,6,FALSE)</f>
        <v>94.923989833221427</v>
      </c>
      <c r="AA157" s="86">
        <f>VLOOKUP(B157,[2]Succeded!$L$26:$T$237,7,FALSE)</f>
        <v>71.91163622468855</v>
      </c>
      <c r="AB157" s="86">
        <f>VLOOKUP(B157,[2]Succeded!$L$26:$T$237,8,FALSE)</f>
        <v>57.090957639724159</v>
      </c>
      <c r="AD157" s="85">
        <f t="shared" si="24"/>
        <v>0.92137450739450966</v>
      </c>
      <c r="AE157" s="85">
        <f t="shared" si="25"/>
        <v>0.90422451301685813</v>
      </c>
      <c r="AF157" s="85">
        <f t="shared" si="26"/>
        <v>0.93517785336730053</v>
      </c>
      <c r="AH157" s="85">
        <f t="shared" si="27"/>
        <v>0.92143773750789859</v>
      </c>
      <c r="AI157" s="85">
        <f t="shared" si="28"/>
        <v>0.97454536036982142</v>
      </c>
      <c r="AJ157" s="85">
        <f t="shared" si="29"/>
        <v>0.94038829613614272</v>
      </c>
      <c r="AK157" s="85">
        <f t="shared" si="30"/>
        <v>0.89321318459849453</v>
      </c>
      <c r="AL157" s="85">
        <f t="shared" si="31"/>
        <v>0.91873780026519714</v>
      </c>
      <c r="AM157" s="85">
        <f t="shared" si="32"/>
        <v>0.90380860121287188</v>
      </c>
      <c r="AN157" s="85">
        <f t="shared" si="33"/>
        <v>0.94179353306444868</v>
      </c>
      <c r="AO157" s="84">
        <f t="shared" si="34"/>
        <v>0.93528445011894179</v>
      </c>
    </row>
    <row r="158" spans="1:41" x14ac:dyDescent="0.2">
      <c r="A158" s="77" t="s">
        <v>197</v>
      </c>
      <c r="B158" s="88" t="s">
        <v>196</v>
      </c>
      <c r="C158" s="87" t="s">
        <v>195</v>
      </c>
      <c r="D158" s="86">
        <f>VLOOKUP(B158,[2]Tried!$C$26:$F$237,4,FALSE)</f>
        <v>950.91382740065865</v>
      </c>
      <c r="E158" s="86">
        <f>VLOOKUP(B158,[2]Tried!$C$26:$F$237,2,FALSE)</f>
        <v>434.44276371576456</v>
      </c>
      <c r="F158" s="86">
        <f>VLOOKUP(B158,[2]Tried!$C$26:$F$237,3,FALSE)</f>
        <v>516.47106368489415</v>
      </c>
      <c r="H158" s="86">
        <f>VLOOKUP(B158,[2]Tried!$L$26:$T$237,9,FALSE)</f>
        <v>958.84719494462047</v>
      </c>
      <c r="I158" s="86">
        <f>VLOOKUP(B158,[2]Tried!$L$26:$T$237,2,FALSE)</f>
        <v>131.12314331159402</v>
      </c>
      <c r="J158" s="86">
        <f>VLOOKUP(B158,[2]Tried!$L$26:$T$237,3,FALSE)</f>
        <v>291.68332062902198</v>
      </c>
      <c r="K158" s="86">
        <f>VLOOKUP(B158,[2]Tried!$L$26:$T$237,4,FALSE)</f>
        <v>233.63311855814084</v>
      </c>
      <c r="L158" s="86">
        <f>VLOOKUP(B158,[2]Tried!$L$26:$T$237,5,FALSE)</f>
        <v>140.20663641710195</v>
      </c>
      <c r="M158" s="86">
        <f>VLOOKUP(B158,[2]Tried!$L$26:$T$237,6,FALSE)</f>
        <v>84.305563930821179</v>
      </c>
      <c r="N158" s="86">
        <f>VLOOKUP(B158,[2]Tried!$L$26:$T$237,7,FALSE)</f>
        <v>45.240885759778223</v>
      </c>
      <c r="O158" s="86">
        <f>VLOOKUP(B158,[2]Tried!$L$26:$T$237,8,FALSE)</f>
        <v>32.654526338162242</v>
      </c>
      <c r="Q158" s="86">
        <f>VLOOKUP(B158,[2]Succeded!$C$26:$F$237,4,FALSE)</f>
        <v>799.39314475574406</v>
      </c>
      <c r="R158" s="86">
        <f>VLOOKUP(B158,[2]Succeded!$C$26:$F$237,2,FALSE)</f>
        <v>356.77822846982929</v>
      </c>
      <c r="S158" s="86">
        <f>VLOOKUP(B158,[2]Succeded!$C$26:$F$237,3,FALSE)</f>
        <v>442.61491628591483</v>
      </c>
      <c r="U158" s="86">
        <f>VLOOKUP(B158,[2]Succeded!$L$26:$T$237,9,FALSE)</f>
        <v>800.5584580437345</v>
      </c>
      <c r="V158" s="86">
        <f>VLOOKUP(B158,[2]Succeded!$L$26:$T$237,2,FALSE)</f>
        <v>107.42751461409375</v>
      </c>
      <c r="W158" s="86">
        <f>VLOOKUP(B158,[2]Succeded!$L$26:$T$237,3,FALSE)</f>
        <v>241.7779699847066</v>
      </c>
      <c r="X158" s="86">
        <f>VLOOKUP(B158,[2]Succeded!$L$26:$T$237,4,FALSE)</f>
        <v>190.48074012122598</v>
      </c>
      <c r="Y158" s="86">
        <f>VLOOKUP(B158,[2]Succeded!$L$26:$T$237,5,FALSE)</f>
        <v>117.79436712231225</v>
      </c>
      <c r="Z158" s="86">
        <f>VLOOKUP(B158,[2]Succeded!$L$26:$T$237,6,FALSE)</f>
        <v>73.211538905535875</v>
      </c>
      <c r="AA158" s="86">
        <f>VLOOKUP(B158,[2]Succeded!$L$26:$T$237,7,FALSE)</f>
        <v>39.562523251761419</v>
      </c>
      <c r="AB158" s="86">
        <f>VLOOKUP(B158,[2]Succeded!$L$26:$T$237,8,FALSE)</f>
        <v>30.303804044098726</v>
      </c>
      <c r="AD158" s="85">
        <f t="shared" si="24"/>
        <v>0.84065781958487307</v>
      </c>
      <c r="AE158" s="85">
        <f t="shared" si="25"/>
        <v>0.8212318359691968</v>
      </c>
      <c r="AF158" s="85">
        <f t="shared" si="26"/>
        <v>0.85699847950428465</v>
      </c>
      <c r="AH158" s="85">
        <f t="shared" si="27"/>
        <v>0.83491766181781635</v>
      </c>
      <c r="AI158" s="85">
        <f t="shared" si="28"/>
        <v>0.81928721277531269</v>
      </c>
      <c r="AJ158" s="85">
        <f t="shared" si="29"/>
        <v>0.82890571001216895</v>
      </c>
      <c r="AK158" s="85">
        <f t="shared" si="30"/>
        <v>0.81529853856667089</v>
      </c>
      <c r="AL158" s="85">
        <f t="shared" si="31"/>
        <v>0.84014829919950984</v>
      </c>
      <c r="AM158" s="85">
        <f t="shared" si="32"/>
        <v>0.86840696499712933</v>
      </c>
      <c r="AN158" s="85">
        <f t="shared" si="33"/>
        <v>0.87448604480982117</v>
      </c>
      <c r="AO158" s="84">
        <f t="shared" si="34"/>
        <v>0.92801235976538099</v>
      </c>
    </row>
    <row r="159" spans="1:41" x14ac:dyDescent="0.2">
      <c r="A159" s="77" t="s">
        <v>194</v>
      </c>
      <c r="B159" s="88" t="s">
        <v>193</v>
      </c>
      <c r="C159" s="87" t="s">
        <v>192</v>
      </c>
      <c r="D159" s="86">
        <f>VLOOKUP(B159,[2]Tried!$C$26:$F$237,4,FALSE)</f>
        <v>1088.3615379009759</v>
      </c>
      <c r="E159" s="86">
        <f>VLOOKUP(B159,[2]Tried!$C$26:$F$237,2,FALSE)</f>
        <v>488.40386046910629</v>
      </c>
      <c r="F159" s="86">
        <f>VLOOKUP(B159,[2]Tried!$C$26:$F$237,3,FALSE)</f>
        <v>599.95767743186968</v>
      </c>
      <c r="H159" s="86">
        <f>VLOOKUP(B159,[2]Tried!$L$26:$T$237,9,FALSE)</f>
        <v>1089.5386452627654</v>
      </c>
      <c r="I159" s="86">
        <f>VLOOKUP(B159,[2]Tried!$L$26:$T$237,2,FALSE)</f>
        <v>120.64774071152128</v>
      </c>
      <c r="J159" s="86">
        <f>VLOOKUP(B159,[2]Tried!$L$26:$T$237,3,FALSE)</f>
        <v>213.51003701293359</v>
      </c>
      <c r="K159" s="86">
        <f>VLOOKUP(B159,[2]Tried!$L$26:$T$237,4,FALSE)</f>
        <v>266.27912991165954</v>
      </c>
      <c r="L159" s="86">
        <f>VLOOKUP(B159,[2]Tried!$L$26:$T$237,5,FALSE)</f>
        <v>217.57007935305651</v>
      </c>
      <c r="M159" s="86">
        <f>VLOOKUP(B159,[2]Tried!$L$26:$T$237,6,FALSE)</f>
        <v>148.39072953950134</v>
      </c>
      <c r="N159" s="86">
        <f>VLOOKUP(B159,[2]Tried!$L$26:$T$237,7,FALSE)</f>
        <v>74.8634534249437</v>
      </c>
      <c r="O159" s="86">
        <f>VLOOKUP(B159,[2]Tried!$L$26:$T$237,8,FALSE)</f>
        <v>48.277475309149516</v>
      </c>
      <c r="Q159" s="86">
        <f>VLOOKUP(B159,[2]Succeded!$C$26:$F$237,4,FALSE)</f>
        <v>942.14518362557169</v>
      </c>
      <c r="R159" s="86">
        <f>VLOOKUP(B159,[2]Succeded!$C$26:$F$237,2,FALSE)</f>
        <v>410.25400902235668</v>
      </c>
      <c r="S159" s="86">
        <f>VLOOKUP(B159,[2]Succeded!$C$26:$F$237,3,FALSE)</f>
        <v>531.89117460321506</v>
      </c>
      <c r="U159" s="86">
        <f>VLOOKUP(B159,[2]Succeded!$L$26:$T$237,9,FALSE)</f>
        <v>943.32229098736093</v>
      </c>
      <c r="V159" s="86">
        <f>VLOOKUP(B159,[2]Succeded!$L$26:$T$237,2,FALSE)</f>
        <v>100.0321652539394</v>
      </c>
      <c r="W159" s="86">
        <f>VLOOKUP(B159,[2]Succeded!$L$26:$T$237,3,FALSE)</f>
        <v>176.52621413189834</v>
      </c>
      <c r="X159" s="86">
        <f>VLOOKUP(B159,[2]Succeded!$L$26:$T$237,4,FALSE)</f>
        <v>230.15060541028205</v>
      </c>
      <c r="Y159" s="86">
        <f>VLOOKUP(B159,[2]Succeded!$L$26:$T$237,5,FALSE)</f>
        <v>193.64246601327346</v>
      </c>
      <c r="Z159" s="86">
        <f>VLOOKUP(B159,[2]Succeded!$L$26:$T$237,6,FALSE)</f>
        <v>128.2934289201622</v>
      </c>
      <c r="AA159" s="86">
        <f>VLOOKUP(B159,[2]Succeded!$L$26:$T$237,7,FALSE)</f>
        <v>69.171574484629986</v>
      </c>
      <c r="AB159" s="86">
        <f>VLOOKUP(B159,[2]Succeded!$L$26:$T$237,8,FALSE)</f>
        <v>45.505836773175524</v>
      </c>
      <c r="AD159" s="85">
        <f t="shared" si="24"/>
        <v>0.86565461091412832</v>
      </c>
      <c r="AE159" s="85">
        <f t="shared" si="25"/>
        <v>0.83998928392644645</v>
      </c>
      <c r="AF159" s="85">
        <f t="shared" si="26"/>
        <v>0.88654782597330095</v>
      </c>
      <c r="AH159" s="85">
        <f t="shared" si="27"/>
        <v>0.86579975394985531</v>
      </c>
      <c r="AI159" s="85">
        <f t="shared" si="28"/>
        <v>0.82912588883968052</v>
      </c>
      <c r="AJ159" s="85">
        <f t="shared" si="29"/>
        <v>0.82678180661457656</v>
      </c>
      <c r="AK159" s="85">
        <f t="shared" si="30"/>
        <v>0.86432085566238914</v>
      </c>
      <c r="AL159" s="85">
        <f t="shared" si="31"/>
        <v>0.890023419530242</v>
      </c>
      <c r="AM159" s="85">
        <f t="shared" si="32"/>
        <v>0.86456498541582227</v>
      </c>
      <c r="AN159" s="85">
        <f t="shared" si="33"/>
        <v>0.9239698587239199</v>
      </c>
      <c r="AO159" s="84">
        <f t="shared" si="34"/>
        <v>0.94258940596571106</v>
      </c>
    </row>
    <row r="160" spans="1:41" x14ac:dyDescent="0.2">
      <c r="A160" s="77" t="s">
        <v>191</v>
      </c>
      <c r="B160" s="88" t="s">
        <v>190</v>
      </c>
      <c r="C160" s="87" t="s">
        <v>189</v>
      </c>
      <c r="D160" s="86">
        <f>VLOOKUP(B160,[2]Tried!$C$26:$F$237,4,FALSE)</f>
        <v>1280.5807297527799</v>
      </c>
      <c r="E160" s="86">
        <f>VLOOKUP(B160,[2]Tried!$C$26:$F$237,2,FALSE)</f>
        <v>569.72547015483849</v>
      </c>
      <c r="F160" s="86">
        <f>VLOOKUP(B160,[2]Tried!$C$26:$F$237,3,FALSE)</f>
        <v>710.85525959794131</v>
      </c>
      <c r="H160" s="86">
        <f>VLOOKUP(B160,[2]Tried!$L$26:$T$237,9,FALSE)</f>
        <v>1279.8604021095762</v>
      </c>
      <c r="I160" s="86">
        <f>VLOOKUP(B160,[2]Tried!$L$26:$T$237,2,FALSE)</f>
        <v>156.99436981121022</v>
      </c>
      <c r="J160" s="86">
        <f>VLOOKUP(B160,[2]Tried!$L$26:$T$237,3,FALSE)</f>
        <v>407.39294356703266</v>
      </c>
      <c r="K160" s="86">
        <f>VLOOKUP(B160,[2]Tried!$L$26:$T$237,4,FALSE)</f>
        <v>278.79355152701044</v>
      </c>
      <c r="L160" s="86">
        <f>VLOOKUP(B160,[2]Tried!$L$26:$T$237,5,FALSE)</f>
        <v>193.84488092969852</v>
      </c>
      <c r="M160" s="86">
        <f>VLOOKUP(B160,[2]Tried!$L$26:$T$237,6,FALSE)</f>
        <v>124.81756006147228</v>
      </c>
      <c r="N160" s="86">
        <f>VLOOKUP(B160,[2]Tried!$L$26:$T$237,7,FALSE)</f>
        <v>66.63687130654462</v>
      </c>
      <c r="O160" s="86">
        <f>VLOOKUP(B160,[2]Tried!$L$26:$T$237,8,FALSE)</f>
        <v>51.380224906607495</v>
      </c>
      <c r="Q160" s="86">
        <f>VLOOKUP(B160,[2]Succeded!$C$26:$F$237,4,FALSE)</f>
        <v>1160.4227836000643</v>
      </c>
      <c r="R160" s="86">
        <f>VLOOKUP(B160,[2]Succeded!$C$26:$F$237,2,FALSE)</f>
        <v>499.39426059621468</v>
      </c>
      <c r="S160" s="86">
        <f>VLOOKUP(B160,[2]Succeded!$C$26:$F$237,3,FALSE)</f>
        <v>661.02852300384973</v>
      </c>
      <c r="U160" s="86">
        <f>VLOOKUP(B160,[2]Succeded!$L$26:$T$237,9,FALSE)</f>
        <v>1160.3609232726683</v>
      </c>
      <c r="V160" s="86">
        <f>VLOOKUP(B160,[2]Succeded!$L$26:$T$237,2,FALSE)</f>
        <v>152.14769177187185</v>
      </c>
      <c r="W160" s="86">
        <f>VLOOKUP(B160,[2]Succeded!$L$26:$T$237,3,FALSE)</f>
        <v>372.66366228250098</v>
      </c>
      <c r="X160" s="86">
        <f>VLOOKUP(B160,[2]Succeded!$L$26:$T$237,4,FALSE)</f>
        <v>233.85959980937213</v>
      </c>
      <c r="Y160" s="86">
        <f>VLOOKUP(B160,[2]Succeded!$L$26:$T$237,5,FALSE)</f>
        <v>176.20531347704588</v>
      </c>
      <c r="Z160" s="86">
        <f>VLOOKUP(B160,[2]Succeded!$L$26:$T$237,6,FALSE)</f>
        <v>113.22961041334449</v>
      </c>
      <c r="AA160" s="86">
        <f>VLOOKUP(B160,[2]Succeded!$L$26:$T$237,7,FALSE)</f>
        <v>62.85731337183001</v>
      </c>
      <c r="AB160" s="86">
        <f>VLOOKUP(B160,[2]Succeded!$L$26:$T$237,8,FALSE)</f>
        <v>49.3977321467029</v>
      </c>
      <c r="AD160" s="85">
        <f t="shared" si="24"/>
        <v>0.90616917515546835</v>
      </c>
      <c r="AE160" s="85">
        <f t="shared" si="25"/>
        <v>0.87655245685345717</v>
      </c>
      <c r="AF160" s="85">
        <f t="shared" si="26"/>
        <v>0.9299059324365504</v>
      </c>
      <c r="AH160" s="85">
        <f t="shared" si="27"/>
        <v>0.90663084923954318</v>
      </c>
      <c r="AI160" s="85">
        <f t="shared" si="28"/>
        <v>0.96912833214868388</v>
      </c>
      <c r="AJ160" s="85">
        <f t="shared" si="29"/>
        <v>0.91475237400910625</v>
      </c>
      <c r="AK160" s="85">
        <f t="shared" si="30"/>
        <v>0.83882714836291705</v>
      </c>
      <c r="AL160" s="85">
        <f t="shared" si="31"/>
        <v>0.90900163384221655</v>
      </c>
      <c r="AM160" s="85">
        <f t="shared" si="32"/>
        <v>0.90716090234081836</v>
      </c>
      <c r="AN160" s="85">
        <f t="shared" si="33"/>
        <v>0.94328128165970171</v>
      </c>
      <c r="AO160" s="84">
        <f t="shared" si="34"/>
        <v>0.96141525726078236</v>
      </c>
    </row>
    <row r="161" spans="1:41" x14ac:dyDescent="0.2">
      <c r="A161" s="77" t="s">
        <v>188</v>
      </c>
      <c r="B161" s="88" t="s">
        <v>187</v>
      </c>
      <c r="C161" s="87" t="s">
        <v>186</v>
      </c>
      <c r="D161" s="86">
        <f>VLOOKUP(B161,[2]Tried!$C$26:$F$237,4,FALSE)</f>
        <v>782.96858805275258</v>
      </c>
      <c r="E161" s="86">
        <f>VLOOKUP(B161,[2]Tried!$C$26:$F$237,2,FALSE)</f>
        <v>378.09360940160803</v>
      </c>
      <c r="F161" s="86">
        <f>VLOOKUP(B161,[2]Tried!$C$26:$F$237,3,FALSE)</f>
        <v>404.87497865114454</v>
      </c>
      <c r="H161" s="86">
        <f>VLOOKUP(B161,[2]Tried!$L$26:$T$237,9,FALSE)</f>
        <v>778.70802552826751</v>
      </c>
      <c r="I161" s="86">
        <f>VLOOKUP(B161,[2]Tried!$L$26:$T$237,2,FALSE)</f>
        <v>73.453328012341103</v>
      </c>
      <c r="J161" s="86">
        <f>VLOOKUP(B161,[2]Tried!$L$26:$T$237,3,FALSE)</f>
        <v>194.68591151866579</v>
      </c>
      <c r="K161" s="86">
        <f>VLOOKUP(B161,[2]Tried!$L$26:$T$237,4,FALSE)</f>
        <v>160.25445936716827</v>
      </c>
      <c r="L161" s="86">
        <f>VLOOKUP(B161,[2]Tried!$L$26:$T$237,5,FALSE)</f>
        <v>153.10594693951612</v>
      </c>
      <c r="M161" s="86">
        <f>VLOOKUP(B161,[2]Tried!$L$26:$T$237,6,FALSE)</f>
        <v>91.796197414808674</v>
      </c>
      <c r="N161" s="86">
        <f>VLOOKUP(B161,[2]Tried!$L$26:$T$237,7,FALSE)</f>
        <v>64.578891700266638</v>
      </c>
      <c r="O161" s="86">
        <f>VLOOKUP(B161,[2]Tried!$L$26:$T$237,8,FALSE)</f>
        <v>40.833290575500996</v>
      </c>
      <c r="Q161" s="86">
        <f>VLOOKUP(B161,[2]Succeded!$C$26:$F$237,4,FALSE)</f>
        <v>693.52175076759215</v>
      </c>
      <c r="R161" s="86">
        <f>VLOOKUP(B161,[2]Succeded!$C$26:$F$237,2,FALSE)</f>
        <v>328.22689192617821</v>
      </c>
      <c r="S161" s="86">
        <f>VLOOKUP(B161,[2]Succeded!$C$26:$F$237,3,FALSE)</f>
        <v>365.29485884141394</v>
      </c>
      <c r="U161" s="86">
        <f>VLOOKUP(B161,[2]Succeded!$L$26:$T$237,9,FALSE)</f>
        <v>689.26364178616961</v>
      </c>
      <c r="V161" s="86">
        <f>VLOOKUP(B161,[2]Succeded!$L$26:$T$237,2,FALSE)</f>
        <v>68.897138024573906</v>
      </c>
      <c r="W161" s="86">
        <f>VLOOKUP(B161,[2]Succeded!$L$26:$T$237,3,FALSE)</f>
        <v>167.70971210618998</v>
      </c>
      <c r="X161" s="86">
        <f>VLOOKUP(B161,[2]Succeded!$L$26:$T$237,4,FALSE)</f>
        <v>142.15504270578191</v>
      </c>
      <c r="Y161" s="86">
        <f>VLOOKUP(B161,[2]Succeded!$L$26:$T$237,5,FALSE)</f>
        <v>131.4526432247271</v>
      </c>
      <c r="Z161" s="86">
        <f>VLOOKUP(B161,[2]Succeded!$L$26:$T$237,6,FALSE)</f>
        <v>84.234018643994418</v>
      </c>
      <c r="AA161" s="86">
        <f>VLOOKUP(B161,[2]Succeded!$L$26:$T$237,7,FALSE)</f>
        <v>59.640189598426218</v>
      </c>
      <c r="AB161" s="86">
        <f>VLOOKUP(B161,[2]Succeded!$L$26:$T$237,8,FALSE)</f>
        <v>35.174897482476048</v>
      </c>
      <c r="AD161" s="85">
        <f t="shared" si="24"/>
        <v>0.88575935401493533</v>
      </c>
      <c r="AE161" s="85">
        <f t="shared" si="25"/>
        <v>0.86811012872089621</v>
      </c>
      <c r="AF161" s="85">
        <f t="shared" si="26"/>
        <v>0.90224113146830365</v>
      </c>
      <c r="AH161" s="85">
        <f t="shared" si="27"/>
        <v>0.8851374574168287</v>
      </c>
      <c r="AI161" s="85">
        <f t="shared" si="28"/>
        <v>0.93797163299392372</v>
      </c>
      <c r="AJ161" s="85">
        <f t="shared" si="29"/>
        <v>0.86143733153546953</v>
      </c>
      <c r="AK161" s="85">
        <f t="shared" si="30"/>
        <v>0.88705826513122021</v>
      </c>
      <c r="AL161" s="85">
        <f t="shared" si="31"/>
        <v>0.85857307212669498</v>
      </c>
      <c r="AM161" s="85">
        <f t="shared" si="32"/>
        <v>0.91761991254776842</v>
      </c>
      <c r="AN161" s="85">
        <f t="shared" si="33"/>
        <v>0.92352451440692607</v>
      </c>
      <c r="AO161" s="84">
        <f t="shared" si="34"/>
        <v>0.86142696282185371</v>
      </c>
    </row>
    <row r="162" spans="1:41" x14ac:dyDescent="0.2">
      <c r="A162" s="77" t="s">
        <v>185</v>
      </c>
      <c r="B162" s="88" t="s">
        <v>184</v>
      </c>
      <c r="C162" s="87" t="s">
        <v>183</v>
      </c>
      <c r="D162" s="86">
        <f>VLOOKUP(B162,[2]Tried!$C$26:$F$237,4,FALSE)</f>
        <v>717.86306993260416</v>
      </c>
      <c r="E162" s="86">
        <f>VLOOKUP(B162,[2]Tried!$C$26:$F$237,2,FALSE)</f>
        <v>378.74999787370052</v>
      </c>
      <c r="F162" s="86">
        <f>VLOOKUP(B162,[2]Tried!$C$26:$F$237,3,FALSE)</f>
        <v>339.11307205890364</v>
      </c>
      <c r="H162" s="86">
        <f>VLOOKUP(B162,[2]Tried!$L$26:$T$237,9,FALSE)</f>
        <v>717.9903470494387</v>
      </c>
      <c r="I162" s="86">
        <f>VLOOKUP(B162,[2]Tried!$L$26:$T$237,2,FALSE)</f>
        <v>114.58861694059681</v>
      </c>
      <c r="J162" s="86">
        <f>VLOOKUP(B162,[2]Tried!$L$26:$T$237,3,FALSE)</f>
        <v>173.61887679925744</v>
      </c>
      <c r="K162" s="86">
        <f>VLOOKUP(B162,[2]Tried!$L$26:$T$237,4,FALSE)</f>
        <v>178.33647644914132</v>
      </c>
      <c r="L162" s="86">
        <f>VLOOKUP(B162,[2]Tried!$L$26:$T$237,5,FALSE)</f>
        <v>104.16344575641125</v>
      </c>
      <c r="M162" s="86">
        <f>VLOOKUP(B162,[2]Tried!$L$26:$T$237,6,FALSE)</f>
        <v>75.985561811603674</v>
      </c>
      <c r="N162" s="86">
        <f>VLOOKUP(B162,[2]Tried!$L$26:$T$237,7,FALSE)</f>
        <v>44.394953223384178</v>
      </c>
      <c r="O162" s="86">
        <f>VLOOKUP(B162,[2]Tried!$L$26:$T$237,8,FALSE)</f>
        <v>26.902416069044094</v>
      </c>
      <c r="Q162" s="86">
        <f>VLOOKUP(B162,[2]Succeded!$C$26:$F$237,4,FALSE)</f>
        <v>654.61630769852513</v>
      </c>
      <c r="R162" s="86">
        <f>VLOOKUP(B162,[2]Succeded!$C$26:$F$237,2,FALSE)</f>
        <v>342.75027625228893</v>
      </c>
      <c r="S162" s="86">
        <f>VLOOKUP(B162,[2]Succeded!$C$26:$F$237,3,FALSE)</f>
        <v>311.86603144623615</v>
      </c>
      <c r="U162" s="86">
        <f>VLOOKUP(B162,[2]Succeded!$L$26:$T$237,9,FALSE)</f>
        <v>655.99465715798488</v>
      </c>
      <c r="V162" s="86">
        <f>VLOOKUP(B162,[2]Succeded!$L$26:$T$237,2,FALSE)</f>
        <v>100.2318672207164</v>
      </c>
      <c r="W162" s="86">
        <f>VLOOKUP(B162,[2]Succeded!$L$26:$T$237,3,FALSE)</f>
        <v>158.93904713201803</v>
      </c>
      <c r="X162" s="86">
        <f>VLOOKUP(B162,[2]Succeded!$L$26:$T$237,4,FALSE)</f>
        <v>161.38781502256444</v>
      </c>
      <c r="Y162" s="86">
        <f>VLOOKUP(B162,[2]Succeded!$L$26:$T$237,5,FALSE)</f>
        <v>94.156485733451049</v>
      </c>
      <c r="Z162" s="86">
        <f>VLOOKUP(B162,[2]Succeded!$L$26:$T$237,6,FALSE)</f>
        <v>72.548362697132106</v>
      </c>
      <c r="AA162" s="86">
        <f>VLOOKUP(B162,[2]Succeded!$L$26:$T$237,7,FALSE)</f>
        <v>43.060059661836533</v>
      </c>
      <c r="AB162" s="86">
        <f>VLOOKUP(B162,[2]Succeded!$L$26:$T$237,8,FALSE)</f>
        <v>25.671019690266299</v>
      </c>
      <c r="AD162" s="85">
        <f t="shared" si="24"/>
        <v>0.91189578502761415</v>
      </c>
      <c r="AE162" s="85">
        <f t="shared" si="25"/>
        <v>0.90495122950887463</v>
      </c>
      <c r="AF162" s="85">
        <f t="shared" si="26"/>
        <v>0.91965204865964378</v>
      </c>
      <c r="AH162" s="85">
        <f t="shared" si="27"/>
        <v>0.91365386714985319</v>
      </c>
      <c r="AI162" s="85">
        <f t="shared" si="28"/>
        <v>0.87471050700155495</v>
      </c>
      <c r="AJ162" s="85">
        <f t="shared" si="29"/>
        <v>0.91544796316006238</v>
      </c>
      <c r="AK162" s="85">
        <f t="shared" si="30"/>
        <v>0.90496245207911596</v>
      </c>
      <c r="AL162" s="85">
        <f t="shared" si="31"/>
        <v>0.90393021323083222</v>
      </c>
      <c r="AM162" s="85">
        <f t="shared" si="32"/>
        <v>0.9547651023099144</v>
      </c>
      <c r="AN162" s="85">
        <f t="shared" si="33"/>
        <v>0.96993141191453003</v>
      </c>
      <c r="AO162" s="84">
        <f t="shared" si="34"/>
        <v>0.95422729409814122</v>
      </c>
    </row>
    <row r="163" spans="1:41" x14ac:dyDescent="0.2">
      <c r="A163" s="77" t="s">
        <v>182</v>
      </c>
      <c r="B163" s="88" t="s">
        <v>181</v>
      </c>
      <c r="C163" s="87" t="s">
        <v>180</v>
      </c>
      <c r="D163" s="86">
        <f>VLOOKUP(B163,[2]Tried!$C$26:$F$237,4,FALSE)</f>
        <v>528.13211570162741</v>
      </c>
      <c r="E163" s="86">
        <f>VLOOKUP(B163,[2]Tried!$C$26:$F$237,2,FALSE)</f>
        <v>237.48085496394543</v>
      </c>
      <c r="F163" s="86">
        <f>VLOOKUP(B163,[2]Tried!$C$26:$F$237,3,FALSE)</f>
        <v>290.65126073768198</v>
      </c>
      <c r="H163" s="86">
        <f>VLOOKUP(B163,[2]Tried!$L$26:$T$237,9,FALSE)</f>
        <v>525.47455334086044</v>
      </c>
      <c r="I163" s="86">
        <f>VLOOKUP(B163,[2]Tried!$L$26:$T$237,2,FALSE)</f>
        <v>64.006287901159851</v>
      </c>
      <c r="J163" s="86">
        <f>VLOOKUP(B163,[2]Tried!$L$26:$T$237,3,FALSE)</f>
        <v>89.534821360727932</v>
      </c>
      <c r="K163" s="86">
        <f>VLOOKUP(B163,[2]Tried!$L$26:$T$237,4,FALSE)</f>
        <v>93.319723053350558</v>
      </c>
      <c r="L163" s="86">
        <f>VLOOKUP(B163,[2]Tried!$L$26:$T$237,5,FALSE)</f>
        <v>102.96385244426459</v>
      </c>
      <c r="M163" s="86">
        <f>VLOOKUP(B163,[2]Tried!$L$26:$T$237,6,FALSE)</f>
        <v>67.305809246667664</v>
      </c>
      <c r="N163" s="86">
        <f>VLOOKUP(B163,[2]Tried!$L$26:$T$237,7,FALSE)</f>
        <v>68.156805125124876</v>
      </c>
      <c r="O163" s="86">
        <f>VLOOKUP(B163,[2]Tried!$L$26:$T$237,8,FALSE)</f>
        <v>40.187254209565005</v>
      </c>
      <c r="Q163" s="86">
        <f>VLOOKUP(B163,[2]Succeded!$C$26:$F$237,4,FALSE)</f>
        <v>478.76412550647262</v>
      </c>
      <c r="R163" s="86">
        <f>VLOOKUP(B163,[2]Succeded!$C$26:$F$237,2,FALSE)</f>
        <v>206.88789698969163</v>
      </c>
      <c r="S163" s="86">
        <f>VLOOKUP(B163,[2]Succeded!$C$26:$F$237,3,FALSE)</f>
        <v>271.876228516781</v>
      </c>
      <c r="U163" s="86">
        <f>VLOOKUP(B163,[2]Succeded!$L$26:$T$237,9,FALSE)</f>
        <v>477.74338932665506</v>
      </c>
      <c r="V163" s="86">
        <f>VLOOKUP(B163,[2]Succeded!$L$26:$T$237,2,FALSE)</f>
        <v>55.61356193934536</v>
      </c>
      <c r="W163" s="86">
        <f>VLOOKUP(B163,[2]Succeded!$L$26:$T$237,3,FALSE)</f>
        <v>82.949173880064379</v>
      </c>
      <c r="X163" s="86">
        <f>VLOOKUP(B163,[2]Succeded!$L$26:$T$237,4,FALSE)</f>
        <v>80.322335798952963</v>
      </c>
      <c r="Y163" s="86">
        <f>VLOOKUP(B163,[2]Succeded!$L$26:$T$237,5,FALSE)</f>
        <v>90.224014104026764</v>
      </c>
      <c r="Z163" s="86">
        <f>VLOOKUP(B163,[2]Succeded!$L$26:$T$237,6,FALSE)</f>
        <v>66.159860345844493</v>
      </c>
      <c r="AA163" s="86">
        <f>VLOOKUP(B163,[2]Succeded!$L$26:$T$237,7,FALSE)</f>
        <v>62.525789528754245</v>
      </c>
      <c r="AB163" s="86">
        <f>VLOOKUP(B163,[2]Succeded!$L$26:$T$237,8,FALSE)</f>
        <v>39.94865372966683</v>
      </c>
      <c r="AD163" s="85">
        <f t="shared" si="24"/>
        <v>0.90652340820143262</v>
      </c>
      <c r="AE163" s="85">
        <f t="shared" si="25"/>
        <v>0.87117716087514319</v>
      </c>
      <c r="AF163" s="85">
        <f t="shared" si="26"/>
        <v>0.93540357549714603</v>
      </c>
      <c r="AH163" s="85">
        <f t="shared" si="27"/>
        <v>0.90916560333751595</v>
      </c>
      <c r="AI163" s="85">
        <f t="shared" si="28"/>
        <v>0.86887653952413624</v>
      </c>
      <c r="AJ163" s="85">
        <f t="shared" si="29"/>
        <v>0.92644596392133782</v>
      </c>
      <c r="AK163" s="85">
        <f t="shared" si="30"/>
        <v>0.86072196927795175</v>
      </c>
      <c r="AL163" s="85">
        <f t="shared" si="31"/>
        <v>0.87626882602188927</v>
      </c>
      <c r="AM163" s="85">
        <f t="shared" si="32"/>
        <v>0.98297399713859157</v>
      </c>
      <c r="AN163" s="85">
        <f t="shared" si="33"/>
        <v>0.91738146196798698</v>
      </c>
      <c r="AO163" s="84">
        <f t="shared" si="34"/>
        <v>0.9940627822280681</v>
      </c>
    </row>
    <row r="164" spans="1:41" x14ac:dyDescent="0.2">
      <c r="A164" s="77" t="s">
        <v>179</v>
      </c>
      <c r="B164" s="88" t="s">
        <v>178</v>
      </c>
      <c r="C164" s="87" t="s">
        <v>177</v>
      </c>
      <c r="D164" s="86">
        <f>VLOOKUP(B164,[2]Tried!$C$26:$F$237,4,FALSE)</f>
        <v>1218.8925205086598</v>
      </c>
      <c r="E164" s="86">
        <f>VLOOKUP(B164,[2]Tried!$C$26:$F$237,2,FALSE)</f>
        <v>555.56727342015927</v>
      </c>
      <c r="F164" s="86">
        <f>VLOOKUP(B164,[2]Tried!$C$26:$F$237,3,FALSE)</f>
        <v>663.32524708850065</v>
      </c>
      <c r="H164" s="86">
        <f>VLOOKUP(B164,[2]Tried!$L$26:$T$237,9,FALSE)</f>
        <v>1221.1456387455764</v>
      </c>
      <c r="I164" s="86">
        <f>VLOOKUP(B164,[2]Tried!$L$26:$T$237,2,FALSE)</f>
        <v>154.23756163098696</v>
      </c>
      <c r="J164" s="86">
        <f>VLOOKUP(B164,[2]Tried!$L$26:$T$237,3,FALSE)</f>
        <v>254.25734073907367</v>
      </c>
      <c r="K164" s="86">
        <f>VLOOKUP(B164,[2]Tried!$L$26:$T$237,4,FALSE)</f>
        <v>255.86197944221843</v>
      </c>
      <c r="L164" s="86">
        <f>VLOOKUP(B164,[2]Tried!$L$26:$T$237,5,FALSE)</f>
        <v>250.51028761889762</v>
      </c>
      <c r="M164" s="86">
        <f>VLOOKUP(B164,[2]Tried!$L$26:$T$237,6,FALSE)</f>
        <v>132.62900856012192</v>
      </c>
      <c r="N164" s="86">
        <f>VLOOKUP(B164,[2]Tried!$L$26:$T$237,7,FALSE)</f>
        <v>100.48035999545587</v>
      </c>
      <c r="O164" s="86">
        <f>VLOOKUP(B164,[2]Tried!$L$26:$T$237,8,FALSE)</f>
        <v>73.169100758821898</v>
      </c>
      <c r="Q164" s="86">
        <f>VLOOKUP(B164,[2]Succeded!$C$26:$F$237,4,FALSE)</f>
        <v>1113.022072887276</v>
      </c>
      <c r="R164" s="86">
        <f>VLOOKUP(B164,[2]Succeded!$C$26:$F$237,2,FALSE)</f>
        <v>511.62598077817063</v>
      </c>
      <c r="S164" s="86">
        <f>VLOOKUP(B164,[2]Succeded!$C$26:$F$237,3,FALSE)</f>
        <v>601.39609210910544</v>
      </c>
      <c r="U164" s="86">
        <f>VLOOKUP(B164,[2]Succeded!$L$26:$T$237,9,FALSE)</f>
        <v>1115.2751911241928</v>
      </c>
      <c r="V164" s="86">
        <f>VLOOKUP(B164,[2]Succeded!$L$26:$T$237,2,FALSE)</f>
        <v>137.39742758680484</v>
      </c>
      <c r="W164" s="86">
        <f>VLOOKUP(B164,[2]Succeded!$L$26:$T$237,3,FALSE)</f>
        <v>230.65111499896258</v>
      </c>
      <c r="X164" s="86">
        <f>VLOOKUP(B164,[2]Succeded!$L$26:$T$237,4,FALSE)</f>
        <v>241.52185345342281</v>
      </c>
      <c r="Y164" s="86">
        <f>VLOOKUP(B164,[2]Succeded!$L$26:$T$237,5,FALSE)</f>
        <v>226.89792646357571</v>
      </c>
      <c r="Z164" s="86">
        <f>VLOOKUP(B164,[2]Succeded!$L$26:$T$237,6,FALSE)</f>
        <v>118.38926751222785</v>
      </c>
      <c r="AA164" s="86">
        <f>VLOOKUP(B164,[2]Succeded!$L$26:$T$237,7,FALSE)</f>
        <v>92.422337728313977</v>
      </c>
      <c r="AB164" s="86">
        <f>VLOOKUP(B164,[2]Succeded!$L$26:$T$237,8,FALSE)</f>
        <v>67.995263380885092</v>
      </c>
      <c r="AD164" s="85">
        <f t="shared" si="24"/>
        <v>0.91314209756804254</v>
      </c>
      <c r="AE164" s="85">
        <f t="shared" si="25"/>
        <v>0.92090734147913511</v>
      </c>
      <c r="AF164" s="85">
        <f t="shared" si="26"/>
        <v>0.90663832674661837</v>
      </c>
      <c r="AH164" s="85">
        <f t="shared" si="27"/>
        <v>0.91330235783330549</v>
      </c>
      <c r="AI164" s="85">
        <f t="shared" si="28"/>
        <v>0.8908169069446773</v>
      </c>
      <c r="AJ164" s="85">
        <f t="shared" si="29"/>
        <v>0.90715616834702728</v>
      </c>
      <c r="AK164" s="85">
        <f t="shared" si="30"/>
        <v>0.94395366587854423</v>
      </c>
      <c r="AL164" s="85">
        <f t="shared" si="31"/>
        <v>0.90574294820481183</v>
      </c>
      <c r="AM164" s="85">
        <f t="shared" si="32"/>
        <v>0.89263479232419152</v>
      </c>
      <c r="AN164" s="85">
        <f t="shared" si="33"/>
        <v>0.9198050020172468</v>
      </c>
      <c r="AO164" s="84">
        <f t="shared" si="34"/>
        <v>0.92928931305318796</v>
      </c>
    </row>
    <row r="165" spans="1:41" x14ac:dyDescent="0.2">
      <c r="A165" s="77" t="s">
        <v>176</v>
      </c>
      <c r="B165" s="88" t="s">
        <v>175</v>
      </c>
      <c r="C165" s="87" t="s">
        <v>174</v>
      </c>
      <c r="D165" s="86">
        <f>VLOOKUP(B165,[2]Tried!$C$26:$F$237,4,FALSE)</f>
        <v>777.36724495215719</v>
      </c>
      <c r="E165" s="86">
        <f>VLOOKUP(B165,[2]Tried!$C$26:$F$237,2,FALSE)</f>
        <v>361.36483257023701</v>
      </c>
      <c r="F165" s="86">
        <f>VLOOKUP(B165,[2]Tried!$C$26:$F$237,3,FALSE)</f>
        <v>416.00241238192018</v>
      </c>
      <c r="H165" s="86">
        <f>VLOOKUP(B165,[2]Tried!$L$26:$T$237,9,FALSE)</f>
        <v>774.95308526970575</v>
      </c>
      <c r="I165" s="86">
        <f>VLOOKUP(B165,[2]Tried!$L$26:$T$237,2,FALSE)</f>
        <v>137.69861055563914</v>
      </c>
      <c r="J165" s="86">
        <f>VLOOKUP(B165,[2]Tried!$L$26:$T$237,3,FALSE)</f>
        <v>121.44899265788054</v>
      </c>
      <c r="K165" s="86">
        <f>VLOOKUP(B165,[2]Tried!$L$26:$T$237,4,FALSE)</f>
        <v>99.734791330542109</v>
      </c>
      <c r="L165" s="86">
        <f>VLOOKUP(B165,[2]Tried!$L$26:$T$237,5,FALSE)</f>
        <v>130.21798328562633</v>
      </c>
      <c r="M165" s="86">
        <f>VLOOKUP(B165,[2]Tried!$L$26:$T$237,6,FALSE)</f>
        <v>111.74576668449242</v>
      </c>
      <c r="N165" s="86">
        <f>VLOOKUP(B165,[2]Tried!$L$26:$T$237,7,FALSE)</f>
        <v>91.415739704208846</v>
      </c>
      <c r="O165" s="86">
        <f>VLOOKUP(B165,[2]Tried!$L$26:$T$237,8,FALSE)</f>
        <v>82.691201051316298</v>
      </c>
      <c r="Q165" s="86">
        <f>VLOOKUP(B165,[2]Succeded!$C$26:$F$237,4,FALSE)</f>
        <v>733.42964515732626</v>
      </c>
      <c r="R165" s="86">
        <f>VLOOKUP(B165,[2]Succeded!$C$26:$F$237,2,FALSE)</f>
        <v>340.04863574835275</v>
      </c>
      <c r="S165" s="86">
        <f>VLOOKUP(B165,[2]Succeded!$C$26:$F$237,3,FALSE)</f>
        <v>393.38100940897351</v>
      </c>
      <c r="U165" s="86">
        <f>VLOOKUP(B165,[2]Succeded!$L$26:$T$237,9,FALSE)</f>
        <v>731.01548547487459</v>
      </c>
      <c r="V165" s="86">
        <f>VLOOKUP(B165,[2]Succeded!$L$26:$T$237,2,FALSE)</f>
        <v>132.2847536333457</v>
      </c>
      <c r="W165" s="86">
        <f>VLOOKUP(B165,[2]Succeded!$L$26:$T$237,3,FALSE)</f>
        <v>111.36413773006512</v>
      </c>
      <c r="X165" s="86">
        <f>VLOOKUP(B165,[2]Succeded!$L$26:$T$237,4,FALSE)</f>
        <v>98.212315990264401</v>
      </c>
      <c r="Y165" s="86">
        <f>VLOOKUP(B165,[2]Succeded!$L$26:$T$237,5,FALSE)</f>
        <v>115.19388716788846</v>
      </c>
      <c r="Z165" s="86">
        <f>VLOOKUP(B165,[2]Succeded!$L$26:$T$237,6,FALSE)</f>
        <v>108.08810755586101</v>
      </c>
      <c r="AA165" s="86">
        <f>VLOOKUP(B165,[2]Succeded!$L$26:$T$237,7,FALSE)</f>
        <v>85.343943562510901</v>
      </c>
      <c r="AB165" s="86">
        <f>VLOOKUP(B165,[2]Succeded!$L$26:$T$237,8,FALSE)</f>
        <v>80.528339834938933</v>
      </c>
      <c r="AD165" s="85">
        <f t="shared" si="24"/>
        <v>0.94347896688451927</v>
      </c>
      <c r="AE165" s="85">
        <f t="shared" si="25"/>
        <v>0.9410119776452206</v>
      </c>
      <c r="AF165" s="85">
        <f t="shared" si="26"/>
        <v>0.94562194280695999</v>
      </c>
      <c r="AH165" s="85">
        <f t="shared" si="27"/>
        <v>0.94330289067816331</v>
      </c>
      <c r="AI165" s="85">
        <f t="shared" si="28"/>
        <v>0.96068328576121775</v>
      </c>
      <c r="AJ165" s="85">
        <f t="shared" si="29"/>
        <v>0.91696221840040903</v>
      </c>
      <c r="AK165" s="85">
        <f t="shared" si="30"/>
        <v>0.98473476186226827</v>
      </c>
      <c r="AL165" s="85">
        <f t="shared" si="31"/>
        <v>0.88462349255721995</v>
      </c>
      <c r="AM165" s="85">
        <f t="shared" si="32"/>
        <v>0.96726802958935709</v>
      </c>
      <c r="AN165" s="85">
        <f t="shared" si="33"/>
        <v>0.93358040791066976</v>
      </c>
      <c r="AO165" s="84">
        <f t="shared" si="34"/>
        <v>0.97384411897663525</v>
      </c>
    </row>
    <row r="166" spans="1:41" x14ac:dyDescent="0.2">
      <c r="A166" s="77" t="s">
        <v>173</v>
      </c>
      <c r="B166" s="88" t="s">
        <v>172</v>
      </c>
      <c r="C166" s="87" t="s">
        <v>171</v>
      </c>
      <c r="D166" s="86">
        <f>VLOOKUP(B166,[2]Tried!$C$26:$F$237,4,FALSE)</f>
        <v>822.18617527784045</v>
      </c>
      <c r="E166" s="86">
        <f>VLOOKUP(B166,[2]Tried!$C$26:$F$237,2,FALSE)</f>
        <v>369.88447584974216</v>
      </c>
      <c r="F166" s="86">
        <f>VLOOKUP(B166,[2]Tried!$C$26:$F$237,3,FALSE)</f>
        <v>452.30169942809829</v>
      </c>
      <c r="H166" s="86">
        <f>VLOOKUP(B166,[2]Tried!$L$26:$T$237,9,FALSE)</f>
        <v>820.17776943984666</v>
      </c>
      <c r="I166" s="86">
        <f>VLOOKUP(B166,[2]Tried!$L$26:$T$237,2,FALSE)</f>
        <v>62.523774933004979</v>
      </c>
      <c r="J166" s="86">
        <f>VLOOKUP(B166,[2]Tried!$L$26:$T$237,3,FALSE)</f>
        <v>134.54248446779715</v>
      </c>
      <c r="K166" s="86">
        <f>VLOOKUP(B166,[2]Tried!$L$26:$T$237,4,FALSE)</f>
        <v>106.40530295287402</v>
      </c>
      <c r="L166" s="86">
        <f>VLOOKUP(B166,[2]Tried!$L$26:$T$237,5,FALSE)</f>
        <v>151.6540295684722</v>
      </c>
      <c r="M166" s="86">
        <f>VLOOKUP(B166,[2]Tried!$L$26:$T$237,6,FALSE)</f>
        <v>138.81092479831545</v>
      </c>
      <c r="N166" s="86">
        <f>VLOOKUP(B166,[2]Tried!$L$26:$T$237,7,FALSE)</f>
        <v>116.75397605331761</v>
      </c>
      <c r="O166" s="86">
        <f>VLOOKUP(B166,[2]Tried!$L$26:$T$237,8,FALSE)</f>
        <v>109.48727666606511</v>
      </c>
      <c r="Q166" s="86">
        <f>VLOOKUP(B166,[2]Succeded!$C$26:$F$237,4,FALSE)</f>
        <v>743.02927468926782</v>
      </c>
      <c r="R166" s="86">
        <f>VLOOKUP(B166,[2]Succeded!$C$26:$F$237,2,FALSE)</f>
        <v>320.90290692012474</v>
      </c>
      <c r="S166" s="86">
        <f>VLOOKUP(B166,[2]Succeded!$C$26:$F$237,3,FALSE)</f>
        <v>422.12636776914314</v>
      </c>
      <c r="U166" s="86">
        <f>VLOOKUP(B166,[2]Succeded!$L$26:$T$237,9,FALSE)</f>
        <v>741.02086885127392</v>
      </c>
      <c r="V166" s="86">
        <f>VLOOKUP(B166,[2]Succeded!$L$26:$T$237,2,FALSE)</f>
        <v>57.742191188420435</v>
      </c>
      <c r="W166" s="86">
        <f>VLOOKUP(B166,[2]Succeded!$L$26:$T$237,3,FALSE)</f>
        <v>111.58887130248424</v>
      </c>
      <c r="X166" s="86">
        <f>VLOOKUP(B166,[2]Succeded!$L$26:$T$237,4,FALSE)</f>
        <v>98.658954312523818</v>
      </c>
      <c r="Y166" s="86">
        <f>VLOOKUP(B166,[2]Succeded!$L$26:$T$237,5,FALSE)</f>
        <v>133.4891977446521</v>
      </c>
      <c r="Z166" s="86">
        <f>VLOOKUP(B166,[2]Succeded!$L$26:$T$237,6,FALSE)</f>
        <v>126.48769621655542</v>
      </c>
      <c r="AA166" s="86">
        <f>VLOOKUP(B166,[2]Succeded!$L$26:$T$237,7,FALSE)</f>
        <v>111.37673253471813</v>
      </c>
      <c r="AB166" s="86">
        <f>VLOOKUP(B166,[2]Succeded!$L$26:$T$237,8,FALSE)</f>
        <v>101.67722555191988</v>
      </c>
      <c r="AD166" s="85">
        <f t="shared" si="24"/>
        <v>0.90372387304879798</v>
      </c>
      <c r="AE166" s="85">
        <f t="shared" si="25"/>
        <v>0.86757603487658896</v>
      </c>
      <c r="AF166" s="85">
        <f t="shared" si="26"/>
        <v>0.93328494742091483</v>
      </c>
      <c r="AH166" s="85">
        <f t="shared" si="27"/>
        <v>0.90348811740821233</v>
      </c>
      <c r="AI166" s="85">
        <f t="shared" si="28"/>
        <v>0.92352375156957378</v>
      </c>
      <c r="AJ166" s="85">
        <f t="shared" si="29"/>
        <v>0.8293950549812622</v>
      </c>
      <c r="AK166" s="85">
        <f t="shared" si="30"/>
        <v>0.92719959978140376</v>
      </c>
      <c r="AL166" s="85">
        <f t="shared" si="31"/>
        <v>0.88022189799039519</v>
      </c>
      <c r="AM166" s="85">
        <f t="shared" si="32"/>
        <v>0.91122291995630023</v>
      </c>
      <c r="AN166" s="85">
        <f t="shared" si="33"/>
        <v>0.95394380816509516</v>
      </c>
      <c r="AO166" s="84">
        <f t="shared" si="34"/>
        <v>0.92866704377015608</v>
      </c>
    </row>
    <row r="167" spans="1:41" x14ac:dyDescent="0.2">
      <c r="A167" s="77" t="s">
        <v>170</v>
      </c>
      <c r="B167" s="88" t="s">
        <v>169</v>
      </c>
      <c r="C167" s="87" t="s">
        <v>168</v>
      </c>
      <c r="D167" s="86">
        <f>VLOOKUP(B167,[2]Tried!$C$26:$F$237,4,FALSE)</f>
        <v>1982.8260488816459</v>
      </c>
      <c r="E167" s="86">
        <f>VLOOKUP(B167,[2]Tried!$C$26:$F$237,2,FALSE)</f>
        <v>899.64567244736611</v>
      </c>
      <c r="F167" s="86">
        <f>VLOOKUP(B167,[2]Tried!$C$26:$F$237,3,FALSE)</f>
        <v>1083.1803764342797</v>
      </c>
      <c r="H167" s="86">
        <f>VLOOKUP(B167,[2]Tried!$L$26:$T$237,9,FALSE)</f>
        <v>1989.9906196545544</v>
      </c>
      <c r="I167" s="86">
        <f>VLOOKUP(B167,[2]Tried!$L$26:$T$237,2,FALSE)</f>
        <v>157.84231864454875</v>
      </c>
      <c r="J167" s="86">
        <f>VLOOKUP(B167,[2]Tried!$L$26:$T$237,3,FALSE)</f>
        <v>254.52878193113389</v>
      </c>
      <c r="K167" s="86">
        <f>VLOOKUP(B167,[2]Tried!$L$26:$T$237,4,FALSE)</f>
        <v>317.34938602007173</v>
      </c>
      <c r="L167" s="86">
        <f>VLOOKUP(B167,[2]Tried!$L$26:$T$237,5,FALSE)</f>
        <v>410.2813067584035</v>
      </c>
      <c r="M167" s="86">
        <f>VLOOKUP(B167,[2]Tried!$L$26:$T$237,6,FALSE)</f>
        <v>313.84186558382828</v>
      </c>
      <c r="N167" s="86">
        <f>VLOOKUP(B167,[2]Tried!$L$26:$T$237,7,FALSE)</f>
        <v>298.07545999794394</v>
      </c>
      <c r="O167" s="86">
        <f>VLOOKUP(B167,[2]Tried!$L$26:$T$237,8,FALSE)</f>
        <v>238.07150071862455</v>
      </c>
      <c r="Q167" s="86">
        <f>VLOOKUP(B167,[2]Succeded!$C$26:$F$237,4,FALSE)</f>
        <v>1819.6364920201972</v>
      </c>
      <c r="R167" s="86">
        <f>VLOOKUP(B167,[2]Succeded!$C$26:$F$237,2,FALSE)</f>
        <v>829.27193070150406</v>
      </c>
      <c r="S167" s="86">
        <f>VLOOKUP(B167,[2]Succeded!$C$26:$F$237,3,FALSE)</f>
        <v>990.36456131869306</v>
      </c>
      <c r="U167" s="86">
        <f>VLOOKUP(B167,[2]Succeded!$L$26:$T$237,9,FALSE)</f>
        <v>1827.5195586437324</v>
      </c>
      <c r="V167" s="86">
        <f>VLOOKUP(B167,[2]Succeded!$L$26:$T$237,2,FALSE)</f>
        <v>143.74553361857505</v>
      </c>
      <c r="W167" s="86">
        <f>VLOOKUP(B167,[2]Succeded!$L$26:$T$237,3,FALSE)</f>
        <v>221.91257498449119</v>
      </c>
      <c r="X167" s="86">
        <f>VLOOKUP(B167,[2]Succeded!$L$26:$T$237,4,FALSE)</f>
        <v>285.92652054240705</v>
      </c>
      <c r="Y167" s="86">
        <f>VLOOKUP(B167,[2]Succeded!$L$26:$T$237,5,FALSE)</f>
        <v>378.96805631526468</v>
      </c>
      <c r="Z167" s="86">
        <f>VLOOKUP(B167,[2]Succeded!$L$26:$T$237,6,FALSE)</f>
        <v>294.47480299508481</v>
      </c>
      <c r="AA167" s="86">
        <f>VLOOKUP(B167,[2]Succeded!$L$26:$T$237,7,FALSE)</f>
        <v>278.83157392948181</v>
      </c>
      <c r="AB167" s="86">
        <f>VLOOKUP(B167,[2]Succeded!$L$26:$T$237,8,FALSE)</f>
        <v>223.66049625842757</v>
      </c>
      <c r="AD167" s="85">
        <f t="shared" si="24"/>
        <v>0.91769850060549141</v>
      </c>
      <c r="AE167" s="85">
        <f t="shared" si="25"/>
        <v>0.92177615710147343</v>
      </c>
      <c r="AF167" s="85">
        <f t="shared" si="26"/>
        <v>0.91431176456397145</v>
      </c>
      <c r="AH167" s="85">
        <f t="shared" si="27"/>
        <v>0.91835586589899321</v>
      </c>
      <c r="AI167" s="85">
        <f t="shared" si="28"/>
        <v>0.91069071243359778</v>
      </c>
      <c r="AJ167" s="85">
        <f t="shared" si="29"/>
        <v>0.87185650793917902</v>
      </c>
      <c r="AK167" s="85">
        <f t="shared" si="30"/>
        <v>0.90098337396601347</v>
      </c>
      <c r="AL167" s="85">
        <f t="shared" si="31"/>
        <v>0.92367858362706778</v>
      </c>
      <c r="AM167" s="85">
        <f t="shared" si="32"/>
        <v>0.93829037896930789</v>
      </c>
      <c r="AN167" s="85">
        <f t="shared" si="33"/>
        <v>0.93543954920477224</v>
      </c>
      <c r="AO167" s="84">
        <f t="shared" si="34"/>
        <v>0.93946774638418706</v>
      </c>
    </row>
    <row r="168" spans="1:41" x14ac:dyDescent="0.2">
      <c r="A168" s="77" t="s">
        <v>167</v>
      </c>
      <c r="B168" s="88" t="s">
        <v>166</v>
      </c>
      <c r="C168" s="87" t="s">
        <v>165</v>
      </c>
      <c r="D168" s="86">
        <f>VLOOKUP(B168,[2]Tried!$C$26:$F$237,4,FALSE)</f>
        <v>521.29219485037834</v>
      </c>
      <c r="E168" s="86">
        <f>VLOOKUP(B168,[2]Tried!$C$26:$F$237,2,FALSE)</f>
        <v>246.08366832834193</v>
      </c>
      <c r="F168" s="86">
        <f>VLOOKUP(B168,[2]Tried!$C$26:$F$237,3,FALSE)</f>
        <v>275.20852652203644</v>
      </c>
      <c r="H168" s="86">
        <f>VLOOKUP(B168,[2]Tried!$L$26:$T$237,9,FALSE)</f>
        <v>522.26052956824856</v>
      </c>
      <c r="I168" s="86">
        <f>VLOOKUP(B168,[2]Tried!$L$26:$T$237,2,FALSE)</f>
        <v>35.558911281738069</v>
      </c>
      <c r="J168" s="86">
        <f>VLOOKUP(B168,[2]Tried!$L$26:$T$237,3,FALSE)</f>
        <v>130.73020990163909</v>
      </c>
      <c r="K168" s="86">
        <f>VLOOKUP(B168,[2]Tried!$L$26:$T$237,4,FALSE)</f>
        <v>109.83540115871072</v>
      </c>
      <c r="L168" s="86">
        <f>VLOOKUP(B168,[2]Tried!$L$26:$T$237,5,FALSE)</f>
        <v>96.00597324222764</v>
      </c>
      <c r="M168" s="86">
        <f>VLOOKUP(B168,[2]Tried!$L$26:$T$237,6,FALSE)</f>
        <v>69.111851609202958</v>
      </c>
      <c r="N168" s="86">
        <f>VLOOKUP(B168,[2]Tried!$L$26:$T$237,7,FALSE)</f>
        <v>47.371507285621497</v>
      </c>
      <c r="O168" s="86">
        <f>VLOOKUP(B168,[2]Tried!$L$26:$T$237,8,FALSE)</f>
        <v>33.646675089108562</v>
      </c>
      <c r="Q168" s="86">
        <f>VLOOKUP(B168,[2]Succeded!$C$26:$F$237,4,FALSE)</f>
        <v>476.01062489467967</v>
      </c>
      <c r="R168" s="86">
        <f>VLOOKUP(B168,[2]Succeded!$C$26:$F$237,2,FALSE)</f>
        <v>223.79313505781349</v>
      </c>
      <c r="S168" s="86">
        <f>VLOOKUP(B168,[2]Succeded!$C$26:$F$237,3,FALSE)</f>
        <v>252.21748983686618</v>
      </c>
      <c r="U168" s="86">
        <f>VLOOKUP(B168,[2]Succeded!$L$26:$T$237,9,FALSE)</f>
        <v>476.97895961254983</v>
      </c>
      <c r="V168" s="86">
        <f>VLOOKUP(B168,[2]Succeded!$L$26:$T$237,2,FALSE)</f>
        <v>30.007341663146157</v>
      </c>
      <c r="W168" s="86">
        <f>VLOOKUP(B168,[2]Succeded!$L$26:$T$237,3,FALSE)</f>
        <v>112.35810109245953</v>
      </c>
      <c r="X168" s="86">
        <f>VLOOKUP(B168,[2]Succeded!$L$26:$T$237,4,FALSE)</f>
        <v>99.419383297265654</v>
      </c>
      <c r="Y168" s="86">
        <f>VLOOKUP(B168,[2]Succeded!$L$26:$T$237,5,FALSE)</f>
        <v>92.098633739341523</v>
      </c>
      <c r="Z168" s="86">
        <f>VLOOKUP(B168,[2]Succeded!$L$26:$T$237,6,FALSE)</f>
        <v>66.332267780438755</v>
      </c>
      <c r="AA168" s="86">
        <f>VLOOKUP(B168,[2]Succeded!$L$26:$T$237,7,FALSE)</f>
        <v>44.908280683392107</v>
      </c>
      <c r="AB168" s="86">
        <f>VLOOKUP(B168,[2]Succeded!$L$26:$T$237,8,FALSE)</f>
        <v>31.854951356506039</v>
      </c>
      <c r="AD168" s="85">
        <f t="shared" si="24"/>
        <v>0.91313591417056339</v>
      </c>
      <c r="AE168" s="85">
        <f t="shared" si="25"/>
        <v>0.90941888414639993</v>
      </c>
      <c r="AF168" s="85">
        <f t="shared" si="26"/>
        <v>0.91645957712240678</v>
      </c>
      <c r="AH168" s="85">
        <f t="shared" si="27"/>
        <v>0.9132969707798273</v>
      </c>
      <c r="AI168" s="85">
        <f t="shared" si="28"/>
        <v>0.84387683934960567</v>
      </c>
      <c r="AJ168" s="85">
        <f t="shared" si="29"/>
        <v>0.8594654684406714</v>
      </c>
      <c r="AK168" s="85">
        <f t="shared" si="30"/>
        <v>0.90516702491581869</v>
      </c>
      <c r="AL168" s="85">
        <f t="shared" si="31"/>
        <v>0.95930107918360752</v>
      </c>
      <c r="AM168" s="85">
        <f t="shared" si="32"/>
        <v>0.9597813723110542</v>
      </c>
      <c r="AN168" s="85">
        <f t="shared" si="33"/>
        <v>0.94800193738025629</v>
      </c>
      <c r="AO168" s="84">
        <f t="shared" si="34"/>
        <v>0.94674886217263987</v>
      </c>
    </row>
    <row r="169" spans="1:41" x14ac:dyDescent="0.2">
      <c r="A169" s="77" t="s">
        <v>164</v>
      </c>
      <c r="B169" s="88" t="s">
        <v>163</v>
      </c>
      <c r="C169" s="87" t="s">
        <v>162</v>
      </c>
      <c r="D169" s="86">
        <f>VLOOKUP(B169,[2]Tried!$C$26:$F$237,4,FALSE)</f>
        <v>1007.0306330054843</v>
      </c>
      <c r="E169" s="86">
        <f>VLOOKUP(B169,[2]Tried!$C$26:$F$237,2,FALSE)</f>
        <v>458.24076391641762</v>
      </c>
      <c r="F169" s="86">
        <f>VLOOKUP(B169,[2]Tried!$C$26:$F$237,3,FALSE)</f>
        <v>548.78986908906677</v>
      </c>
      <c r="H169" s="86">
        <f>VLOOKUP(B169,[2]Tried!$L$26:$T$237,9,FALSE)</f>
        <v>1007.9698988918417</v>
      </c>
      <c r="I169" s="86">
        <f>VLOOKUP(B169,[2]Tried!$L$26:$T$237,2,FALSE)</f>
        <v>127.96954596013494</v>
      </c>
      <c r="J169" s="86">
        <f>VLOOKUP(B169,[2]Tried!$L$26:$T$237,3,FALSE)</f>
        <v>150.52560851418218</v>
      </c>
      <c r="K169" s="86">
        <f>VLOOKUP(B169,[2]Tried!$L$26:$T$237,4,FALSE)</f>
        <v>194.92509444071467</v>
      </c>
      <c r="L169" s="86">
        <f>VLOOKUP(B169,[2]Tried!$L$26:$T$237,5,FALSE)</f>
        <v>193.90620189577365</v>
      </c>
      <c r="M169" s="86">
        <f>VLOOKUP(B169,[2]Tried!$L$26:$T$237,6,FALSE)</f>
        <v>153.51424958004668</v>
      </c>
      <c r="N169" s="86">
        <f>VLOOKUP(B169,[2]Tried!$L$26:$T$237,7,FALSE)</f>
        <v>111.69354735263011</v>
      </c>
      <c r="O169" s="86">
        <f>VLOOKUP(B169,[2]Tried!$L$26:$T$237,8,FALSE)</f>
        <v>75.435651148359398</v>
      </c>
      <c r="Q169" s="86">
        <f>VLOOKUP(B169,[2]Succeded!$C$26:$F$237,4,FALSE)</f>
        <v>920.51597326997751</v>
      </c>
      <c r="R169" s="86">
        <f>VLOOKUP(B169,[2]Succeded!$C$26:$F$237,2,FALSE)</f>
        <v>411.54177752960919</v>
      </c>
      <c r="S169" s="86">
        <f>VLOOKUP(B169,[2]Succeded!$C$26:$F$237,3,FALSE)</f>
        <v>508.97419574036832</v>
      </c>
      <c r="U169" s="86">
        <f>VLOOKUP(B169,[2]Succeded!$L$26:$T$237,9,FALSE)</f>
        <v>921.20040665486079</v>
      </c>
      <c r="V169" s="86">
        <f>VLOOKUP(B169,[2]Succeded!$L$26:$T$237,2,FALSE)</f>
        <v>122.20416189496976</v>
      </c>
      <c r="W169" s="86">
        <f>VLOOKUP(B169,[2]Succeded!$L$26:$T$237,3,FALSE)</f>
        <v>128.11465433464767</v>
      </c>
      <c r="X169" s="86">
        <f>VLOOKUP(B169,[2]Succeded!$L$26:$T$237,4,FALSE)</f>
        <v>179.55719833272144</v>
      </c>
      <c r="Y169" s="86">
        <f>VLOOKUP(B169,[2]Succeded!$L$26:$T$237,5,FALSE)</f>
        <v>173.6130915859892</v>
      </c>
      <c r="Z169" s="86">
        <f>VLOOKUP(B169,[2]Succeded!$L$26:$T$237,6,FALSE)</f>
        <v>142.28682057925718</v>
      </c>
      <c r="AA169" s="86">
        <f>VLOOKUP(B169,[2]Succeded!$L$26:$T$237,7,FALSE)</f>
        <v>104.89141657087555</v>
      </c>
      <c r="AB169" s="86">
        <f>VLOOKUP(B169,[2]Succeded!$L$26:$T$237,8,FALSE)</f>
        <v>70.533063356399978</v>
      </c>
      <c r="AD169" s="85">
        <f t="shared" si="24"/>
        <v>0.91408934654023011</v>
      </c>
      <c r="AE169" s="85">
        <f t="shared" si="25"/>
        <v>0.898090719848472</v>
      </c>
      <c r="AF169" s="85">
        <f t="shared" si="26"/>
        <v>0.92744823548804156</v>
      </c>
      <c r="AH169" s="85">
        <f t="shared" si="27"/>
        <v>0.91391658388571428</v>
      </c>
      <c r="AI169" s="85">
        <f t="shared" si="28"/>
        <v>0.95494721793448256</v>
      </c>
      <c r="AJ169" s="85">
        <f t="shared" si="29"/>
        <v>0.85111533910575088</v>
      </c>
      <c r="AK169" s="85">
        <f t="shared" si="30"/>
        <v>0.92115999147217398</v>
      </c>
      <c r="AL169" s="85">
        <f t="shared" si="31"/>
        <v>0.89534573875727719</v>
      </c>
      <c r="AM169" s="85">
        <f t="shared" si="32"/>
        <v>0.92686392936484241</v>
      </c>
      <c r="AN169" s="85">
        <f t="shared" si="33"/>
        <v>0.93910005597476998</v>
      </c>
      <c r="AO169" s="84">
        <f t="shared" si="34"/>
        <v>0.93500967092711251</v>
      </c>
    </row>
    <row r="170" spans="1:41" x14ac:dyDescent="0.2">
      <c r="A170" s="77" t="s">
        <v>161</v>
      </c>
      <c r="B170" s="88" t="s">
        <v>160</v>
      </c>
      <c r="C170" s="87" t="s">
        <v>159</v>
      </c>
      <c r="D170" s="86">
        <f>VLOOKUP(B170,[2]Tried!$C$26:$F$237,4,FALSE)</f>
        <v>659.91492875662516</v>
      </c>
      <c r="E170" s="86">
        <f>VLOOKUP(B170,[2]Tried!$C$26:$F$237,2,FALSE)</f>
        <v>282.24926319894581</v>
      </c>
      <c r="F170" s="86">
        <f>VLOOKUP(B170,[2]Tried!$C$26:$F$237,3,FALSE)</f>
        <v>377.66566555767935</v>
      </c>
      <c r="H170" s="86">
        <f>VLOOKUP(B170,[2]Tried!$L$26:$T$237,9,FALSE)</f>
        <v>657.21282761826455</v>
      </c>
      <c r="I170" s="86">
        <f>VLOOKUP(B170,[2]Tried!$L$26:$T$237,2,FALSE)</f>
        <v>46.200673396068467</v>
      </c>
      <c r="J170" s="86">
        <f>VLOOKUP(B170,[2]Tried!$L$26:$T$237,3,FALSE)</f>
        <v>87.374198001072074</v>
      </c>
      <c r="K170" s="86">
        <f>VLOOKUP(B170,[2]Tried!$L$26:$T$237,4,FALSE)</f>
        <v>142.84776245781521</v>
      </c>
      <c r="L170" s="86">
        <f>VLOOKUP(B170,[2]Tried!$L$26:$T$237,5,FALSE)</f>
        <v>150.33229904295231</v>
      </c>
      <c r="M170" s="86">
        <f>VLOOKUP(B170,[2]Tried!$L$26:$T$237,6,FALSE)</f>
        <v>98.19347157921618</v>
      </c>
      <c r="N170" s="86">
        <f>VLOOKUP(B170,[2]Tried!$L$26:$T$237,7,FALSE)</f>
        <v>78.519449824653947</v>
      </c>
      <c r="O170" s="86">
        <f>VLOOKUP(B170,[2]Tried!$L$26:$T$237,8,FALSE)</f>
        <v>53.744973316486366</v>
      </c>
      <c r="Q170" s="86">
        <f>VLOOKUP(B170,[2]Succeded!$C$26:$F$237,4,FALSE)</f>
        <v>620.68816510785257</v>
      </c>
      <c r="R170" s="86">
        <f>VLOOKUP(B170,[2]Succeded!$C$26:$F$237,2,FALSE)</f>
        <v>265.45928137134996</v>
      </c>
      <c r="S170" s="86">
        <f>VLOOKUP(B170,[2]Succeded!$C$26:$F$237,3,FALSE)</f>
        <v>355.22888373650261</v>
      </c>
      <c r="U170" s="86">
        <f>VLOOKUP(B170,[2]Succeded!$L$26:$T$237,9,FALSE)</f>
        <v>619.69505498251715</v>
      </c>
      <c r="V170" s="86">
        <f>VLOOKUP(B170,[2]Succeded!$L$26:$T$237,2,FALSE)</f>
        <v>41.176843142782765</v>
      </c>
      <c r="W170" s="86">
        <f>VLOOKUP(B170,[2]Succeded!$L$26:$T$237,3,FALSE)</f>
        <v>87.374198001072074</v>
      </c>
      <c r="X170" s="86">
        <f>VLOOKUP(B170,[2]Succeded!$L$26:$T$237,4,FALSE)</f>
        <v>135.66195969468427</v>
      </c>
      <c r="Y170" s="86">
        <f>VLOOKUP(B170,[2]Succeded!$L$26:$T$237,5,FALSE)</f>
        <v>144.77409768928663</v>
      </c>
      <c r="Z170" s="86">
        <f>VLOOKUP(B170,[2]Succeded!$L$26:$T$237,6,FALSE)</f>
        <v>84.224945629231286</v>
      </c>
      <c r="AA170" s="86">
        <f>VLOOKUP(B170,[2]Succeded!$L$26:$T$237,7,FALSE)</f>
        <v>75.826396648515299</v>
      </c>
      <c r="AB170" s="86">
        <f>VLOOKUP(B170,[2]Succeded!$L$26:$T$237,8,FALSE)</f>
        <v>50.65661417694475</v>
      </c>
      <c r="AD170" s="85">
        <f t="shared" si="24"/>
        <v>0.94055784777792273</v>
      </c>
      <c r="AE170" s="85">
        <f t="shared" si="25"/>
        <v>0.94051363806125765</v>
      </c>
      <c r="AF170" s="85">
        <f t="shared" si="26"/>
        <v>0.94059088800660362</v>
      </c>
      <c r="AH170" s="85">
        <f t="shared" si="27"/>
        <v>0.94291381564825572</v>
      </c>
      <c r="AI170" s="85">
        <f t="shared" si="28"/>
        <v>0.89126067037557044</v>
      </c>
      <c r="AJ170" s="85">
        <f t="shared" si="29"/>
        <v>1</v>
      </c>
      <c r="AK170" s="85">
        <f t="shared" si="30"/>
        <v>0.94969607756192198</v>
      </c>
      <c r="AL170" s="85">
        <f t="shared" si="31"/>
        <v>0.96302723108041066</v>
      </c>
      <c r="AM170" s="85">
        <f t="shared" si="32"/>
        <v>0.85774486098379787</v>
      </c>
      <c r="AN170" s="85">
        <f t="shared" si="33"/>
        <v>0.9657020880539452</v>
      </c>
      <c r="AO170" s="84">
        <f t="shared" si="34"/>
        <v>0.94253678160085241</v>
      </c>
    </row>
    <row r="171" spans="1:41" x14ac:dyDescent="0.2">
      <c r="A171" s="77" t="s">
        <v>158</v>
      </c>
      <c r="B171" s="88" t="s">
        <v>157</v>
      </c>
      <c r="C171" s="87" t="s">
        <v>156</v>
      </c>
      <c r="D171" s="86">
        <f>VLOOKUP(B171,[2]Tried!$C$26:$F$237,4,FALSE)</f>
        <v>791.25005227465522</v>
      </c>
      <c r="E171" s="86">
        <f>VLOOKUP(B171,[2]Tried!$C$26:$F$237,2,FALSE)</f>
        <v>373.97603697477268</v>
      </c>
      <c r="F171" s="86">
        <f>VLOOKUP(B171,[2]Tried!$C$26:$F$237,3,FALSE)</f>
        <v>417.27401529988248</v>
      </c>
      <c r="H171" s="86">
        <f>VLOOKUP(B171,[2]Tried!$L$26:$T$237,9,FALSE)</f>
        <v>786.7945261942574</v>
      </c>
      <c r="I171" s="86">
        <f>VLOOKUP(B171,[2]Tried!$L$26:$T$237,2,FALSE)</f>
        <v>59.076595673124487</v>
      </c>
      <c r="J171" s="86">
        <f>VLOOKUP(B171,[2]Tried!$L$26:$T$237,3,FALSE)</f>
        <v>170.33075644770165</v>
      </c>
      <c r="K171" s="86">
        <f>VLOOKUP(B171,[2]Tried!$L$26:$T$237,4,FALSE)</f>
        <v>159.90864067250206</v>
      </c>
      <c r="L171" s="86">
        <f>VLOOKUP(B171,[2]Tried!$L$26:$T$237,5,FALSE)</f>
        <v>153.79708187003413</v>
      </c>
      <c r="M171" s="86">
        <f>VLOOKUP(B171,[2]Tried!$L$26:$T$237,6,FALSE)</f>
        <v>93.074704677267334</v>
      </c>
      <c r="N171" s="86">
        <f>VLOOKUP(B171,[2]Tried!$L$26:$T$237,7,FALSE)</f>
        <v>82.149947027282451</v>
      </c>
      <c r="O171" s="86">
        <f>VLOOKUP(B171,[2]Tried!$L$26:$T$237,8,FALSE)</f>
        <v>68.456799826345261</v>
      </c>
      <c r="Q171" s="86">
        <f>VLOOKUP(B171,[2]Succeded!$C$26:$F$237,4,FALSE)</f>
        <v>730.42152342238774</v>
      </c>
      <c r="R171" s="86">
        <f>VLOOKUP(B171,[2]Succeded!$C$26:$F$237,2,FALSE)</f>
        <v>340.64384700815884</v>
      </c>
      <c r="S171" s="86">
        <f>VLOOKUP(B171,[2]Succeded!$C$26:$F$237,3,FALSE)</f>
        <v>389.77767641422895</v>
      </c>
      <c r="U171" s="86">
        <f>VLOOKUP(B171,[2]Succeded!$L$26:$T$237,9,FALSE)</f>
        <v>725.96599734198969</v>
      </c>
      <c r="V171" s="86">
        <f>VLOOKUP(B171,[2]Succeded!$L$26:$T$237,2,FALSE)</f>
        <v>55.39882807997212</v>
      </c>
      <c r="W171" s="86">
        <f>VLOOKUP(B171,[2]Succeded!$L$26:$T$237,3,FALSE)</f>
        <v>149.26445929252094</v>
      </c>
      <c r="X171" s="86">
        <f>VLOOKUP(B171,[2]Succeded!$L$26:$T$237,4,FALSE)</f>
        <v>147.00757703891151</v>
      </c>
      <c r="Y171" s="86">
        <f>VLOOKUP(B171,[2]Succeded!$L$26:$T$237,5,FALSE)</f>
        <v>147.75506248521071</v>
      </c>
      <c r="Z171" s="86">
        <f>VLOOKUP(B171,[2]Succeded!$L$26:$T$237,6,FALSE)</f>
        <v>88.378304151042684</v>
      </c>
      <c r="AA171" s="86">
        <f>VLOOKUP(B171,[2]Succeded!$L$26:$T$237,7,FALSE)</f>
        <v>76.340122543886196</v>
      </c>
      <c r="AB171" s="86">
        <f>VLOOKUP(B171,[2]Succeded!$L$26:$T$237,8,FALSE)</f>
        <v>61.821643750445524</v>
      </c>
      <c r="AD171" s="85">
        <f t="shared" si="24"/>
        <v>0.92312350731933612</v>
      </c>
      <c r="AE171" s="85">
        <f t="shared" si="25"/>
        <v>0.91087078670534627</v>
      </c>
      <c r="AF171" s="85">
        <f t="shared" si="26"/>
        <v>0.93410483788238596</v>
      </c>
      <c r="AH171" s="85">
        <f t="shared" si="27"/>
        <v>0.92268816466416381</v>
      </c>
      <c r="AI171" s="85">
        <f t="shared" si="28"/>
        <v>0.93774577645770674</v>
      </c>
      <c r="AJ171" s="85">
        <f t="shared" si="29"/>
        <v>0.87632123760544145</v>
      </c>
      <c r="AK171" s="85">
        <f t="shared" si="30"/>
        <v>0.91932228565426721</v>
      </c>
      <c r="AL171" s="85">
        <f t="shared" si="31"/>
        <v>0.9607143431373476</v>
      </c>
      <c r="AM171" s="85">
        <f t="shared" si="32"/>
        <v>0.94954160163592005</v>
      </c>
      <c r="AN171" s="85">
        <f t="shared" si="33"/>
        <v>0.92927780608955501</v>
      </c>
      <c r="AO171" s="84">
        <f t="shared" si="34"/>
        <v>0.90307528115934177</v>
      </c>
    </row>
    <row r="172" spans="1:41" x14ac:dyDescent="0.2">
      <c r="A172" s="77" t="s">
        <v>155</v>
      </c>
      <c r="B172" s="88" t="s">
        <v>154</v>
      </c>
      <c r="C172" s="87" t="s">
        <v>153</v>
      </c>
      <c r="D172" s="86">
        <f>VLOOKUP(B172,[2]Tried!$C$26:$F$237,4,FALSE)</f>
        <v>872.99511677393525</v>
      </c>
      <c r="E172" s="86">
        <f>VLOOKUP(B172,[2]Tried!$C$26:$F$237,2,FALSE)</f>
        <v>402.99066600611798</v>
      </c>
      <c r="F172" s="86">
        <f>VLOOKUP(B172,[2]Tried!$C$26:$F$237,3,FALSE)</f>
        <v>470.00445076781733</v>
      </c>
      <c r="H172" s="86">
        <f>VLOOKUP(B172,[2]Tried!$L$26:$T$237,9,FALSE)</f>
        <v>879.1258575154236</v>
      </c>
      <c r="I172" s="86">
        <f>VLOOKUP(B172,[2]Tried!$L$26:$T$237,2,FALSE)</f>
        <v>81.662297733347316</v>
      </c>
      <c r="J172" s="86">
        <f>VLOOKUP(B172,[2]Tried!$L$26:$T$237,3,FALSE)</f>
        <v>109.79176404120807</v>
      </c>
      <c r="K172" s="86">
        <f>VLOOKUP(B172,[2]Tried!$L$26:$T$237,4,FALSE)</f>
        <v>137.55180569702534</v>
      </c>
      <c r="L172" s="86">
        <f>VLOOKUP(B172,[2]Tried!$L$26:$T$237,5,FALSE)</f>
        <v>166.87991916395364</v>
      </c>
      <c r="M172" s="86">
        <f>VLOOKUP(B172,[2]Tried!$L$26:$T$237,6,FALSE)</f>
        <v>157.01869087069798</v>
      </c>
      <c r="N172" s="86">
        <f>VLOOKUP(B172,[2]Tried!$L$26:$T$237,7,FALSE)</f>
        <v>127.83747871708296</v>
      </c>
      <c r="O172" s="86">
        <f>VLOOKUP(B172,[2]Tried!$L$26:$T$237,8,FALSE)</f>
        <v>98.383901292108263</v>
      </c>
      <c r="Q172" s="86">
        <f>VLOOKUP(B172,[2]Succeded!$C$26:$F$237,4,FALSE)</f>
        <v>836.40712098820075</v>
      </c>
      <c r="R172" s="86">
        <f>VLOOKUP(B172,[2]Succeded!$C$26:$F$237,2,FALSE)</f>
        <v>387.50575158191663</v>
      </c>
      <c r="S172" s="86">
        <f>VLOOKUP(B172,[2]Succeded!$C$26:$F$237,3,FALSE)</f>
        <v>448.90136940628412</v>
      </c>
      <c r="U172" s="86">
        <f>VLOOKUP(B172,[2]Succeded!$L$26:$T$237,9,FALSE)</f>
        <v>842.53786172968898</v>
      </c>
      <c r="V172" s="86">
        <f>VLOOKUP(B172,[2]Succeded!$L$26:$T$237,2,FALSE)</f>
        <v>73.17383254150613</v>
      </c>
      <c r="W172" s="86">
        <f>VLOOKUP(B172,[2]Succeded!$L$26:$T$237,3,FALSE)</f>
        <v>106.62461099915654</v>
      </c>
      <c r="X172" s="86">
        <f>VLOOKUP(B172,[2]Succeded!$L$26:$T$237,4,FALSE)</f>
        <v>131.87282085039539</v>
      </c>
      <c r="Y172" s="86">
        <f>VLOOKUP(B172,[2]Succeded!$L$26:$T$237,5,FALSE)</f>
        <v>156.94183646386469</v>
      </c>
      <c r="Z172" s="86">
        <f>VLOOKUP(B172,[2]Succeded!$L$26:$T$237,6,FALSE)</f>
        <v>152.58426207570443</v>
      </c>
      <c r="AA172" s="86">
        <f>VLOOKUP(B172,[2]Succeded!$L$26:$T$237,7,FALSE)</f>
        <v>126.14017785970537</v>
      </c>
      <c r="AB172" s="86">
        <f>VLOOKUP(B172,[2]Succeded!$L$26:$T$237,8,FALSE)</f>
        <v>95.200320939356445</v>
      </c>
      <c r="AD172" s="85">
        <f t="shared" si="24"/>
        <v>0.95808911747302583</v>
      </c>
      <c r="AE172" s="85">
        <f t="shared" si="25"/>
        <v>0.96157500475714175</v>
      </c>
      <c r="AF172" s="85">
        <f t="shared" si="26"/>
        <v>0.95510025207834004</v>
      </c>
      <c r="AH172" s="85">
        <f t="shared" si="27"/>
        <v>0.95838139047674098</v>
      </c>
      <c r="AI172" s="85">
        <f t="shared" si="28"/>
        <v>0.89605404908445441</v>
      </c>
      <c r="AJ172" s="85">
        <f t="shared" si="29"/>
        <v>0.97115309085604273</v>
      </c>
      <c r="AK172" s="85">
        <f t="shared" si="30"/>
        <v>0.95871384735480236</v>
      </c>
      <c r="AL172" s="85">
        <f t="shared" si="31"/>
        <v>0.94044770185725501</v>
      </c>
      <c r="AM172" s="85">
        <f t="shared" si="32"/>
        <v>0.97175859274839316</v>
      </c>
      <c r="AN172" s="85">
        <f t="shared" si="33"/>
        <v>0.98672297925138308</v>
      </c>
      <c r="AO172" s="84">
        <f t="shared" si="34"/>
        <v>0.96764124708472821</v>
      </c>
    </row>
    <row r="173" spans="1:41" x14ac:dyDescent="0.2">
      <c r="A173" s="77" t="s">
        <v>152</v>
      </c>
      <c r="B173" s="88" t="s">
        <v>151</v>
      </c>
      <c r="C173" s="87" t="s">
        <v>150</v>
      </c>
      <c r="D173" s="86">
        <f>VLOOKUP(B173,[2]Tried!$C$26:$F$237,4,FALSE)</f>
        <v>1189.6285849876751</v>
      </c>
      <c r="E173" s="86">
        <f>VLOOKUP(B173,[2]Tried!$C$26:$F$237,2,FALSE)</f>
        <v>580.36026822374367</v>
      </c>
      <c r="F173" s="86">
        <f>VLOOKUP(B173,[2]Tried!$C$26:$F$237,3,FALSE)</f>
        <v>609.26831676393147</v>
      </c>
      <c r="H173" s="86">
        <f>VLOOKUP(B173,[2]Tried!$L$26:$T$237,9,FALSE)</f>
        <v>1190.3087466637221</v>
      </c>
      <c r="I173" s="86">
        <f>VLOOKUP(B173,[2]Tried!$L$26:$T$237,2,FALSE)</f>
        <v>140.1393788937275</v>
      </c>
      <c r="J173" s="86">
        <f>VLOOKUP(B173,[2]Tried!$L$26:$T$237,3,FALSE)</f>
        <v>227.03915839548986</v>
      </c>
      <c r="K173" s="86">
        <f>VLOOKUP(B173,[2]Tried!$L$26:$T$237,4,FALSE)</f>
        <v>225.20470874327779</v>
      </c>
      <c r="L173" s="86">
        <f>VLOOKUP(B173,[2]Tried!$L$26:$T$237,5,FALSE)</f>
        <v>228.68649057897318</v>
      </c>
      <c r="M173" s="86">
        <f>VLOOKUP(B173,[2]Tried!$L$26:$T$237,6,FALSE)</f>
        <v>175.03604894727394</v>
      </c>
      <c r="N173" s="86">
        <f>VLOOKUP(B173,[2]Tried!$L$26:$T$237,7,FALSE)</f>
        <v>129.31545113222413</v>
      </c>
      <c r="O173" s="86">
        <f>VLOOKUP(B173,[2]Tried!$L$26:$T$237,8,FALSE)</f>
        <v>64.887509972755737</v>
      </c>
      <c r="Q173" s="86">
        <f>VLOOKUP(B173,[2]Succeded!$C$26:$F$237,4,FALSE)</f>
        <v>1101.1705058571788</v>
      </c>
      <c r="R173" s="86">
        <f>VLOOKUP(B173,[2]Succeded!$C$26:$F$237,2,FALSE)</f>
        <v>530.01487995213461</v>
      </c>
      <c r="S173" s="86">
        <f>VLOOKUP(B173,[2]Succeded!$C$26:$F$237,3,FALSE)</f>
        <v>571.15562590504419</v>
      </c>
      <c r="U173" s="86">
        <f>VLOOKUP(B173,[2]Succeded!$L$26:$T$237,9,FALSE)</f>
        <v>1101.4569165472922</v>
      </c>
      <c r="V173" s="86">
        <f>VLOOKUP(B173,[2]Succeded!$L$26:$T$237,2,FALSE)</f>
        <v>125.1640527414159</v>
      </c>
      <c r="W173" s="86">
        <f>VLOOKUP(B173,[2]Succeded!$L$26:$T$237,3,FALSE)</f>
        <v>220.12518289658294</v>
      </c>
      <c r="X173" s="86">
        <f>VLOOKUP(B173,[2]Succeded!$L$26:$T$237,4,FALSE)</f>
        <v>198.73218789773583</v>
      </c>
      <c r="Y173" s="86">
        <f>VLOOKUP(B173,[2]Succeded!$L$26:$T$237,5,FALSE)</f>
        <v>211.69708936580787</v>
      </c>
      <c r="Z173" s="86">
        <f>VLOOKUP(B173,[2]Succeded!$L$26:$T$237,6,FALSE)</f>
        <v>164.41269490986821</v>
      </c>
      <c r="AA173" s="86">
        <f>VLOOKUP(B173,[2]Succeded!$L$26:$T$237,7,FALSE)</f>
        <v>121.58482607343967</v>
      </c>
      <c r="AB173" s="86">
        <f>VLOOKUP(B173,[2]Succeded!$L$26:$T$237,8,FALSE)</f>
        <v>59.740882662441905</v>
      </c>
      <c r="AD173" s="85">
        <f t="shared" si="24"/>
        <v>0.92564227167472379</v>
      </c>
      <c r="AE173" s="85">
        <f t="shared" si="25"/>
        <v>0.91325149044799936</v>
      </c>
      <c r="AF173" s="85">
        <f t="shared" si="26"/>
        <v>0.9374451455783569</v>
      </c>
      <c r="AH173" s="85">
        <f t="shared" si="27"/>
        <v>0.9253539635279755</v>
      </c>
      <c r="AI173" s="85">
        <f t="shared" si="28"/>
        <v>0.89313977077301088</v>
      </c>
      <c r="AJ173" s="85">
        <f t="shared" si="29"/>
        <v>0.96954721138076472</v>
      </c>
      <c r="AK173" s="85">
        <f t="shared" si="30"/>
        <v>0.88245129956088386</v>
      </c>
      <c r="AL173" s="85">
        <f t="shared" si="31"/>
        <v>0.92570876762264065</v>
      </c>
      <c r="AM173" s="85">
        <f t="shared" si="32"/>
        <v>0.9393076220510107</v>
      </c>
      <c r="AN173" s="85">
        <f t="shared" si="33"/>
        <v>0.94021886022823409</v>
      </c>
      <c r="AO173" s="84">
        <f t="shared" si="34"/>
        <v>0.92068385252454987</v>
      </c>
    </row>
    <row r="174" spans="1:41" x14ac:dyDescent="0.2">
      <c r="A174" s="77" t="s">
        <v>149</v>
      </c>
      <c r="B174" s="88" t="s">
        <v>148</v>
      </c>
      <c r="C174" s="87" t="s">
        <v>147</v>
      </c>
      <c r="D174" s="86">
        <f>VLOOKUP(B174,[2]Tried!$C$26:$F$237,4,FALSE)</f>
        <v>945.71970141310726</v>
      </c>
      <c r="E174" s="86">
        <f>VLOOKUP(B174,[2]Tried!$C$26:$F$237,2,FALSE)</f>
        <v>448.49646318811585</v>
      </c>
      <c r="F174" s="86">
        <f>VLOOKUP(B174,[2]Tried!$C$26:$F$237,3,FALSE)</f>
        <v>497.22323822499146</v>
      </c>
      <c r="H174" s="86">
        <f>VLOOKUP(B174,[2]Tried!$L$26:$T$237,9,FALSE)</f>
        <v>946.39244698924051</v>
      </c>
      <c r="I174" s="86">
        <f>VLOOKUP(B174,[2]Tried!$L$26:$T$237,2,FALSE)</f>
        <v>94.228681263178444</v>
      </c>
      <c r="J174" s="86">
        <f>VLOOKUP(B174,[2]Tried!$L$26:$T$237,3,FALSE)</f>
        <v>137.76979545563708</v>
      </c>
      <c r="K174" s="86">
        <f>VLOOKUP(B174,[2]Tried!$L$26:$T$237,4,FALSE)</f>
        <v>181.39879656390551</v>
      </c>
      <c r="L174" s="86">
        <f>VLOOKUP(B174,[2]Tried!$L$26:$T$237,5,FALSE)</f>
        <v>201.92982428492419</v>
      </c>
      <c r="M174" s="86">
        <f>VLOOKUP(B174,[2]Tried!$L$26:$T$237,6,FALSE)</f>
        <v>136.89243274677548</v>
      </c>
      <c r="N174" s="86">
        <f>VLOOKUP(B174,[2]Tried!$L$26:$T$237,7,FALSE)</f>
        <v>107.34451551280074</v>
      </c>
      <c r="O174" s="86">
        <f>VLOOKUP(B174,[2]Tried!$L$26:$T$237,8,FALSE)</f>
        <v>86.82840116201902</v>
      </c>
      <c r="Q174" s="86">
        <f>VLOOKUP(B174,[2]Succeded!$C$26:$F$237,4,FALSE)</f>
        <v>874.55076230426266</v>
      </c>
      <c r="R174" s="86">
        <f>VLOOKUP(B174,[2]Succeded!$C$26:$F$237,2,FALSE)</f>
        <v>410.12880908896346</v>
      </c>
      <c r="S174" s="86">
        <f>VLOOKUP(B174,[2]Succeded!$C$26:$F$237,3,FALSE)</f>
        <v>464.4219532152992</v>
      </c>
      <c r="U174" s="86">
        <f>VLOOKUP(B174,[2]Succeded!$L$26:$T$237,9,FALSE)</f>
        <v>876.20346790240046</v>
      </c>
      <c r="V174" s="86">
        <f>VLOOKUP(B174,[2]Succeded!$L$26:$T$237,2,FALSE)</f>
        <v>73.649086237874471</v>
      </c>
      <c r="W174" s="86">
        <f>VLOOKUP(B174,[2]Succeded!$L$26:$T$237,3,FALSE)</f>
        <v>122.50046321308766</v>
      </c>
      <c r="X174" s="86">
        <f>VLOOKUP(B174,[2]Succeded!$L$26:$T$237,4,FALSE)</f>
        <v>177.38071487731577</v>
      </c>
      <c r="Y174" s="86">
        <f>VLOOKUP(B174,[2]Succeded!$L$26:$T$237,5,FALSE)</f>
        <v>190.2484105920918</v>
      </c>
      <c r="Z174" s="86">
        <f>VLOOKUP(B174,[2]Succeded!$L$26:$T$237,6,FALSE)</f>
        <v>126.82763178585623</v>
      </c>
      <c r="AA174" s="86">
        <f>VLOOKUP(B174,[2]Succeded!$L$26:$T$237,7,FALSE)</f>
        <v>103.10243450148289</v>
      </c>
      <c r="AB174" s="86">
        <f>VLOOKUP(B174,[2]Succeded!$L$26:$T$237,8,FALSE)</f>
        <v>82.49472669469165</v>
      </c>
      <c r="AD174" s="85">
        <f t="shared" si="24"/>
        <v>0.92474626572492569</v>
      </c>
      <c r="AE174" s="85">
        <f t="shared" si="25"/>
        <v>0.9144527164686701</v>
      </c>
      <c r="AF174" s="85">
        <f t="shared" si="26"/>
        <v>0.93403106997414742</v>
      </c>
      <c r="AH174" s="85">
        <f t="shared" si="27"/>
        <v>0.92583522902139348</v>
      </c>
      <c r="AI174" s="85">
        <f t="shared" si="28"/>
        <v>0.78159945836633693</v>
      </c>
      <c r="AJ174" s="85">
        <f t="shared" si="29"/>
        <v>0.88916778026671117</v>
      </c>
      <c r="AK174" s="85">
        <f t="shared" si="30"/>
        <v>0.9778494578646546</v>
      </c>
      <c r="AL174" s="85">
        <f t="shared" si="31"/>
        <v>0.94215112238026888</v>
      </c>
      <c r="AM174" s="85">
        <f t="shared" si="32"/>
        <v>0.92647657172155606</v>
      </c>
      <c r="AN174" s="85">
        <f t="shared" si="33"/>
        <v>0.96048162320121533</v>
      </c>
      <c r="AO174" s="84">
        <f t="shared" si="34"/>
        <v>0.95008920572842437</v>
      </c>
    </row>
    <row r="175" spans="1:41" x14ac:dyDescent="0.2">
      <c r="A175" s="77" t="s">
        <v>146</v>
      </c>
      <c r="B175" s="88" t="s">
        <v>145</v>
      </c>
      <c r="C175" s="87" t="s">
        <v>144</v>
      </c>
      <c r="D175" s="86">
        <f>VLOOKUP(B175,[2]Tried!$C$26:$F$237,4,FALSE)</f>
        <v>1116.770177194599</v>
      </c>
      <c r="E175" s="86">
        <f>VLOOKUP(B175,[2]Tried!$C$26:$F$237,2,FALSE)</f>
        <v>482.1726868568519</v>
      </c>
      <c r="F175" s="86">
        <f>VLOOKUP(B175,[2]Tried!$C$26:$F$237,3,FALSE)</f>
        <v>634.59749033774699</v>
      </c>
      <c r="H175" s="86">
        <f>VLOOKUP(B175,[2]Tried!$L$26:$T$237,9,FALSE)</f>
        <v>1122.1225351555418</v>
      </c>
      <c r="I175" s="86">
        <f>VLOOKUP(B175,[2]Tried!$L$26:$T$237,2,FALSE)</f>
        <v>78.333152849909069</v>
      </c>
      <c r="J175" s="86">
        <f>VLOOKUP(B175,[2]Tried!$L$26:$T$237,3,FALSE)</f>
        <v>206.24756914044585</v>
      </c>
      <c r="K175" s="86">
        <f>VLOOKUP(B175,[2]Tried!$L$26:$T$237,4,FALSE)</f>
        <v>240.13325874153782</v>
      </c>
      <c r="L175" s="86">
        <f>VLOOKUP(B175,[2]Tried!$L$26:$T$237,5,FALSE)</f>
        <v>227.45954300453994</v>
      </c>
      <c r="M175" s="86">
        <f>VLOOKUP(B175,[2]Tried!$L$26:$T$237,6,FALSE)</f>
        <v>162.12519295099631</v>
      </c>
      <c r="N175" s="86">
        <f>VLOOKUP(B175,[2]Tried!$L$26:$T$237,7,FALSE)</f>
        <v>102.77298766409143</v>
      </c>
      <c r="O175" s="86">
        <f>VLOOKUP(B175,[2]Tried!$L$26:$T$237,8,FALSE)</f>
        <v>105.05083080402144</v>
      </c>
      <c r="Q175" s="86">
        <f>VLOOKUP(B175,[2]Succeded!$C$26:$F$237,4,FALSE)</f>
        <v>1024.0649217362516</v>
      </c>
      <c r="R175" s="86">
        <f>VLOOKUP(B175,[2]Succeded!$C$26:$F$237,2,FALSE)</f>
        <v>448.36962868036858</v>
      </c>
      <c r="S175" s="86">
        <f>VLOOKUP(B175,[2]Succeded!$C$26:$F$237,3,FALSE)</f>
        <v>575.6952930558831</v>
      </c>
      <c r="U175" s="86">
        <f>VLOOKUP(B175,[2]Succeded!$L$26:$T$237,9,FALSE)</f>
        <v>1029.417279697195</v>
      </c>
      <c r="V175" s="86">
        <f>VLOOKUP(B175,[2]Succeded!$L$26:$T$237,2,FALSE)</f>
        <v>73.164961416479883</v>
      </c>
      <c r="W175" s="86">
        <f>VLOOKUP(B175,[2]Succeded!$L$26:$T$237,3,FALSE)</f>
        <v>178.20252613311334</v>
      </c>
      <c r="X175" s="86">
        <f>VLOOKUP(B175,[2]Succeded!$L$26:$T$237,4,FALSE)</f>
        <v>211.57530376685983</v>
      </c>
      <c r="Y175" s="86">
        <f>VLOOKUP(B175,[2]Succeded!$L$26:$T$237,5,FALSE)</f>
        <v>217.1091308715921</v>
      </c>
      <c r="Z175" s="86">
        <f>VLOOKUP(B175,[2]Succeded!$L$26:$T$237,6,FALSE)</f>
        <v>152.95100715798998</v>
      </c>
      <c r="AA175" s="86">
        <f>VLOOKUP(B175,[2]Succeded!$L$26:$T$237,7,FALSE)</f>
        <v>95.035637597212911</v>
      </c>
      <c r="AB175" s="86">
        <f>VLOOKUP(B175,[2]Succeded!$L$26:$T$237,8,FALSE)</f>
        <v>101.37871275394669</v>
      </c>
      <c r="AD175" s="85">
        <f t="shared" si="24"/>
        <v>0.91698806312035552</v>
      </c>
      <c r="AE175" s="85">
        <f t="shared" si="25"/>
        <v>0.92989429078441599</v>
      </c>
      <c r="AF175" s="85">
        <f t="shared" si="26"/>
        <v>0.90718179920548558</v>
      </c>
      <c r="AH175" s="85">
        <f t="shared" si="27"/>
        <v>0.91738401773965217</v>
      </c>
      <c r="AI175" s="85">
        <f t="shared" si="28"/>
        <v>0.93402293606984332</v>
      </c>
      <c r="AJ175" s="85">
        <f t="shared" si="29"/>
        <v>0.86402243127415956</v>
      </c>
      <c r="AK175" s="85">
        <f t="shared" si="30"/>
        <v>0.8810745536693203</v>
      </c>
      <c r="AL175" s="85">
        <f t="shared" si="31"/>
        <v>0.95449559074889534</v>
      </c>
      <c r="AM175" s="85">
        <f t="shared" si="32"/>
        <v>0.94341295374260981</v>
      </c>
      <c r="AN175" s="85">
        <f t="shared" si="33"/>
        <v>0.92471416621488445</v>
      </c>
      <c r="AO175" s="84">
        <f t="shared" si="34"/>
        <v>0.96504436926419634</v>
      </c>
    </row>
    <row r="176" spans="1:41" x14ac:dyDescent="0.2">
      <c r="A176" s="77" t="s">
        <v>143</v>
      </c>
      <c r="B176" s="88" t="s">
        <v>142</v>
      </c>
      <c r="C176" s="87" t="s">
        <v>141</v>
      </c>
      <c r="D176" s="86">
        <f>VLOOKUP(B176,[2]Tried!$C$26:$F$237,4,FALSE)</f>
        <v>859.02366284569109</v>
      </c>
      <c r="E176" s="86">
        <f>VLOOKUP(B176,[2]Tried!$C$26:$F$237,2,FALSE)</f>
        <v>395.56779437999347</v>
      </c>
      <c r="F176" s="86">
        <f>VLOOKUP(B176,[2]Tried!$C$26:$F$237,3,FALSE)</f>
        <v>463.45586846569762</v>
      </c>
      <c r="H176" s="86">
        <f>VLOOKUP(B176,[2]Tried!$L$26:$T$237,9,FALSE)</f>
        <v>854.83010888396245</v>
      </c>
      <c r="I176" s="86">
        <f>VLOOKUP(B176,[2]Tried!$L$26:$T$237,2,FALSE)</f>
        <v>84.58657544046352</v>
      </c>
      <c r="J176" s="86">
        <f>VLOOKUP(B176,[2]Tried!$L$26:$T$237,3,FALSE)</f>
        <v>108.21041600396448</v>
      </c>
      <c r="K176" s="86">
        <f>VLOOKUP(B176,[2]Tried!$L$26:$T$237,4,FALSE)</f>
        <v>150.10234664641993</v>
      </c>
      <c r="L176" s="86">
        <f>VLOOKUP(B176,[2]Tried!$L$26:$T$237,5,FALSE)</f>
        <v>165.16583833290554</v>
      </c>
      <c r="M176" s="86">
        <f>VLOOKUP(B176,[2]Tried!$L$26:$T$237,6,FALSE)</f>
        <v>133.86940124323365</v>
      </c>
      <c r="N176" s="86">
        <f>VLOOKUP(B176,[2]Tried!$L$26:$T$237,7,FALSE)</f>
        <v>127.86363939555469</v>
      </c>
      <c r="O176" s="86">
        <f>VLOOKUP(B176,[2]Tried!$L$26:$T$237,8,FALSE)</f>
        <v>85.031891821420615</v>
      </c>
      <c r="Q176" s="86">
        <f>VLOOKUP(B176,[2]Succeded!$C$26:$F$237,4,FALSE)</f>
        <v>782.73745791910096</v>
      </c>
      <c r="R176" s="86">
        <f>VLOOKUP(B176,[2]Succeded!$C$26:$F$237,2,FALSE)</f>
        <v>350.7005456282152</v>
      </c>
      <c r="S176" s="86">
        <f>VLOOKUP(B176,[2]Succeded!$C$26:$F$237,3,FALSE)</f>
        <v>432.03691229088577</v>
      </c>
      <c r="U176" s="86">
        <f>VLOOKUP(B176,[2]Succeded!$L$26:$T$237,9,FALSE)</f>
        <v>781.39839259088421</v>
      </c>
      <c r="V176" s="86">
        <f>VLOOKUP(B176,[2]Succeded!$L$26:$T$237,2,FALSE)</f>
        <v>74.563485977573464</v>
      </c>
      <c r="W176" s="86">
        <f>VLOOKUP(B176,[2]Succeded!$L$26:$T$237,3,FALSE)</f>
        <v>96.912171196812807</v>
      </c>
      <c r="X176" s="86">
        <f>VLOOKUP(B176,[2]Succeded!$L$26:$T$237,4,FALSE)</f>
        <v>137.92971657312822</v>
      </c>
      <c r="Y176" s="86">
        <f>VLOOKUP(B176,[2]Succeded!$L$26:$T$237,5,FALSE)</f>
        <v>152.20704803309278</v>
      </c>
      <c r="Z176" s="86">
        <f>VLOOKUP(B176,[2]Succeded!$L$26:$T$237,6,FALSE)</f>
        <v>118.94528097604213</v>
      </c>
      <c r="AA176" s="86">
        <f>VLOOKUP(B176,[2]Succeded!$L$26:$T$237,7,FALSE)</f>
        <v>124.22337576204234</v>
      </c>
      <c r="AB176" s="86">
        <f>VLOOKUP(B176,[2]Succeded!$L$26:$T$237,8,FALSE)</f>
        <v>76.617314072192514</v>
      </c>
      <c r="AD176" s="85">
        <f t="shared" si="24"/>
        <v>0.91119429158228715</v>
      </c>
      <c r="AE176" s="85">
        <f t="shared" si="25"/>
        <v>0.8865750716078834</v>
      </c>
      <c r="AF176" s="85">
        <f t="shared" si="26"/>
        <v>0.93220723198774791</v>
      </c>
      <c r="AH176" s="85">
        <f t="shared" si="27"/>
        <v>0.91409788269045855</v>
      </c>
      <c r="AI176" s="85">
        <f t="shared" si="28"/>
        <v>0.88150496209714946</v>
      </c>
      <c r="AJ176" s="85">
        <f t="shared" si="29"/>
        <v>0.89559004369100892</v>
      </c>
      <c r="AK176" s="85">
        <f t="shared" si="30"/>
        <v>0.91890446521821889</v>
      </c>
      <c r="AL176" s="85">
        <f t="shared" si="31"/>
        <v>0.92154073487222432</v>
      </c>
      <c r="AM176" s="85">
        <f t="shared" si="32"/>
        <v>0.88851731516991561</v>
      </c>
      <c r="AN176" s="85">
        <f t="shared" si="33"/>
        <v>0.97153011090001162</v>
      </c>
      <c r="AO176" s="84">
        <f t="shared" si="34"/>
        <v>0.90104209645364652</v>
      </c>
    </row>
    <row r="177" spans="1:41" x14ac:dyDescent="0.2">
      <c r="A177" s="77" t="s">
        <v>140</v>
      </c>
      <c r="B177" s="88" t="s">
        <v>139</v>
      </c>
      <c r="C177" s="87" t="s">
        <v>138</v>
      </c>
      <c r="D177" s="86">
        <f>VLOOKUP(B177,[2]Tried!$C$26:$F$237,4,FALSE)</f>
        <v>352.10485757166117</v>
      </c>
      <c r="E177" s="86">
        <f>VLOOKUP(B177,[2]Tried!$C$26:$F$237,2,FALSE)</f>
        <v>150.61153303737487</v>
      </c>
      <c r="F177" s="86">
        <f>VLOOKUP(B177,[2]Tried!$C$26:$F$237,3,FALSE)</f>
        <v>201.4933245342863</v>
      </c>
      <c r="H177" s="86">
        <f>VLOOKUP(B177,[2]Tried!$L$26:$T$237,9,FALSE)</f>
        <v>352.94411979951258</v>
      </c>
      <c r="I177" s="86">
        <f>VLOOKUP(B177,[2]Tried!$L$26:$T$237,2,FALSE)</f>
        <v>29.904747543061283</v>
      </c>
      <c r="J177" s="86">
        <f>VLOOKUP(B177,[2]Tried!$L$26:$T$237,3,FALSE)</f>
        <v>50.684736670677673</v>
      </c>
      <c r="K177" s="86">
        <f>VLOOKUP(B177,[2]Tried!$L$26:$T$237,4,FALSE)</f>
        <v>82.934172080789494</v>
      </c>
      <c r="L177" s="86">
        <f>VLOOKUP(B177,[2]Tried!$L$26:$T$237,5,FALSE)</f>
        <v>67.67928588752595</v>
      </c>
      <c r="M177" s="86">
        <f>VLOOKUP(B177,[2]Tried!$L$26:$T$237,6,FALSE)</f>
        <v>57.34900531852292</v>
      </c>
      <c r="N177" s="86">
        <f>VLOOKUP(B177,[2]Tried!$L$26:$T$237,7,FALSE)</f>
        <v>36.479201893716613</v>
      </c>
      <c r="O177" s="86">
        <f>VLOOKUP(B177,[2]Tried!$L$26:$T$237,8,FALSE)</f>
        <v>27.912970405218687</v>
      </c>
      <c r="Q177" s="86">
        <f>VLOOKUP(B177,[2]Succeded!$C$26:$F$237,4,FALSE)</f>
        <v>330.83077762976848</v>
      </c>
      <c r="R177" s="86">
        <f>VLOOKUP(B177,[2]Succeded!$C$26:$F$237,2,FALSE)</f>
        <v>142.78258493087111</v>
      </c>
      <c r="S177" s="86">
        <f>VLOOKUP(B177,[2]Succeded!$C$26:$F$237,3,FALSE)</f>
        <v>188.0481926988974</v>
      </c>
      <c r="U177" s="86">
        <f>VLOOKUP(B177,[2]Succeded!$L$26:$T$237,9,FALSE)</f>
        <v>331.67003985761994</v>
      </c>
      <c r="V177" s="86">
        <f>VLOOKUP(B177,[2]Succeded!$L$26:$T$237,2,FALSE)</f>
        <v>27.833932794814825</v>
      </c>
      <c r="W177" s="86">
        <f>VLOOKUP(B177,[2]Succeded!$L$26:$T$237,3,FALSE)</f>
        <v>48.417703742723624</v>
      </c>
      <c r="X177" s="86">
        <f>VLOOKUP(B177,[2]Succeded!$L$26:$T$237,4,FALSE)</f>
        <v>82.041616827736831</v>
      </c>
      <c r="Y177" s="86">
        <f>VLOOKUP(B177,[2]Succeded!$L$26:$T$237,5,FALSE)</f>
        <v>60.573060318611965</v>
      </c>
      <c r="Z177" s="86">
        <f>VLOOKUP(B177,[2]Succeded!$L$26:$T$237,6,FALSE)</f>
        <v>52.881292980088489</v>
      </c>
      <c r="AA177" s="86">
        <f>VLOOKUP(B177,[2]Succeded!$L$26:$T$237,7,FALSE)</f>
        <v>32.928370556488908</v>
      </c>
      <c r="AB177" s="86">
        <f>VLOOKUP(B177,[2]Succeded!$L$26:$T$237,8,FALSE)</f>
        <v>26.994062637155299</v>
      </c>
      <c r="AD177" s="85">
        <f t="shared" si="24"/>
        <v>0.93958027137537303</v>
      </c>
      <c r="AE177" s="85">
        <f t="shared" si="25"/>
        <v>0.94801893355297717</v>
      </c>
      <c r="AF177" s="85">
        <f t="shared" si="26"/>
        <v>0.93327256936940817</v>
      </c>
      <c r="AH177" s="85">
        <f t="shared" si="27"/>
        <v>0.93972394283271465</v>
      </c>
      <c r="AI177" s="85">
        <f t="shared" si="28"/>
        <v>0.9307529767551258</v>
      </c>
      <c r="AJ177" s="85">
        <f t="shared" si="29"/>
        <v>0.95527188110527206</v>
      </c>
      <c r="AK177" s="85">
        <f t="shared" si="30"/>
        <v>0.98923778666068807</v>
      </c>
      <c r="AL177" s="85">
        <f t="shared" si="31"/>
        <v>0.89500146941970404</v>
      </c>
      <c r="AM177" s="85">
        <f t="shared" si="32"/>
        <v>0.92209607972064644</v>
      </c>
      <c r="AN177" s="85">
        <f t="shared" si="33"/>
        <v>0.90266148509572186</v>
      </c>
      <c r="AO177" s="84">
        <f t="shared" si="34"/>
        <v>0.96707954206509006</v>
      </c>
    </row>
    <row r="178" spans="1:41" x14ac:dyDescent="0.2">
      <c r="A178" s="77" t="s">
        <v>137</v>
      </c>
      <c r="B178" s="88" t="s">
        <v>136</v>
      </c>
      <c r="C178" s="87" t="s">
        <v>135</v>
      </c>
      <c r="D178" s="86">
        <f>VLOOKUP(B178,[2]Tried!$C$26:$F$237,4,FALSE)</f>
        <v>434.82655597339681</v>
      </c>
      <c r="E178" s="86">
        <f>VLOOKUP(B178,[2]Tried!$C$26:$F$237,2,FALSE)</f>
        <v>196.36131866648583</v>
      </c>
      <c r="F178" s="86">
        <f>VLOOKUP(B178,[2]Tried!$C$26:$F$237,3,FALSE)</f>
        <v>238.46523730691098</v>
      </c>
      <c r="H178" s="86">
        <f>VLOOKUP(B178,[2]Tried!$L$26:$T$237,9,FALSE)</f>
        <v>436.57787442076813</v>
      </c>
      <c r="I178" s="86">
        <f>VLOOKUP(B178,[2]Tried!$L$26:$T$237,2,FALSE)</f>
        <v>51.286461831280491</v>
      </c>
      <c r="J178" s="86">
        <f>VLOOKUP(B178,[2]Tried!$L$26:$T$237,3,FALSE)</f>
        <v>77.96787661243269</v>
      </c>
      <c r="K178" s="86">
        <f>VLOOKUP(B178,[2]Tried!$L$26:$T$237,4,FALSE)</f>
        <v>73.25769503840678</v>
      </c>
      <c r="L178" s="86">
        <f>VLOOKUP(B178,[2]Tried!$L$26:$T$237,5,FALSE)</f>
        <v>78.516247305637762</v>
      </c>
      <c r="M178" s="86">
        <f>VLOOKUP(B178,[2]Tried!$L$26:$T$237,6,FALSE)</f>
        <v>63.479940778737344</v>
      </c>
      <c r="N178" s="86">
        <f>VLOOKUP(B178,[2]Tried!$L$26:$T$237,7,FALSE)</f>
        <v>64.86674625348023</v>
      </c>
      <c r="O178" s="86">
        <f>VLOOKUP(B178,[2]Tried!$L$26:$T$237,8,FALSE)</f>
        <v>27.202906600792858</v>
      </c>
      <c r="Q178" s="86">
        <f>VLOOKUP(B178,[2]Succeded!$C$26:$F$237,4,FALSE)</f>
        <v>381.45052773386772</v>
      </c>
      <c r="R178" s="86">
        <f>VLOOKUP(B178,[2]Succeded!$C$26:$F$237,2,FALSE)</f>
        <v>179.00401272963626</v>
      </c>
      <c r="S178" s="86">
        <f>VLOOKUP(B178,[2]Succeded!$C$26:$F$237,3,FALSE)</f>
        <v>202.44651500423143</v>
      </c>
      <c r="U178" s="86">
        <f>VLOOKUP(B178,[2]Succeded!$L$26:$T$237,9,FALSE)</f>
        <v>383.20184618123898</v>
      </c>
      <c r="V178" s="86">
        <f>VLOOKUP(B178,[2]Succeded!$L$26:$T$237,2,FALSE)</f>
        <v>44.294869892839685</v>
      </c>
      <c r="W178" s="86">
        <f>VLOOKUP(B178,[2]Succeded!$L$26:$T$237,3,FALSE)</f>
        <v>67.468740247095667</v>
      </c>
      <c r="X178" s="86">
        <f>VLOOKUP(B178,[2]Succeded!$L$26:$T$237,4,FALSE)</f>
        <v>67.168343619382938</v>
      </c>
      <c r="Y178" s="86">
        <f>VLOOKUP(B178,[2]Succeded!$L$26:$T$237,5,FALSE)</f>
        <v>63.275264259840654</v>
      </c>
      <c r="Z178" s="86">
        <f>VLOOKUP(B178,[2]Succeded!$L$26:$T$237,6,FALSE)</f>
        <v>56.370654621490516</v>
      </c>
      <c r="AA178" s="86">
        <f>VLOOKUP(B178,[2]Succeded!$L$26:$T$237,7,FALSE)</f>
        <v>61.049290634264032</v>
      </c>
      <c r="AB178" s="86">
        <f>VLOOKUP(B178,[2]Succeded!$L$26:$T$237,8,FALSE)</f>
        <v>23.574682906325453</v>
      </c>
      <c r="AD178" s="85">
        <f t="shared" si="24"/>
        <v>0.87724754271265182</v>
      </c>
      <c r="AE178" s="85">
        <f t="shared" si="25"/>
        <v>0.91160526902790628</v>
      </c>
      <c r="AF178" s="85">
        <f t="shared" si="26"/>
        <v>0.84895608806778611</v>
      </c>
      <c r="AH178" s="85">
        <f t="shared" si="27"/>
        <v>0.87773996034419732</v>
      </c>
      <c r="AI178" s="85">
        <f t="shared" si="28"/>
        <v>0.86367568187017119</v>
      </c>
      <c r="AJ178" s="85">
        <f t="shared" si="29"/>
        <v>0.86534022957266432</v>
      </c>
      <c r="AK178" s="85">
        <f t="shared" si="30"/>
        <v>0.91687765475242733</v>
      </c>
      <c r="AL178" s="85">
        <f t="shared" si="31"/>
        <v>0.80588752559111743</v>
      </c>
      <c r="AM178" s="85">
        <f t="shared" si="32"/>
        <v>0.88800735996231284</v>
      </c>
      <c r="AN178" s="85">
        <f t="shared" si="33"/>
        <v>0.94114926615405214</v>
      </c>
      <c r="AO178" s="84">
        <f t="shared" si="34"/>
        <v>0.8666236756346597</v>
      </c>
    </row>
    <row r="179" spans="1:41" x14ac:dyDescent="0.2">
      <c r="A179" s="77" t="s">
        <v>134</v>
      </c>
      <c r="B179" s="88" t="s">
        <v>133</v>
      </c>
      <c r="C179" s="87" t="s">
        <v>132</v>
      </c>
      <c r="D179" s="86">
        <f>VLOOKUP(B179,[2]Tried!$C$26:$F$237,4,FALSE)</f>
        <v>584.32406181051851</v>
      </c>
      <c r="E179" s="86">
        <f>VLOOKUP(B179,[2]Tried!$C$26:$F$237,2,FALSE)</f>
        <v>260.36331703330808</v>
      </c>
      <c r="F179" s="86">
        <f>VLOOKUP(B179,[2]Tried!$C$26:$F$237,3,FALSE)</f>
        <v>323.96074477721044</v>
      </c>
      <c r="H179" s="86">
        <f>VLOOKUP(B179,[2]Tried!$L$26:$T$237,9,FALSE)</f>
        <v>584.90607295383018</v>
      </c>
      <c r="I179" s="86">
        <f>VLOOKUP(B179,[2]Tried!$L$26:$T$237,2,FALSE)</f>
        <v>67.795866451430044</v>
      </c>
      <c r="J179" s="86">
        <f>VLOOKUP(B179,[2]Tried!$L$26:$T$237,3,FALSE)</f>
        <v>93.76497456895676</v>
      </c>
      <c r="K179" s="86">
        <f>VLOOKUP(B179,[2]Tried!$L$26:$T$237,4,FALSE)</f>
        <v>86.602469743614776</v>
      </c>
      <c r="L179" s="86">
        <f>VLOOKUP(B179,[2]Tried!$L$26:$T$237,5,FALSE)</f>
        <v>116.89791324792779</v>
      </c>
      <c r="M179" s="86">
        <f>VLOOKUP(B179,[2]Tried!$L$26:$T$237,6,FALSE)</f>
        <v>89.756431484574307</v>
      </c>
      <c r="N179" s="86">
        <f>VLOOKUP(B179,[2]Tried!$L$26:$T$237,7,FALSE)</f>
        <v>80.065736420899043</v>
      </c>
      <c r="O179" s="86">
        <f>VLOOKUP(B179,[2]Tried!$L$26:$T$237,8,FALSE)</f>
        <v>50.022681036427443</v>
      </c>
      <c r="Q179" s="86">
        <f>VLOOKUP(B179,[2]Succeded!$C$26:$F$237,4,FALSE)</f>
        <v>536.45165855742857</v>
      </c>
      <c r="R179" s="86">
        <f>VLOOKUP(B179,[2]Succeded!$C$26:$F$237,2,FALSE)</f>
        <v>244.75171563674095</v>
      </c>
      <c r="S179" s="86">
        <f>VLOOKUP(B179,[2]Succeded!$C$26:$F$237,3,FALSE)</f>
        <v>291.69994292068759</v>
      </c>
      <c r="U179" s="86">
        <f>VLOOKUP(B179,[2]Succeded!$L$26:$T$237,9,FALSE)</f>
        <v>537.03366970074023</v>
      </c>
      <c r="V179" s="86">
        <f>VLOOKUP(B179,[2]Succeded!$L$26:$T$237,2,FALSE)</f>
        <v>53.294617761624842</v>
      </c>
      <c r="W179" s="86">
        <f>VLOOKUP(B179,[2]Succeded!$L$26:$T$237,3,FALSE)</f>
        <v>79.478418562266782</v>
      </c>
      <c r="X179" s="86">
        <f>VLOOKUP(B179,[2]Succeded!$L$26:$T$237,4,FALSE)</f>
        <v>81.485002891702734</v>
      </c>
      <c r="Y179" s="86">
        <f>VLOOKUP(B179,[2]Succeded!$L$26:$T$237,5,FALSE)</f>
        <v>111.36141079656412</v>
      </c>
      <c r="Z179" s="86">
        <f>VLOOKUP(B179,[2]Succeded!$L$26:$T$237,6,FALSE)</f>
        <v>85.052626214707033</v>
      </c>
      <c r="AA179" s="86">
        <f>VLOOKUP(B179,[2]Succeded!$L$26:$T$237,7,FALSE)</f>
        <v>78.813250588004578</v>
      </c>
      <c r="AB179" s="86">
        <f>VLOOKUP(B179,[2]Succeded!$L$26:$T$237,8,FALSE)</f>
        <v>47.548342885870085</v>
      </c>
      <c r="AD179" s="85">
        <f t="shared" si="24"/>
        <v>0.918072168541617</v>
      </c>
      <c r="AE179" s="85">
        <f t="shared" si="25"/>
        <v>0.94003916690549016</v>
      </c>
      <c r="AF179" s="85">
        <f t="shared" si="26"/>
        <v>0.90041755868073226</v>
      </c>
      <c r="AH179" s="85">
        <f t="shared" si="27"/>
        <v>0.91815369088009324</v>
      </c>
      <c r="AI179" s="85">
        <f t="shared" si="28"/>
        <v>0.78610423542275831</v>
      </c>
      <c r="AJ179" s="85">
        <f t="shared" si="29"/>
        <v>0.84763440642557486</v>
      </c>
      <c r="AK179" s="85">
        <f t="shared" si="30"/>
        <v>0.94090853451336642</v>
      </c>
      <c r="AL179" s="85">
        <f t="shared" si="31"/>
        <v>0.9526381412846836</v>
      </c>
      <c r="AM179" s="85">
        <f t="shared" si="32"/>
        <v>0.94759366886510321</v>
      </c>
      <c r="AN179" s="85">
        <f t="shared" si="33"/>
        <v>0.9843567812040066</v>
      </c>
      <c r="AO179" s="84">
        <f t="shared" si="34"/>
        <v>0.950535675031982</v>
      </c>
    </row>
    <row r="180" spans="1:41" x14ac:dyDescent="0.2">
      <c r="A180" s="77" t="s">
        <v>131</v>
      </c>
      <c r="B180" s="88" t="s">
        <v>130</v>
      </c>
      <c r="C180" s="87" t="s">
        <v>129</v>
      </c>
      <c r="D180" s="86">
        <f>VLOOKUP(B180,[2]Tried!$C$26:$F$237,4,FALSE)</f>
        <v>520.7438322841333</v>
      </c>
      <c r="E180" s="86">
        <f>VLOOKUP(B180,[2]Tried!$C$26:$F$237,2,FALSE)</f>
        <v>240.68491750535574</v>
      </c>
      <c r="F180" s="86">
        <f>VLOOKUP(B180,[2]Tried!$C$26:$F$237,3,FALSE)</f>
        <v>280.05891477877753</v>
      </c>
      <c r="H180" s="86">
        <f>VLOOKUP(B180,[2]Tried!$L$26:$T$237,9,FALSE)</f>
        <v>520.7438322841333</v>
      </c>
      <c r="I180" s="86">
        <f>VLOOKUP(B180,[2]Tried!$L$26:$T$237,2,FALSE)</f>
        <v>50.049534005787386</v>
      </c>
      <c r="J180" s="86">
        <f>VLOOKUP(B180,[2]Tried!$L$26:$T$237,3,FALSE)</f>
        <v>74.333453116369142</v>
      </c>
      <c r="K180" s="86">
        <f>VLOOKUP(B180,[2]Tried!$L$26:$T$237,4,FALSE)</f>
        <v>112.53003540261642</v>
      </c>
      <c r="L180" s="86">
        <f>VLOOKUP(B180,[2]Tried!$L$26:$T$237,5,FALSE)</f>
        <v>124.99310125300119</v>
      </c>
      <c r="M180" s="86">
        <f>VLOOKUP(B180,[2]Tried!$L$26:$T$237,6,FALSE)</f>
        <v>76.678943416842159</v>
      </c>
      <c r="N180" s="86">
        <f>VLOOKUP(B180,[2]Tried!$L$26:$T$237,7,FALSE)</f>
        <v>48.19996466779493</v>
      </c>
      <c r="O180" s="86">
        <f>VLOOKUP(B180,[2]Tried!$L$26:$T$237,8,FALSE)</f>
        <v>33.958800421722103</v>
      </c>
      <c r="Q180" s="86">
        <f>VLOOKUP(B180,[2]Succeded!$C$26:$F$237,4,FALSE)</f>
        <v>491.26442838223613</v>
      </c>
      <c r="R180" s="86">
        <f>VLOOKUP(B180,[2]Succeded!$C$26:$F$237,2,FALSE)</f>
        <v>223.14992072576243</v>
      </c>
      <c r="S180" s="86">
        <f>VLOOKUP(B180,[2]Succeded!$C$26:$F$237,3,FALSE)</f>
        <v>268.11450765647368</v>
      </c>
      <c r="U180" s="86">
        <f>VLOOKUP(B180,[2]Succeded!$L$26:$T$237,9,FALSE)</f>
        <v>491.26442838223613</v>
      </c>
      <c r="V180" s="86">
        <f>VLOOKUP(B180,[2]Succeded!$L$26:$T$237,2,FALSE)</f>
        <v>47.565063122014543</v>
      </c>
      <c r="W180" s="86">
        <f>VLOOKUP(B180,[2]Succeded!$L$26:$T$237,3,FALSE)</f>
        <v>66.680983948990473</v>
      </c>
      <c r="X180" s="86">
        <f>VLOOKUP(B180,[2]Succeded!$L$26:$T$237,4,FALSE)</f>
        <v>104.61325376428209</v>
      </c>
      <c r="Y180" s="86">
        <f>VLOOKUP(B180,[2]Succeded!$L$26:$T$237,5,FALSE)</f>
        <v>122.13411999154019</v>
      </c>
      <c r="Z180" s="86">
        <f>VLOOKUP(B180,[2]Succeded!$L$26:$T$237,6,FALSE)</f>
        <v>72.105180322840027</v>
      </c>
      <c r="AA180" s="86">
        <f>VLOOKUP(B180,[2]Succeded!$L$26:$T$237,7,FALSE)</f>
        <v>47.639805541672573</v>
      </c>
      <c r="AB180" s="86">
        <f>VLOOKUP(B180,[2]Succeded!$L$26:$T$237,8,FALSE)</f>
        <v>30.526021690896268</v>
      </c>
      <c r="AD180" s="85">
        <f t="shared" si="24"/>
        <v>0.94338981650038567</v>
      </c>
      <c r="AE180" s="85">
        <f t="shared" si="25"/>
        <v>0.92714542746866091</v>
      </c>
      <c r="AF180" s="85">
        <f t="shared" si="26"/>
        <v>0.95735037703856374</v>
      </c>
      <c r="AH180" s="85">
        <f t="shared" si="27"/>
        <v>0.94338981650038567</v>
      </c>
      <c r="AI180" s="85">
        <f t="shared" si="28"/>
        <v>0.950359759923328</v>
      </c>
      <c r="AJ180" s="85">
        <f t="shared" si="29"/>
        <v>0.89705215018870821</v>
      </c>
      <c r="AK180" s="85">
        <f t="shared" si="30"/>
        <v>0.92964739049437595</v>
      </c>
      <c r="AL180" s="85">
        <f t="shared" si="31"/>
        <v>0.97712688754178467</v>
      </c>
      <c r="AM180" s="85">
        <f t="shared" si="32"/>
        <v>0.94035177207465892</v>
      </c>
      <c r="AN180" s="85">
        <f t="shared" si="33"/>
        <v>0.98837843284776039</v>
      </c>
      <c r="AO180" s="84">
        <f t="shared" si="34"/>
        <v>0.89891342779499295</v>
      </c>
    </row>
    <row r="181" spans="1:41" x14ac:dyDescent="0.2">
      <c r="A181" s="77" t="s">
        <v>128</v>
      </c>
      <c r="B181" s="88" t="s">
        <v>127</v>
      </c>
      <c r="C181" s="87" t="s">
        <v>126</v>
      </c>
      <c r="D181" s="86">
        <f>VLOOKUP(B181,[2]Tried!$C$26:$F$237,4,FALSE)</f>
        <v>1159.3917086349425</v>
      </c>
      <c r="E181" s="86">
        <f>VLOOKUP(B181,[2]Tried!$C$26:$F$237,2,FALSE)</f>
        <v>538.06313739865186</v>
      </c>
      <c r="F181" s="86">
        <f>VLOOKUP(B181,[2]Tried!$C$26:$F$237,3,FALSE)</f>
        <v>621.32857123629071</v>
      </c>
      <c r="H181" s="86">
        <f>VLOOKUP(B181,[2]Tried!$L$26:$T$237,9,FALSE)</f>
        <v>1155.8957895415822</v>
      </c>
      <c r="I181" s="86">
        <f>VLOOKUP(B181,[2]Tried!$L$26:$T$237,2,FALSE)</f>
        <v>111.9038210229744</v>
      </c>
      <c r="J181" s="86">
        <f>VLOOKUP(B181,[2]Tried!$L$26:$T$237,3,FALSE)</f>
        <v>191.48587532451884</v>
      </c>
      <c r="K181" s="86">
        <f>VLOOKUP(B181,[2]Tried!$L$26:$T$237,4,FALSE)</f>
        <v>227.73682622291562</v>
      </c>
      <c r="L181" s="86">
        <f>VLOOKUP(B181,[2]Tried!$L$26:$T$237,5,FALSE)</f>
        <v>237.2660311727218</v>
      </c>
      <c r="M181" s="86">
        <f>VLOOKUP(B181,[2]Tried!$L$26:$T$237,6,FALSE)</f>
        <v>157.39080428896742</v>
      </c>
      <c r="N181" s="86">
        <f>VLOOKUP(B181,[2]Tried!$L$26:$T$237,7,FALSE)</f>
        <v>126.6490278280701</v>
      </c>
      <c r="O181" s="86">
        <f>VLOOKUP(B181,[2]Tried!$L$26:$T$237,8,FALSE)</f>
        <v>103.46340368141412</v>
      </c>
      <c r="Q181" s="86">
        <f>VLOOKUP(B181,[2]Succeded!$C$26:$F$237,4,FALSE)</f>
        <v>1091.0385287967474</v>
      </c>
      <c r="R181" s="86">
        <f>VLOOKUP(B181,[2]Succeded!$C$26:$F$237,2,FALSE)</f>
        <v>503.56263074406559</v>
      </c>
      <c r="S181" s="86">
        <f>VLOOKUP(B181,[2]Succeded!$C$26:$F$237,3,FALSE)</f>
        <v>587.47589805268171</v>
      </c>
      <c r="U181" s="86">
        <f>VLOOKUP(B181,[2]Succeded!$L$26:$T$237,9,FALSE)</f>
        <v>1088.3427257846301</v>
      </c>
      <c r="V181" s="86">
        <f>VLOOKUP(B181,[2]Succeded!$L$26:$T$237,2,FALSE)</f>
        <v>109.52567581610221</v>
      </c>
      <c r="W181" s="86">
        <f>VLOOKUP(B181,[2]Succeded!$L$26:$T$237,3,FALSE)</f>
        <v>175.95995089067242</v>
      </c>
      <c r="X181" s="86">
        <f>VLOOKUP(B181,[2]Succeded!$L$26:$T$237,4,FALSE)</f>
        <v>220.34990833080511</v>
      </c>
      <c r="Y181" s="86">
        <f>VLOOKUP(B181,[2]Succeded!$L$26:$T$237,5,FALSE)</f>
        <v>212.73365864291469</v>
      </c>
      <c r="Z181" s="86">
        <f>VLOOKUP(B181,[2]Succeded!$L$26:$T$237,6,FALSE)</f>
        <v>151.34549995120327</v>
      </c>
      <c r="AA181" s="86">
        <f>VLOOKUP(B181,[2]Succeded!$L$26:$T$237,7,FALSE)</f>
        <v>123.57030688369034</v>
      </c>
      <c r="AB181" s="86">
        <f>VLOOKUP(B181,[2]Succeded!$L$26:$T$237,8,FALSE)</f>
        <v>94.857725269242067</v>
      </c>
      <c r="AD181" s="85">
        <f t="shared" si="24"/>
        <v>0.94104392904562562</v>
      </c>
      <c r="AE181" s="85">
        <f t="shared" si="25"/>
        <v>0.93588018903992531</v>
      </c>
      <c r="AF181" s="85">
        <f t="shared" si="26"/>
        <v>0.9455156663466312</v>
      </c>
      <c r="AH181" s="85">
        <f t="shared" si="27"/>
        <v>0.94155782522251164</v>
      </c>
      <c r="AI181" s="85">
        <f t="shared" si="28"/>
        <v>0.97874831095906956</v>
      </c>
      <c r="AJ181" s="85">
        <f t="shared" si="29"/>
        <v>0.91891869618302646</v>
      </c>
      <c r="AK181" s="85">
        <f t="shared" si="30"/>
        <v>0.96756379714855612</v>
      </c>
      <c r="AL181" s="85">
        <f t="shared" si="31"/>
        <v>0.89660394111810993</v>
      </c>
      <c r="AM181" s="85">
        <f t="shared" si="32"/>
        <v>0.96159048576519723</v>
      </c>
      <c r="AN181" s="85">
        <f t="shared" si="33"/>
        <v>0.97569092319793227</v>
      </c>
      <c r="AO181" s="84">
        <f t="shared" si="34"/>
        <v>0.91682393864915968</v>
      </c>
    </row>
    <row r="182" spans="1:41" x14ac:dyDescent="0.2">
      <c r="A182" s="77" t="s">
        <v>125</v>
      </c>
      <c r="B182" s="88" t="s">
        <v>124</v>
      </c>
      <c r="C182" s="87" t="s">
        <v>123</v>
      </c>
      <c r="D182" s="86">
        <f>VLOOKUP(B182,[2]Tried!$C$26:$F$237,4,FALSE)</f>
        <v>859.62239391334572</v>
      </c>
      <c r="E182" s="86">
        <f>VLOOKUP(B182,[2]Tried!$C$26:$F$237,2,FALSE)</f>
        <v>392.17773594657808</v>
      </c>
      <c r="F182" s="86">
        <f>VLOOKUP(B182,[2]Tried!$C$26:$F$237,3,FALSE)</f>
        <v>467.44465796676764</v>
      </c>
      <c r="H182" s="86">
        <f>VLOOKUP(B182,[2]Tried!$L$26:$T$237,9,FALSE)</f>
        <v>858.28079782051452</v>
      </c>
      <c r="I182" s="86">
        <f>VLOOKUP(B182,[2]Tried!$L$26:$T$237,2,FALSE)</f>
        <v>69.663018051579712</v>
      </c>
      <c r="J182" s="86">
        <f>VLOOKUP(B182,[2]Tried!$L$26:$T$237,3,FALSE)</f>
        <v>136.19064439213952</v>
      </c>
      <c r="K182" s="86">
        <f>VLOOKUP(B182,[2]Tried!$L$26:$T$237,4,FALSE)</f>
        <v>178.99671031130683</v>
      </c>
      <c r="L182" s="86">
        <f>VLOOKUP(B182,[2]Tried!$L$26:$T$237,5,FALSE)</f>
        <v>191.40195673388067</v>
      </c>
      <c r="M182" s="86">
        <f>VLOOKUP(B182,[2]Tried!$L$26:$T$237,6,FALSE)</f>
        <v>125.53202599140548</v>
      </c>
      <c r="N182" s="86">
        <f>VLOOKUP(B182,[2]Tried!$L$26:$T$237,7,FALSE)</f>
        <v>102.58180867025848</v>
      </c>
      <c r="O182" s="86">
        <f>VLOOKUP(B182,[2]Tried!$L$26:$T$237,8,FALSE)</f>
        <v>53.91463366994391</v>
      </c>
      <c r="Q182" s="86">
        <f>VLOOKUP(B182,[2]Succeded!$C$26:$F$237,4,FALSE)</f>
        <v>811.33087293908784</v>
      </c>
      <c r="R182" s="86">
        <f>VLOOKUP(B182,[2]Succeded!$C$26:$F$237,2,FALSE)</f>
        <v>363.39587299532099</v>
      </c>
      <c r="S182" s="86">
        <f>VLOOKUP(B182,[2]Succeded!$C$26:$F$237,3,FALSE)</f>
        <v>447.93499994376685</v>
      </c>
      <c r="U182" s="86">
        <f>VLOOKUP(B182,[2]Succeded!$L$26:$T$237,9,FALSE)</f>
        <v>809.98927684625676</v>
      </c>
      <c r="V182" s="86">
        <f>VLOOKUP(B182,[2]Succeded!$L$26:$T$237,2,FALSE)</f>
        <v>67.768794255736509</v>
      </c>
      <c r="W182" s="86">
        <f>VLOOKUP(B182,[2]Succeded!$L$26:$T$237,3,FALSE)</f>
        <v>121.28187117998216</v>
      </c>
      <c r="X182" s="86">
        <f>VLOOKUP(B182,[2]Succeded!$L$26:$T$237,4,FALSE)</f>
        <v>170.12788620726073</v>
      </c>
      <c r="Y182" s="86">
        <f>VLOOKUP(B182,[2]Succeded!$L$26:$T$237,5,FALSE)</f>
        <v>181.07307548716003</v>
      </c>
      <c r="Z182" s="86">
        <f>VLOOKUP(B182,[2]Succeded!$L$26:$T$237,6,FALSE)</f>
        <v>119.06341478768265</v>
      </c>
      <c r="AA182" s="86">
        <f>VLOOKUP(B182,[2]Succeded!$L$26:$T$237,7,FALSE)</f>
        <v>98.669270521740742</v>
      </c>
      <c r="AB182" s="86">
        <f>VLOOKUP(B182,[2]Succeded!$L$26:$T$237,8,FALSE)</f>
        <v>52.004964406693858</v>
      </c>
      <c r="AD182" s="85">
        <f t="shared" si="24"/>
        <v>0.94382240235225201</v>
      </c>
      <c r="AE182" s="85">
        <f t="shared" si="25"/>
        <v>0.92661015577085759</v>
      </c>
      <c r="AF182" s="85">
        <f t="shared" si="26"/>
        <v>0.95826317042992548</v>
      </c>
      <c r="AH182" s="85">
        <f t="shared" si="27"/>
        <v>0.9437345900119315</v>
      </c>
      <c r="AI182" s="85">
        <f t="shared" si="28"/>
        <v>0.97280876067642252</v>
      </c>
      <c r="AJ182" s="85">
        <f t="shared" si="29"/>
        <v>0.89053012210420346</v>
      </c>
      <c r="AK182" s="85">
        <f t="shared" si="30"/>
        <v>0.95045258603567828</v>
      </c>
      <c r="AL182" s="85">
        <f t="shared" si="31"/>
        <v>0.94603565489624752</v>
      </c>
      <c r="AM182" s="85">
        <f t="shared" si="32"/>
        <v>0.94847043093078331</v>
      </c>
      <c r="AN182" s="85">
        <f t="shared" si="33"/>
        <v>0.96185933744749719</v>
      </c>
      <c r="AO182" s="84">
        <f t="shared" si="34"/>
        <v>0.96457976001579238</v>
      </c>
    </row>
    <row r="183" spans="1:41" x14ac:dyDescent="0.2">
      <c r="A183" s="77" t="s">
        <v>122</v>
      </c>
      <c r="B183" s="88" t="s">
        <v>121</v>
      </c>
      <c r="C183" s="87" t="s">
        <v>120</v>
      </c>
      <c r="D183" s="86">
        <f>VLOOKUP(B183,[2]Tried!$C$26:$F$237,4,FALSE)</f>
        <v>781.69586772005596</v>
      </c>
      <c r="E183" s="86">
        <f>VLOOKUP(B183,[2]Tried!$C$26:$F$237,2,FALSE)</f>
        <v>354.12878122698663</v>
      </c>
      <c r="F183" s="86">
        <f>VLOOKUP(B183,[2]Tried!$C$26:$F$237,3,FALSE)</f>
        <v>427.56708649306933</v>
      </c>
      <c r="H183" s="86">
        <f>VLOOKUP(B183,[2]Tried!$L$26:$T$237,9,FALSE)</f>
        <v>784.26102942939508</v>
      </c>
      <c r="I183" s="86">
        <f>VLOOKUP(B183,[2]Tried!$L$26:$T$237,2,FALSE)</f>
        <v>78.450913146259822</v>
      </c>
      <c r="J183" s="86">
        <f>VLOOKUP(B183,[2]Tried!$L$26:$T$237,3,FALSE)</f>
        <v>123.28694554108739</v>
      </c>
      <c r="K183" s="86">
        <f>VLOOKUP(B183,[2]Tried!$L$26:$T$237,4,FALSE)</f>
        <v>109.31362833337218</v>
      </c>
      <c r="L183" s="86">
        <f>VLOOKUP(B183,[2]Tried!$L$26:$T$237,5,FALSE)</f>
        <v>173.23208925130254</v>
      </c>
      <c r="M183" s="86">
        <f>VLOOKUP(B183,[2]Tried!$L$26:$T$237,6,FALSE)</f>
        <v>125.626558931773</v>
      </c>
      <c r="N183" s="86">
        <f>VLOOKUP(B183,[2]Tried!$L$26:$T$237,7,FALSE)</f>
        <v>99.545923707755392</v>
      </c>
      <c r="O183" s="86">
        <f>VLOOKUP(B183,[2]Tried!$L$26:$T$237,8,FALSE)</f>
        <v>74.804970517844779</v>
      </c>
      <c r="Q183" s="86">
        <f>VLOOKUP(B183,[2]Succeded!$C$26:$F$237,4,FALSE)</f>
        <v>728.87164009649518</v>
      </c>
      <c r="R183" s="86">
        <f>VLOOKUP(B183,[2]Succeded!$C$26:$F$237,2,FALSE)</f>
        <v>327.94735055354357</v>
      </c>
      <c r="S183" s="86">
        <f>VLOOKUP(B183,[2]Succeded!$C$26:$F$237,3,FALSE)</f>
        <v>400.92428954295167</v>
      </c>
      <c r="U183" s="86">
        <f>VLOOKUP(B183,[2]Succeded!$L$26:$T$237,9,FALSE)</f>
        <v>731.43680180583442</v>
      </c>
      <c r="V183" s="86">
        <f>VLOOKUP(B183,[2]Succeded!$L$26:$T$237,2,FALSE)</f>
        <v>75.597171045856101</v>
      </c>
      <c r="W183" s="86">
        <f>VLOOKUP(B183,[2]Succeded!$L$26:$T$237,3,FALSE)</f>
        <v>107.79205686021714</v>
      </c>
      <c r="X183" s="86">
        <f>VLOOKUP(B183,[2]Succeded!$L$26:$T$237,4,FALSE)</f>
        <v>104.11210720714503</v>
      </c>
      <c r="Y183" s="86">
        <f>VLOOKUP(B183,[2]Succeded!$L$26:$T$237,5,FALSE)</f>
        <v>167.8184112683976</v>
      </c>
      <c r="Z183" s="86">
        <f>VLOOKUP(B183,[2]Succeded!$L$26:$T$237,6,FALSE)</f>
        <v>111.54981844904913</v>
      </c>
      <c r="AA183" s="86">
        <f>VLOOKUP(B183,[2]Succeded!$L$26:$T$237,7,FALSE)</f>
        <v>95.018968422934549</v>
      </c>
      <c r="AB183" s="86">
        <f>VLOOKUP(B183,[2]Succeded!$L$26:$T$237,8,FALSE)</f>
        <v>69.548268552234859</v>
      </c>
      <c r="AD183" s="85">
        <f t="shared" si="24"/>
        <v>0.93242355524069576</v>
      </c>
      <c r="AE183" s="85">
        <f t="shared" si="25"/>
        <v>0.92606805190267349</v>
      </c>
      <c r="AF183" s="85">
        <f t="shared" si="26"/>
        <v>0.93768744650425861</v>
      </c>
      <c r="AH183" s="85">
        <f t="shared" si="27"/>
        <v>0.93264458433948449</v>
      </c>
      <c r="AI183" s="85">
        <f t="shared" si="28"/>
        <v>0.96362385106871407</v>
      </c>
      <c r="AJ183" s="85">
        <f t="shared" si="29"/>
        <v>0.87431849647287818</v>
      </c>
      <c r="AK183" s="85">
        <f t="shared" si="30"/>
        <v>0.95241653574644736</v>
      </c>
      <c r="AL183" s="85">
        <f t="shared" si="31"/>
        <v>0.96874898867581349</v>
      </c>
      <c r="AM183" s="85">
        <f t="shared" si="32"/>
        <v>0.88794773491830759</v>
      </c>
      <c r="AN183" s="85">
        <f t="shared" si="33"/>
        <v>0.9545239511955208</v>
      </c>
      <c r="AO183" s="84">
        <f t="shared" si="34"/>
        <v>0.92972790538890826</v>
      </c>
    </row>
    <row r="184" spans="1:41" x14ac:dyDescent="0.2">
      <c r="A184" s="77" t="s">
        <v>119</v>
      </c>
      <c r="B184" s="88" t="s">
        <v>118</v>
      </c>
      <c r="C184" s="87" t="s">
        <v>117</v>
      </c>
      <c r="D184" s="86">
        <f>VLOOKUP(B184,[2]Tried!$C$26:$F$237,4,FALSE)</f>
        <v>612.34091866846961</v>
      </c>
      <c r="E184" s="86">
        <f>VLOOKUP(B184,[2]Tried!$C$26:$F$237,2,FALSE)</f>
        <v>289.61834878490527</v>
      </c>
      <c r="F184" s="86">
        <f>VLOOKUP(B184,[2]Tried!$C$26:$F$237,3,FALSE)</f>
        <v>322.72256988356435</v>
      </c>
      <c r="H184" s="86">
        <f>VLOOKUP(B184,[2]Tried!$L$26:$T$237,9,FALSE)</f>
        <v>611.92579231617538</v>
      </c>
      <c r="I184" s="86">
        <f>VLOOKUP(B184,[2]Tried!$L$26:$T$237,2,FALSE)</f>
        <v>54.871253823422286</v>
      </c>
      <c r="J184" s="86">
        <f>VLOOKUP(B184,[2]Tried!$L$26:$T$237,3,FALSE)</f>
        <v>56.993015645275143</v>
      </c>
      <c r="K184" s="86">
        <f>VLOOKUP(B184,[2]Tried!$L$26:$T$237,4,FALSE)</f>
        <v>88.885668530002846</v>
      </c>
      <c r="L184" s="86">
        <f>VLOOKUP(B184,[2]Tried!$L$26:$T$237,5,FALSE)</f>
        <v>125.41584696668549</v>
      </c>
      <c r="M184" s="86">
        <f>VLOOKUP(B184,[2]Tried!$L$26:$T$237,6,FALSE)</f>
        <v>107.00422461924428</v>
      </c>
      <c r="N184" s="86">
        <f>VLOOKUP(B184,[2]Tried!$L$26:$T$237,7,FALSE)</f>
        <v>105.92635052698158</v>
      </c>
      <c r="O184" s="86">
        <f>VLOOKUP(B184,[2]Tried!$L$26:$T$237,8,FALSE)</f>
        <v>72.829432204563716</v>
      </c>
      <c r="Q184" s="86">
        <f>VLOOKUP(B184,[2]Succeded!$C$26:$F$237,4,FALSE)</f>
        <v>552.68547523732479</v>
      </c>
      <c r="R184" s="86">
        <f>VLOOKUP(B184,[2]Succeded!$C$26:$F$237,2,FALSE)</f>
        <v>255.23801057848598</v>
      </c>
      <c r="S184" s="86">
        <f>VLOOKUP(B184,[2]Succeded!$C$26:$F$237,3,FALSE)</f>
        <v>297.44746465883878</v>
      </c>
      <c r="U184" s="86">
        <f>VLOOKUP(B184,[2]Succeded!$L$26:$T$237,9,FALSE)</f>
        <v>553.27750918444372</v>
      </c>
      <c r="V184" s="86">
        <f>VLOOKUP(B184,[2]Succeded!$L$26:$T$237,2,FALSE)</f>
        <v>52.011296647766699</v>
      </c>
      <c r="W184" s="86">
        <f>VLOOKUP(B184,[2]Succeded!$L$26:$T$237,3,FALSE)</f>
        <v>50.561293205353159</v>
      </c>
      <c r="X184" s="86">
        <f>VLOOKUP(B184,[2]Succeded!$L$26:$T$237,4,FALSE)</f>
        <v>77.429557252152492</v>
      </c>
      <c r="Y184" s="86">
        <f>VLOOKUP(B184,[2]Succeded!$L$26:$T$237,5,FALSE)</f>
        <v>112.98206551319699</v>
      </c>
      <c r="Z184" s="86">
        <f>VLOOKUP(B184,[2]Succeded!$L$26:$T$237,6,FALSE)</f>
        <v>90.065406546393319</v>
      </c>
      <c r="AA184" s="86">
        <f>VLOOKUP(B184,[2]Succeded!$L$26:$T$237,7,FALSE)</f>
        <v>98.854174746582729</v>
      </c>
      <c r="AB184" s="86">
        <f>VLOOKUP(B184,[2]Succeded!$L$26:$T$237,8,FALSE)</f>
        <v>71.373715272998325</v>
      </c>
      <c r="AD184" s="85">
        <f t="shared" si="24"/>
        <v>0.90257805478545339</v>
      </c>
      <c r="AE184" s="85">
        <f t="shared" si="25"/>
        <v>0.88129088384537058</v>
      </c>
      <c r="AF184" s="85">
        <f t="shared" si="26"/>
        <v>0.92168163127281544</v>
      </c>
      <c r="AH184" s="85">
        <f t="shared" si="27"/>
        <v>0.90415785072607513</v>
      </c>
      <c r="AI184" s="85">
        <f t="shared" si="28"/>
        <v>0.94787877118939112</v>
      </c>
      <c r="AJ184" s="85">
        <f t="shared" si="29"/>
        <v>0.8871489362845254</v>
      </c>
      <c r="AK184" s="85">
        <f t="shared" si="30"/>
        <v>0.87111407871131208</v>
      </c>
      <c r="AL184" s="85">
        <f t="shared" si="31"/>
        <v>0.90085956636092945</v>
      </c>
      <c r="AM184" s="85">
        <f t="shared" si="32"/>
        <v>0.84169953912450868</v>
      </c>
      <c r="AN184" s="85">
        <f t="shared" si="33"/>
        <v>0.93323497179677284</v>
      </c>
      <c r="AO184" s="84">
        <f t="shared" si="34"/>
        <v>0.9800119692341337</v>
      </c>
    </row>
    <row r="185" spans="1:41" x14ac:dyDescent="0.2">
      <c r="A185" s="77" t="s">
        <v>116</v>
      </c>
      <c r="B185" s="88" t="s">
        <v>115</v>
      </c>
      <c r="C185" s="87" t="s">
        <v>114</v>
      </c>
      <c r="D185" s="86">
        <f>VLOOKUP(B185,[2]Tried!$C$26:$F$237,4,FALSE)</f>
        <v>440.62201616459305</v>
      </c>
      <c r="E185" s="86">
        <f>VLOOKUP(B185,[2]Tried!$C$26:$F$237,2,FALSE)</f>
        <v>219.22239698625134</v>
      </c>
      <c r="F185" s="86">
        <f>VLOOKUP(B185,[2]Tried!$C$26:$F$237,3,FALSE)</f>
        <v>221.39961917834171</v>
      </c>
      <c r="H185" s="86">
        <f>VLOOKUP(B185,[2]Tried!$L$26:$T$237,9,FALSE)</f>
        <v>442.14150537873417</v>
      </c>
      <c r="I185" s="86">
        <f>VLOOKUP(B185,[2]Tried!$L$26:$T$237,2,FALSE)</f>
        <v>35.759330522703713</v>
      </c>
      <c r="J185" s="86">
        <f>VLOOKUP(B185,[2]Tried!$L$26:$T$237,3,FALSE)</f>
        <v>84.770828662077719</v>
      </c>
      <c r="K185" s="86">
        <f>VLOOKUP(B185,[2]Tried!$L$26:$T$237,4,FALSE)</f>
        <v>98.871132872777608</v>
      </c>
      <c r="L185" s="86">
        <f>VLOOKUP(B185,[2]Tried!$L$26:$T$237,5,FALSE)</f>
        <v>83.004834083229994</v>
      </c>
      <c r="M185" s="86">
        <f>VLOOKUP(B185,[2]Tried!$L$26:$T$237,6,FALSE)</f>
        <v>59.039029012915414</v>
      </c>
      <c r="N185" s="86">
        <f>VLOOKUP(B185,[2]Tried!$L$26:$T$237,7,FALSE)</f>
        <v>52.465235633697105</v>
      </c>
      <c r="O185" s="86">
        <f>VLOOKUP(B185,[2]Tried!$L$26:$T$237,8,FALSE)</f>
        <v>28.23111459133267</v>
      </c>
      <c r="Q185" s="86">
        <f>VLOOKUP(B185,[2]Succeded!$C$26:$F$237,4,FALSE)</f>
        <v>430.99488757479014</v>
      </c>
      <c r="R185" s="86">
        <f>VLOOKUP(B185,[2]Succeded!$C$26:$F$237,2,FALSE)</f>
        <v>215.96482371036245</v>
      </c>
      <c r="S185" s="86">
        <f>VLOOKUP(B185,[2]Succeded!$C$26:$F$237,3,FALSE)</f>
        <v>215.03006386442769</v>
      </c>
      <c r="U185" s="86">
        <f>VLOOKUP(B185,[2]Succeded!$L$26:$T$237,9,FALSE)</f>
        <v>432.51437678893132</v>
      </c>
      <c r="V185" s="86">
        <f>VLOOKUP(B185,[2]Succeded!$L$26:$T$237,2,FALSE)</f>
        <v>35.759330522703713</v>
      </c>
      <c r="W185" s="86">
        <f>VLOOKUP(B185,[2]Succeded!$L$26:$T$237,3,FALSE)</f>
        <v>84.770828662077719</v>
      </c>
      <c r="X185" s="86">
        <f>VLOOKUP(B185,[2]Succeded!$L$26:$T$237,4,FALSE)</f>
        <v>94.151327748911186</v>
      </c>
      <c r="Y185" s="86">
        <f>VLOOKUP(B185,[2]Succeded!$L$26:$T$237,5,FALSE)</f>
        <v>80.550605969047041</v>
      </c>
      <c r="Z185" s="86">
        <f>VLOOKUP(B185,[2]Succeded!$L$26:$T$237,6,FALSE)</f>
        <v>57.494674599726594</v>
      </c>
      <c r="AA185" s="86">
        <f>VLOOKUP(B185,[2]Succeded!$L$26:$T$237,7,FALSE)</f>
        <v>51.556494695132415</v>
      </c>
      <c r="AB185" s="86">
        <f>VLOOKUP(B185,[2]Succeded!$L$26:$T$237,8,FALSE)</f>
        <v>28.23111459133267</v>
      </c>
      <c r="AD185" s="85">
        <f t="shared" si="24"/>
        <v>0.9781510495694189</v>
      </c>
      <c r="AE185" s="85">
        <f t="shared" si="25"/>
        <v>0.98514032635044502</v>
      </c>
      <c r="AF185" s="85">
        <f t="shared" si="26"/>
        <v>0.97123050465238958</v>
      </c>
      <c r="AH185" s="85">
        <f t="shared" si="27"/>
        <v>0.97822613694329297</v>
      </c>
      <c r="AI185" s="85">
        <f t="shared" si="28"/>
        <v>1</v>
      </c>
      <c r="AJ185" s="85">
        <f t="shared" si="29"/>
        <v>1</v>
      </c>
      <c r="AK185" s="85">
        <f t="shared" si="30"/>
        <v>0.95226306216254619</v>
      </c>
      <c r="AL185" s="85">
        <f t="shared" si="31"/>
        <v>0.970432708633306</v>
      </c>
      <c r="AM185" s="85">
        <f t="shared" si="32"/>
        <v>0.97384180534454634</v>
      </c>
      <c r="AN185" s="85">
        <f t="shared" si="33"/>
        <v>0.98267917931581672</v>
      </c>
      <c r="AO185" s="84">
        <f t="shared" si="34"/>
        <v>1</v>
      </c>
    </row>
    <row r="186" spans="1:41" x14ac:dyDescent="0.2">
      <c r="A186" s="77" t="s">
        <v>113</v>
      </c>
      <c r="B186" s="88" t="s">
        <v>112</v>
      </c>
      <c r="C186" s="87" t="s">
        <v>111</v>
      </c>
      <c r="D186" s="86">
        <f>VLOOKUP(B186,[2]Tried!$C$26:$F$237,4,FALSE)</f>
        <v>366.79659854638408</v>
      </c>
      <c r="E186" s="86">
        <f>VLOOKUP(B186,[2]Tried!$C$26:$F$237,2,FALSE)</f>
        <v>157.91625585789714</v>
      </c>
      <c r="F186" s="86">
        <f>VLOOKUP(B186,[2]Tried!$C$26:$F$237,3,FALSE)</f>
        <v>208.88034268848693</v>
      </c>
      <c r="H186" s="86">
        <f>VLOOKUP(B186,[2]Tried!$L$26:$T$237,9,FALSE)</f>
        <v>367.61040506033282</v>
      </c>
      <c r="I186" s="86">
        <f>VLOOKUP(B186,[2]Tried!$L$26:$T$237,2,FALSE)</f>
        <v>36.37255104041968</v>
      </c>
      <c r="J186" s="86">
        <f>VLOOKUP(B186,[2]Tried!$L$26:$T$237,3,FALSE)</f>
        <v>59.719096300723621</v>
      </c>
      <c r="K186" s="86">
        <f>VLOOKUP(B186,[2]Tried!$L$26:$T$237,4,FALSE)</f>
        <v>91.626059408072194</v>
      </c>
      <c r="L186" s="86">
        <f>VLOOKUP(B186,[2]Tried!$L$26:$T$237,5,FALSE)</f>
        <v>59.450179122165061</v>
      </c>
      <c r="M186" s="86">
        <f>VLOOKUP(B186,[2]Tried!$L$26:$T$237,6,FALSE)</f>
        <v>50.441940991426556</v>
      </c>
      <c r="N186" s="86">
        <f>VLOOKUP(B186,[2]Tried!$L$26:$T$237,7,FALSE)</f>
        <v>36.449630290106967</v>
      </c>
      <c r="O186" s="86">
        <f>VLOOKUP(B186,[2]Tried!$L$26:$T$237,8,FALSE)</f>
        <v>33.550947907418724</v>
      </c>
      <c r="Q186" s="86">
        <f>VLOOKUP(B186,[2]Succeded!$C$26:$F$237,4,FALSE)</f>
        <v>327.64188759382955</v>
      </c>
      <c r="R186" s="86">
        <f>VLOOKUP(B186,[2]Succeded!$C$26:$F$237,2,FALSE)</f>
        <v>138.40060797417081</v>
      </c>
      <c r="S186" s="86">
        <f>VLOOKUP(B186,[2]Succeded!$C$26:$F$237,3,FALSE)</f>
        <v>189.24127961965874</v>
      </c>
      <c r="U186" s="86">
        <f>VLOOKUP(B186,[2]Succeded!$L$26:$T$237,9,FALSE)</f>
        <v>328.4556941077783</v>
      </c>
      <c r="V186" s="86">
        <f>VLOOKUP(B186,[2]Succeded!$L$26:$T$237,2,FALSE)</f>
        <v>29.11961653472688</v>
      </c>
      <c r="W186" s="86">
        <f>VLOOKUP(B186,[2]Succeded!$L$26:$T$237,3,FALSE)</f>
        <v>48.780339900358456</v>
      </c>
      <c r="X186" s="86">
        <f>VLOOKUP(B186,[2]Succeded!$L$26:$T$237,4,FALSE)</f>
        <v>82.457026431712535</v>
      </c>
      <c r="Y186" s="86">
        <f>VLOOKUP(B186,[2]Succeded!$L$26:$T$237,5,FALSE)</f>
        <v>54.015261196989904</v>
      </c>
      <c r="Z186" s="86">
        <f>VLOOKUP(B186,[2]Succeded!$L$26:$T$237,6,FALSE)</f>
        <v>48.441254872775943</v>
      </c>
      <c r="AA186" s="86">
        <f>VLOOKUP(B186,[2]Succeded!$L$26:$T$237,7,FALSE)</f>
        <v>34.207730293831624</v>
      </c>
      <c r="AB186" s="86">
        <f>VLOOKUP(B186,[2]Succeded!$L$26:$T$237,8,FALSE)</f>
        <v>31.434464877382897</v>
      </c>
      <c r="AD186" s="85">
        <f t="shared" si="24"/>
        <v>0.89325225177189549</v>
      </c>
      <c r="AE186" s="85">
        <f t="shared" si="25"/>
        <v>0.87641773940430978</v>
      </c>
      <c r="AF186" s="85">
        <f t="shared" si="26"/>
        <v>0.90597936207852336</v>
      </c>
      <c r="AH186" s="85">
        <f t="shared" si="27"/>
        <v>0.89348856720709957</v>
      </c>
      <c r="AI186" s="85">
        <f t="shared" si="28"/>
        <v>0.80059318639396948</v>
      </c>
      <c r="AJ186" s="85">
        <f t="shared" si="29"/>
        <v>0.81682984040345197</v>
      </c>
      <c r="AK186" s="85">
        <f t="shared" si="30"/>
        <v>0.89992985581182949</v>
      </c>
      <c r="AL186" s="85">
        <f t="shared" si="31"/>
        <v>0.90858029352599823</v>
      </c>
      <c r="AM186" s="85">
        <f t="shared" si="32"/>
        <v>0.96033685303682781</v>
      </c>
      <c r="AN186" s="85">
        <f t="shared" si="33"/>
        <v>0.93849320340338727</v>
      </c>
      <c r="AO186" s="84">
        <f t="shared" si="34"/>
        <v>0.93691734028272167</v>
      </c>
    </row>
    <row r="187" spans="1:41" x14ac:dyDescent="0.2">
      <c r="A187" s="77" t="s">
        <v>110</v>
      </c>
      <c r="B187" s="88" t="s">
        <v>109</v>
      </c>
      <c r="C187" s="87" t="s">
        <v>108</v>
      </c>
      <c r="D187" s="86">
        <f>VLOOKUP(B187,[2]Tried!$C$26:$F$237,4,FALSE)</f>
        <v>2654.1814772590023</v>
      </c>
      <c r="E187" s="86">
        <f>VLOOKUP(B187,[2]Tried!$C$26:$F$237,2,FALSE)</f>
        <v>1226.397478372751</v>
      </c>
      <c r="F187" s="86">
        <f>VLOOKUP(B187,[2]Tried!$C$26:$F$237,3,FALSE)</f>
        <v>1427.7839988862515</v>
      </c>
      <c r="H187" s="86">
        <f>VLOOKUP(B187,[2]Tried!$L$26:$T$237,9,FALSE)</f>
        <v>2653.6305899872896</v>
      </c>
      <c r="I187" s="86">
        <f>VLOOKUP(B187,[2]Tried!$L$26:$T$237,2,FALSE)</f>
        <v>291.00407958943782</v>
      </c>
      <c r="J187" s="86">
        <f>VLOOKUP(B187,[2]Tried!$L$26:$T$237,3,FALSE)</f>
        <v>536.36612007666145</v>
      </c>
      <c r="K187" s="86">
        <f>VLOOKUP(B187,[2]Tried!$L$26:$T$237,4,FALSE)</f>
        <v>512.02418598471979</v>
      </c>
      <c r="L187" s="86">
        <f>VLOOKUP(B187,[2]Tried!$L$26:$T$237,5,FALSE)</f>
        <v>508.14095084577548</v>
      </c>
      <c r="M187" s="86">
        <f>VLOOKUP(B187,[2]Tried!$L$26:$T$237,6,FALSE)</f>
        <v>333.72445765851302</v>
      </c>
      <c r="N187" s="86">
        <f>VLOOKUP(B187,[2]Tried!$L$26:$T$237,7,FALSE)</f>
        <v>293.56463546564845</v>
      </c>
      <c r="O187" s="86">
        <f>VLOOKUP(B187,[2]Tried!$L$26:$T$237,8,FALSE)</f>
        <v>178.80616036653342</v>
      </c>
      <c r="Q187" s="86">
        <f>VLOOKUP(B187,[2]Succeded!$C$26:$F$237,4,FALSE)</f>
        <v>2524.1622294126209</v>
      </c>
      <c r="R187" s="86">
        <f>VLOOKUP(B187,[2]Succeded!$C$26:$F$237,2,FALSE)</f>
        <v>1164.3152370313496</v>
      </c>
      <c r="S187" s="86">
        <f>VLOOKUP(B187,[2]Succeded!$C$26:$F$237,3,FALSE)</f>
        <v>1359.8469923812713</v>
      </c>
      <c r="U187" s="86">
        <f>VLOOKUP(B187,[2]Succeded!$L$26:$T$237,9,FALSE)</f>
        <v>2524.4092957792059</v>
      </c>
      <c r="V187" s="86">
        <f>VLOOKUP(B187,[2]Succeded!$L$26:$T$237,2,FALSE)</f>
        <v>269.06969067444066</v>
      </c>
      <c r="W187" s="86">
        <f>VLOOKUP(B187,[2]Succeded!$L$26:$T$237,3,FALSE)</f>
        <v>503.09176045312182</v>
      </c>
      <c r="X187" s="86">
        <f>VLOOKUP(B187,[2]Succeded!$L$26:$T$237,4,FALSE)</f>
        <v>483.5743339133237</v>
      </c>
      <c r="Y187" s="86">
        <f>VLOOKUP(B187,[2]Succeded!$L$26:$T$237,5,FALSE)</f>
        <v>484.45707501535031</v>
      </c>
      <c r="Z187" s="86">
        <f>VLOOKUP(B187,[2]Succeded!$L$26:$T$237,6,FALSE)</f>
        <v>327.47808026263749</v>
      </c>
      <c r="AA187" s="86">
        <f>VLOOKUP(B187,[2]Succeded!$L$26:$T$237,7,FALSE)</f>
        <v>288.17220469860388</v>
      </c>
      <c r="AB187" s="86">
        <f>VLOOKUP(B187,[2]Succeded!$L$26:$T$237,8,FALSE)</f>
        <v>168.56615076172815</v>
      </c>
      <c r="AD187" s="85">
        <f t="shared" si="24"/>
        <v>0.9510134295788043</v>
      </c>
      <c r="AE187" s="85">
        <f t="shared" si="25"/>
        <v>0.94937836840322321</v>
      </c>
      <c r="AF187" s="85">
        <f t="shared" si="26"/>
        <v>0.95241786813833551</v>
      </c>
      <c r="AH187" s="85">
        <f t="shared" si="27"/>
        <v>0.95130396269335193</v>
      </c>
      <c r="AI187" s="85">
        <f t="shared" si="28"/>
        <v>0.92462514977129107</v>
      </c>
      <c r="AJ187" s="85">
        <f t="shared" si="29"/>
        <v>0.93796334559911465</v>
      </c>
      <c r="AK187" s="85">
        <f t="shared" si="30"/>
        <v>0.94443650739528717</v>
      </c>
      <c r="AL187" s="85">
        <f t="shared" si="31"/>
        <v>0.95339112938840198</v>
      </c>
      <c r="AM187" s="85">
        <f t="shared" si="32"/>
        <v>0.98128283003379035</v>
      </c>
      <c r="AN187" s="85">
        <f t="shared" si="33"/>
        <v>0.98163119764582285</v>
      </c>
      <c r="AO187" s="84">
        <f t="shared" si="34"/>
        <v>0.94273122590511227</v>
      </c>
    </row>
    <row r="188" spans="1:41" x14ac:dyDescent="0.2">
      <c r="A188" s="77" t="s">
        <v>107</v>
      </c>
      <c r="B188" s="88" t="s">
        <v>106</v>
      </c>
      <c r="C188" s="87" t="s">
        <v>105</v>
      </c>
      <c r="D188" s="86">
        <f>VLOOKUP(B188,[2]Tried!$C$26:$F$237,4,FALSE)</f>
        <v>862.1486602535208</v>
      </c>
      <c r="E188" s="86">
        <f>VLOOKUP(B188,[2]Tried!$C$26:$F$237,2,FALSE)</f>
        <v>434.0813740179168</v>
      </c>
      <c r="F188" s="86">
        <f>VLOOKUP(B188,[2]Tried!$C$26:$F$237,3,FALSE)</f>
        <v>428.06728623560406</v>
      </c>
      <c r="H188" s="86">
        <f>VLOOKUP(B188,[2]Tried!$L$26:$T$237,9,FALSE)</f>
        <v>863.91595743579865</v>
      </c>
      <c r="I188" s="86">
        <f>VLOOKUP(B188,[2]Tried!$L$26:$T$237,2,FALSE)</f>
        <v>107.91231450138051</v>
      </c>
      <c r="J188" s="86">
        <f>VLOOKUP(B188,[2]Tried!$L$26:$T$237,3,FALSE)</f>
        <v>168.87949791206722</v>
      </c>
      <c r="K188" s="86">
        <f>VLOOKUP(B188,[2]Tried!$L$26:$T$237,4,FALSE)</f>
        <v>166.41479745667385</v>
      </c>
      <c r="L188" s="86">
        <f>VLOOKUP(B188,[2]Tried!$L$26:$T$237,5,FALSE)</f>
        <v>170.30726796022796</v>
      </c>
      <c r="M188" s="86">
        <f>VLOOKUP(B188,[2]Tried!$L$26:$T$237,6,FALSE)</f>
        <v>113.77838695540791</v>
      </c>
      <c r="N188" s="86">
        <f>VLOOKUP(B188,[2]Tried!$L$26:$T$237,7,FALSE)</f>
        <v>75.496689606096197</v>
      </c>
      <c r="O188" s="86">
        <f>VLOOKUP(B188,[2]Tried!$L$26:$T$237,8,FALSE)</f>
        <v>61.12700304394501</v>
      </c>
      <c r="Q188" s="86">
        <f>VLOOKUP(B188,[2]Succeded!$C$26:$F$237,4,FALSE)</f>
        <v>792.43693081078391</v>
      </c>
      <c r="R188" s="86">
        <f>VLOOKUP(B188,[2]Succeded!$C$26:$F$237,2,FALSE)</f>
        <v>399.68420389216874</v>
      </c>
      <c r="S188" s="86">
        <f>VLOOKUP(B188,[2]Succeded!$C$26:$F$237,3,FALSE)</f>
        <v>392.75272691861517</v>
      </c>
      <c r="U188" s="86">
        <f>VLOOKUP(B188,[2]Succeded!$L$26:$T$237,9,FALSE)</f>
        <v>793.90309337434621</v>
      </c>
      <c r="V188" s="86">
        <f>VLOOKUP(B188,[2]Succeded!$L$26:$T$237,2,FALSE)</f>
        <v>102.5177157148823</v>
      </c>
      <c r="W188" s="86">
        <f>VLOOKUP(B188,[2]Succeded!$L$26:$T$237,3,FALSE)</f>
        <v>141.34615810272189</v>
      </c>
      <c r="X188" s="86">
        <f>VLOOKUP(B188,[2]Succeded!$L$26:$T$237,4,FALSE)</f>
        <v>157.36384315059325</v>
      </c>
      <c r="Y188" s="86">
        <f>VLOOKUP(B188,[2]Succeded!$L$26:$T$237,5,FALSE)</f>
        <v>154.97399654050434</v>
      </c>
      <c r="Z188" s="86">
        <f>VLOOKUP(B188,[2]Succeded!$L$26:$T$237,6,FALSE)</f>
        <v>105.16949377898098</v>
      </c>
      <c r="AA188" s="86">
        <f>VLOOKUP(B188,[2]Succeded!$L$26:$T$237,7,FALSE)</f>
        <v>72.38008368380541</v>
      </c>
      <c r="AB188" s="86">
        <f>VLOOKUP(B188,[2]Succeded!$L$26:$T$237,8,FALSE)</f>
        <v>60.151802402857982</v>
      </c>
      <c r="AD188" s="85">
        <f t="shared" si="24"/>
        <v>0.91914186884865345</v>
      </c>
      <c r="AE188" s="85">
        <f t="shared" si="25"/>
        <v>0.92075870519998793</v>
      </c>
      <c r="AF188" s="85">
        <f t="shared" si="26"/>
        <v>0.91750231691951323</v>
      </c>
      <c r="AH188" s="85">
        <f t="shared" si="27"/>
        <v>0.91895870951468639</v>
      </c>
      <c r="AI188" s="85">
        <f t="shared" si="28"/>
        <v>0.95000942374904584</v>
      </c>
      <c r="AJ188" s="85">
        <f t="shared" si="29"/>
        <v>0.83696458036794086</v>
      </c>
      <c r="AK188" s="85">
        <f t="shared" si="30"/>
        <v>0.9456120823123495</v>
      </c>
      <c r="AL188" s="85">
        <f t="shared" si="31"/>
        <v>0.90996701665542301</v>
      </c>
      <c r="AM188" s="85">
        <f t="shared" si="32"/>
        <v>0.92433630492757002</v>
      </c>
      <c r="AN188" s="85">
        <f t="shared" si="33"/>
        <v>0.95871864132650486</v>
      </c>
      <c r="AO188" s="84">
        <f t="shared" si="34"/>
        <v>0.9840463200790992</v>
      </c>
    </row>
    <row r="189" spans="1:41" x14ac:dyDescent="0.2">
      <c r="A189" s="77" t="s">
        <v>104</v>
      </c>
      <c r="B189" s="88" t="s">
        <v>103</v>
      </c>
      <c r="C189" s="87" t="s">
        <v>102</v>
      </c>
      <c r="D189" s="86">
        <f>VLOOKUP(B189,[2]Tried!$C$26:$F$237,4,FALSE)</f>
        <v>491.97479937326426</v>
      </c>
      <c r="E189" s="86">
        <f>VLOOKUP(B189,[2]Tried!$C$26:$F$237,2,FALSE)</f>
        <v>213.83249336796985</v>
      </c>
      <c r="F189" s="86">
        <f>VLOOKUP(B189,[2]Tried!$C$26:$F$237,3,FALSE)</f>
        <v>278.14230600529442</v>
      </c>
      <c r="H189" s="86">
        <f>VLOOKUP(B189,[2]Tried!$L$26:$T$237,9,FALSE)</f>
        <v>491.03347158651997</v>
      </c>
      <c r="I189" s="86">
        <f>VLOOKUP(B189,[2]Tried!$L$26:$T$237,2,FALSE)</f>
        <v>55.973443630041928</v>
      </c>
      <c r="J189" s="86">
        <f>VLOOKUP(B189,[2]Tried!$L$26:$T$237,3,FALSE)</f>
        <v>86.743507554204399</v>
      </c>
      <c r="K189" s="86">
        <f>VLOOKUP(B189,[2]Tried!$L$26:$T$237,4,FALSE)</f>
        <v>121.1104264143501</v>
      </c>
      <c r="L189" s="86">
        <f>VLOOKUP(B189,[2]Tried!$L$26:$T$237,5,FALSE)</f>
        <v>105.51711239045108</v>
      </c>
      <c r="M189" s="86">
        <f>VLOOKUP(B189,[2]Tried!$L$26:$T$237,6,FALSE)</f>
        <v>59.912033315997064</v>
      </c>
      <c r="N189" s="86">
        <f>VLOOKUP(B189,[2]Tried!$L$26:$T$237,7,FALSE)</f>
        <v>36.957264578356067</v>
      </c>
      <c r="O189" s="86">
        <f>VLOOKUP(B189,[2]Tried!$L$26:$T$237,8,FALSE)</f>
        <v>24.819683703119303</v>
      </c>
      <c r="Q189" s="86">
        <f>VLOOKUP(B189,[2]Succeded!$C$26:$F$237,4,FALSE)</f>
        <v>438.85815088773802</v>
      </c>
      <c r="R189" s="86">
        <f>VLOOKUP(B189,[2]Succeded!$C$26:$F$237,2,FALSE)</f>
        <v>183.68486707501509</v>
      </c>
      <c r="S189" s="86">
        <f>VLOOKUP(B189,[2]Succeded!$C$26:$F$237,3,FALSE)</f>
        <v>255.17328381272293</v>
      </c>
      <c r="U189" s="86">
        <f>VLOOKUP(B189,[2]Succeded!$L$26:$T$237,9,FALSE)</f>
        <v>436.34999257643523</v>
      </c>
      <c r="V189" s="86">
        <f>VLOOKUP(B189,[2]Succeded!$L$26:$T$237,2,FALSE)</f>
        <v>55.973443630041928</v>
      </c>
      <c r="W189" s="86">
        <f>VLOOKUP(B189,[2]Succeded!$L$26:$T$237,3,FALSE)</f>
        <v>75.31841520472868</v>
      </c>
      <c r="X189" s="86">
        <f>VLOOKUP(B189,[2]Succeded!$L$26:$T$237,4,FALSE)</f>
        <v>105.51240476064457</v>
      </c>
      <c r="Y189" s="86">
        <f>VLOOKUP(B189,[2]Succeded!$L$26:$T$237,5,FALSE)</f>
        <v>89.125483902837487</v>
      </c>
      <c r="Z189" s="86">
        <f>VLOOKUP(B189,[2]Succeded!$L$26:$T$237,6,FALSE)</f>
        <v>56.743116143202997</v>
      </c>
      <c r="AA189" s="86">
        <f>VLOOKUP(B189,[2]Succeded!$L$26:$T$237,7,FALSE)</f>
        <v>31.408689045331162</v>
      </c>
      <c r="AB189" s="86">
        <f>VLOOKUP(B189,[2]Succeded!$L$26:$T$237,8,FALSE)</f>
        <v>22.268439889648395</v>
      </c>
      <c r="AD189" s="85">
        <f t="shared" si="24"/>
        <v>0.89203380223297513</v>
      </c>
      <c r="AE189" s="85">
        <f t="shared" si="25"/>
        <v>0.85901288518824059</v>
      </c>
      <c r="AF189" s="85">
        <f t="shared" si="26"/>
        <v>0.91741989011864211</v>
      </c>
      <c r="AH189" s="85">
        <f t="shared" si="27"/>
        <v>0.88863594403574275</v>
      </c>
      <c r="AI189" s="85">
        <f t="shared" si="28"/>
        <v>1</v>
      </c>
      <c r="AJ189" s="85">
        <f t="shared" si="29"/>
        <v>0.86828878988624725</v>
      </c>
      <c r="AK189" s="85">
        <f t="shared" si="30"/>
        <v>0.87120826740101909</v>
      </c>
      <c r="AL189" s="85">
        <f t="shared" si="31"/>
        <v>0.8446543113598608</v>
      </c>
      <c r="AM189" s="85">
        <f t="shared" si="32"/>
        <v>0.94710716700132525</v>
      </c>
      <c r="AN189" s="85">
        <f t="shared" si="33"/>
        <v>0.84986509157730206</v>
      </c>
      <c r="AO189" s="84">
        <f t="shared" si="34"/>
        <v>0.89720885068530221</v>
      </c>
    </row>
    <row r="190" spans="1:41" x14ac:dyDescent="0.2">
      <c r="A190" s="77" t="s">
        <v>101</v>
      </c>
      <c r="B190" s="88" t="s">
        <v>100</v>
      </c>
      <c r="C190" s="87" t="s">
        <v>99</v>
      </c>
      <c r="D190" s="86">
        <f>VLOOKUP(B190,[2]Tried!$C$26:$F$237,4,FALSE)</f>
        <v>755.51794770178083</v>
      </c>
      <c r="E190" s="86">
        <f>VLOOKUP(B190,[2]Tried!$C$26:$F$237,2,FALSE)</f>
        <v>339.82558102594459</v>
      </c>
      <c r="F190" s="86">
        <f>VLOOKUP(B190,[2]Tried!$C$26:$F$237,3,FALSE)</f>
        <v>415.69236667583624</v>
      </c>
      <c r="H190" s="86">
        <f>VLOOKUP(B190,[2]Tried!$L$26:$T$237,9,FALSE)</f>
        <v>756.9607883664537</v>
      </c>
      <c r="I190" s="86">
        <f>VLOOKUP(B190,[2]Tried!$L$26:$T$237,2,FALSE)</f>
        <v>81.433073632288284</v>
      </c>
      <c r="J190" s="86">
        <f>VLOOKUP(B190,[2]Tried!$L$26:$T$237,3,FALSE)</f>
        <v>100.26083046600776</v>
      </c>
      <c r="K190" s="86">
        <f>VLOOKUP(B190,[2]Tried!$L$26:$T$237,4,FALSE)</f>
        <v>126.98916872203134</v>
      </c>
      <c r="L190" s="86">
        <f>VLOOKUP(B190,[2]Tried!$L$26:$T$237,5,FALSE)</f>
        <v>150.28433281295455</v>
      </c>
      <c r="M190" s="86">
        <f>VLOOKUP(B190,[2]Tried!$L$26:$T$237,6,FALSE)</f>
        <v>123.41927416077188</v>
      </c>
      <c r="N190" s="86">
        <f>VLOOKUP(B190,[2]Tried!$L$26:$T$237,7,FALSE)</f>
        <v>103.24094797989071</v>
      </c>
      <c r="O190" s="86">
        <f>VLOOKUP(B190,[2]Tried!$L$26:$T$237,8,FALSE)</f>
        <v>71.333160592509145</v>
      </c>
      <c r="Q190" s="86">
        <f>VLOOKUP(B190,[2]Succeded!$C$26:$F$237,4,FALSE)</f>
        <v>702.5570173347819</v>
      </c>
      <c r="R190" s="86">
        <f>VLOOKUP(B190,[2]Succeded!$C$26:$F$237,2,FALSE)</f>
        <v>304.65305769237142</v>
      </c>
      <c r="S190" s="86">
        <f>VLOOKUP(B190,[2]Succeded!$C$26:$F$237,3,FALSE)</f>
        <v>397.90395964241043</v>
      </c>
      <c r="U190" s="86">
        <f>VLOOKUP(B190,[2]Succeded!$L$26:$T$237,9,FALSE)</f>
        <v>703.99985799945455</v>
      </c>
      <c r="V190" s="86">
        <f>VLOOKUP(B190,[2]Succeded!$L$26:$T$237,2,FALSE)</f>
        <v>79.014144204847526</v>
      </c>
      <c r="W190" s="86">
        <f>VLOOKUP(B190,[2]Succeded!$L$26:$T$237,3,FALSE)</f>
        <v>93.780909217082836</v>
      </c>
      <c r="X190" s="86">
        <f>VLOOKUP(B190,[2]Succeded!$L$26:$T$237,4,FALSE)</f>
        <v>110.50666420976697</v>
      </c>
      <c r="Y190" s="86">
        <f>VLOOKUP(B190,[2]Succeded!$L$26:$T$237,5,FALSE)</f>
        <v>140.00443024481876</v>
      </c>
      <c r="Z190" s="86">
        <f>VLOOKUP(B190,[2]Succeded!$L$26:$T$237,6,FALSE)</f>
        <v>116.04094429373315</v>
      </c>
      <c r="AA190" s="86">
        <f>VLOOKUP(B190,[2]Succeded!$L$26:$T$237,7,FALSE)</f>
        <v>96.374201311720753</v>
      </c>
      <c r="AB190" s="86">
        <f>VLOOKUP(B190,[2]Succeded!$L$26:$T$237,8,FALSE)</f>
        <v>68.278564517484526</v>
      </c>
      <c r="AD190" s="85">
        <f t="shared" si="24"/>
        <v>0.92990116180813254</v>
      </c>
      <c r="AE190" s="85">
        <f t="shared" si="25"/>
        <v>0.89649830590332202</v>
      </c>
      <c r="AF190" s="85">
        <f t="shared" si="26"/>
        <v>0.95720776117282547</v>
      </c>
      <c r="AH190" s="85">
        <f t="shared" si="27"/>
        <v>0.93003477699116943</v>
      </c>
      <c r="AI190" s="85">
        <f t="shared" si="28"/>
        <v>0.97029549150553429</v>
      </c>
      <c r="AJ190" s="85">
        <f t="shared" si="29"/>
        <v>0.93536936390007397</v>
      </c>
      <c r="AK190" s="85">
        <f t="shared" si="30"/>
        <v>0.87020543028875796</v>
      </c>
      <c r="AL190" s="85">
        <f t="shared" si="31"/>
        <v>0.93159697770405481</v>
      </c>
      <c r="AM190" s="85">
        <f t="shared" si="32"/>
        <v>0.94021736137074208</v>
      </c>
      <c r="AN190" s="85">
        <f t="shared" si="33"/>
        <v>0.93348814784703971</v>
      </c>
      <c r="AO190" s="84">
        <f t="shared" si="34"/>
        <v>0.95717845599925111</v>
      </c>
    </row>
    <row r="191" spans="1:41" x14ac:dyDescent="0.2">
      <c r="A191" s="77" t="s">
        <v>98</v>
      </c>
      <c r="B191" s="88" t="s">
        <v>97</v>
      </c>
      <c r="C191" s="87" t="s">
        <v>96</v>
      </c>
      <c r="D191" s="86">
        <f>VLOOKUP(B191,[2]Tried!$C$26:$F$237,4,FALSE)</f>
        <v>484.29522905667932</v>
      </c>
      <c r="E191" s="86">
        <f>VLOOKUP(B191,[2]Tried!$C$26:$F$237,2,FALSE)</f>
        <v>236.4700059953424</v>
      </c>
      <c r="F191" s="86">
        <f>VLOOKUP(B191,[2]Tried!$C$26:$F$237,3,FALSE)</f>
        <v>247.82522306133691</v>
      </c>
      <c r="H191" s="86">
        <f>VLOOKUP(B191,[2]Tried!$L$26:$T$237,9,FALSE)</f>
        <v>485.7308424851243</v>
      </c>
      <c r="I191" s="86">
        <f>VLOOKUP(B191,[2]Tried!$L$26:$T$237,2,FALSE)</f>
        <v>43.027915684197495</v>
      </c>
      <c r="J191" s="86">
        <f>VLOOKUP(B191,[2]Tried!$L$26:$T$237,3,FALSE)</f>
        <v>161.86483078267915</v>
      </c>
      <c r="K191" s="86">
        <f>VLOOKUP(B191,[2]Tried!$L$26:$T$237,4,FALSE)</f>
        <v>99.723876951895051</v>
      </c>
      <c r="L191" s="86">
        <f>VLOOKUP(B191,[2]Tried!$L$26:$T$237,5,FALSE)</f>
        <v>84.132355481356996</v>
      </c>
      <c r="M191" s="86">
        <f>VLOOKUP(B191,[2]Tried!$L$26:$T$237,6,FALSE)</f>
        <v>52.402152954058081</v>
      </c>
      <c r="N191" s="86">
        <f>VLOOKUP(B191,[2]Tried!$L$26:$T$237,7,FALSE)</f>
        <v>26.423113123366374</v>
      </c>
      <c r="O191" s="86">
        <f>VLOOKUP(B191,[2]Tried!$L$26:$T$237,8,FALSE)</f>
        <v>18.156597507571089</v>
      </c>
      <c r="Q191" s="86">
        <f>VLOOKUP(B191,[2]Succeded!$C$26:$F$237,4,FALSE)</f>
        <v>448.48328677042787</v>
      </c>
      <c r="R191" s="86">
        <f>VLOOKUP(B191,[2]Succeded!$C$26:$F$237,2,FALSE)</f>
        <v>218.98371262712305</v>
      </c>
      <c r="S191" s="86">
        <f>VLOOKUP(B191,[2]Succeded!$C$26:$F$237,3,FALSE)</f>
        <v>229.49957414330484</v>
      </c>
      <c r="U191" s="86">
        <f>VLOOKUP(B191,[2]Succeded!$L$26:$T$237,9,FALSE)</f>
        <v>449.06947885715817</v>
      </c>
      <c r="V191" s="86">
        <f>VLOOKUP(B191,[2]Succeded!$L$26:$T$237,2,FALSE)</f>
        <v>43.027915684197495</v>
      </c>
      <c r="W191" s="86">
        <f>VLOOKUP(B191,[2]Succeded!$L$26:$T$237,3,FALSE)</f>
        <v>148.52760487679021</v>
      </c>
      <c r="X191" s="86">
        <f>VLOOKUP(B191,[2]Succeded!$L$26:$T$237,4,FALSE)</f>
        <v>85.490468502399352</v>
      </c>
      <c r="Y191" s="86">
        <f>VLOOKUP(B191,[2]Succeded!$L$26:$T$237,5,FALSE)</f>
        <v>81.304653901301819</v>
      </c>
      <c r="Z191" s="86">
        <f>VLOOKUP(B191,[2]Succeded!$L$26:$T$237,6,FALSE)</f>
        <v>47.663906496973354</v>
      </c>
      <c r="AA191" s="86">
        <f>VLOOKUP(B191,[2]Succeded!$L$26:$T$237,7,FALSE)</f>
        <v>25.035785856727689</v>
      </c>
      <c r="AB191" s="86">
        <f>VLOOKUP(B191,[2]Succeded!$L$26:$T$237,8,FALSE)</f>
        <v>18.019143538768166</v>
      </c>
      <c r="AD191" s="85">
        <f t="shared" si="24"/>
        <v>0.92605348940561172</v>
      </c>
      <c r="AE191" s="85">
        <f t="shared" si="25"/>
        <v>0.92605280617042074</v>
      </c>
      <c r="AF191" s="85">
        <f t="shared" si="26"/>
        <v>0.92605414133533748</v>
      </c>
      <c r="AH191" s="85">
        <f t="shared" si="27"/>
        <v>0.92452329475230122</v>
      </c>
      <c r="AI191" s="85">
        <f t="shared" si="28"/>
        <v>1</v>
      </c>
      <c r="AJ191" s="85">
        <f t="shared" si="29"/>
        <v>0.91760269453593912</v>
      </c>
      <c r="AK191" s="85">
        <f t="shared" si="30"/>
        <v>0.85727181007652131</v>
      </c>
      <c r="AL191" s="85">
        <f t="shared" si="31"/>
        <v>0.96638984414644413</v>
      </c>
      <c r="AM191" s="85">
        <f t="shared" si="32"/>
        <v>0.90957916440496567</v>
      </c>
      <c r="AN191" s="85">
        <f t="shared" si="33"/>
        <v>0.9474956921176767</v>
      </c>
      <c r="AO191" s="84">
        <f t="shared" si="34"/>
        <v>0.99242953043676785</v>
      </c>
    </row>
    <row r="192" spans="1:41" x14ac:dyDescent="0.2">
      <c r="A192" s="77" t="s">
        <v>95</v>
      </c>
      <c r="B192" s="88" t="s">
        <v>94</v>
      </c>
      <c r="C192" s="87" t="s">
        <v>93</v>
      </c>
      <c r="D192" s="86">
        <f>VLOOKUP(B192,[2]Tried!$C$26:$F$237,4,FALSE)</f>
        <v>1064.688110294222</v>
      </c>
      <c r="E192" s="86">
        <f>VLOOKUP(B192,[2]Tried!$C$26:$F$237,2,FALSE)</f>
        <v>517.51582186974929</v>
      </c>
      <c r="F192" s="86">
        <f>VLOOKUP(B192,[2]Tried!$C$26:$F$237,3,FALSE)</f>
        <v>547.17228842447287</v>
      </c>
      <c r="H192" s="86">
        <f>VLOOKUP(B192,[2]Tried!$L$26:$T$237,9,FALSE)</f>
        <v>1066.2844361156217</v>
      </c>
      <c r="I192" s="86">
        <f>VLOOKUP(B192,[2]Tried!$L$26:$T$237,2,FALSE)</f>
        <v>117.03611131842422</v>
      </c>
      <c r="J192" s="86">
        <f>VLOOKUP(B192,[2]Tried!$L$26:$T$237,3,FALSE)</f>
        <v>256.43284186008577</v>
      </c>
      <c r="K192" s="86">
        <f>VLOOKUP(B192,[2]Tried!$L$26:$T$237,4,FALSE)</f>
        <v>216.44482680887612</v>
      </c>
      <c r="L192" s="86">
        <f>VLOOKUP(B192,[2]Tried!$L$26:$T$237,5,FALSE)</f>
        <v>173.1360899934362</v>
      </c>
      <c r="M192" s="86">
        <f>VLOOKUP(B192,[2]Tried!$L$26:$T$237,6,FALSE)</f>
        <v>138.66307779817402</v>
      </c>
      <c r="N192" s="86">
        <f>VLOOKUP(B192,[2]Tried!$L$26:$T$237,7,FALSE)</f>
        <v>111.49427590699551</v>
      </c>
      <c r="O192" s="86">
        <f>VLOOKUP(B192,[2]Tried!$L$26:$T$237,8,FALSE)</f>
        <v>53.077212429629753</v>
      </c>
      <c r="Q192" s="86">
        <f>VLOOKUP(B192,[2]Succeded!$C$26:$F$237,4,FALSE)</f>
        <v>949.79113880036698</v>
      </c>
      <c r="R192" s="86">
        <f>VLOOKUP(B192,[2]Succeded!$C$26:$F$237,2,FALSE)</f>
        <v>458.74443779790681</v>
      </c>
      <c r="S192" s="86">
        <f>VLOOKUP(B192,[2]Succeded!$C$26:$F$237,3,FALSE)</f>
        <v>491.04670100246022</v>
      </c>
      <c r="U192" s="86">
        <f>VLOOKUP(B192,[2]Succeded!$L$26:$T$237,9,FALSE)</f>
        <v>951.38746462176653</v>
      </c>
      <c r="V192" s="86">
        <f>VLOOKUP(B192,[2]Succeded!$L$26:$T$237,2,FALSE)</f>
        <v>93.899390660635703</v>
      </c>
      <c r="W192" s="86">
        <f>VLOOKUP(B192,[2]Succeded!$L$26:$T$237,3,FALSE)</f>
        <v>211.11868959869673</v>
      </c>
      <c r="X192" s="86">
        <f>VLOOKUP(B192,[2]Succeded!$L$26:$T$237,4,FALSE)</f>
        <v>195.87321998936275</v>
      </c>
      <c r="Y192" s="86">
        <f>VLOOKUP(B192,[2]Succeded!$L$26:$T$237,5,FALSE)</f>
        <v>162.19502809075598</v>
      </c>
      <c r="Z192" s="86">
        <f>VLOOKUP(B192,[2]Succeded!$L$26:$T$237,6,FALSE)</f>
        <v>131.5803742348904</v>
      </c>
      <c r="AA192" s="86">
        <f>VLOOKUP(B192,[2]Succeded!$L$26:$T$237,7,FALSE)</f>
        <v>106.82928203718383</v>
      </c>
      <c r="AB192" s="86">
        <f>VLOOKUP(B192,[2]Succeded!$L$26:$T$237,8,FALSE)</f>
        <v>49.891480010241118</v>
      </c>
      <c r="AD192" s="85">
        <f t="shared" si="24"/>
        <v>0.89208391604739179</v>
      </c>
      <c r="AE192" s="85">
        <f t="shared" si="25"/>
        <v>0.88643558015384827</v>
      </c>
      <c r="AF192" s="85">
        <f t="shared" si="26"/>
        <v>0.89742611493791002</v>
      </c>
      <c r="AH192" s="85">
        <f t="shared" si="27"/>
        <v>0.89224547634549134</v>
      </c>
      <c r="AI192" s="85">
        <f t="shared" si="28"/>
        <v>0.80231126617972093</v>
      </c>
      <c r="AJ192" s="85">
        <f t="shared" si="29"/>
        <v>0.82329037133974736</v>
      </c>
      <c r="AK192" s="85">
        <f t="shared" si="30"/>
        <v>0.90495680990482441</v>
      </c>
      <c r="AL192" s="85">
        <f t="shared" si="31"/>
        <v>0.93680657855277305</v>
      </c>
      <c r="AM192" s="85">
        <f t="shared" si="32"/>
        <v>0.9489214888653158</v>
      </c>
      <c r="AN192" s="85">
        <f t="shared" si="33"/>
        <v>0.95815934197641639</v>
      </c>
      <c r="AO192" s="84">
        <f t="shared" si="34"/>
        <v>0.93997928162462741</v>
      </c>
    </row>
    <row r="193" spans="1:41" x14ac:dyDescent="0.2">
      <c r="A193" s="77" t="s">
        <v>92</v>
      </c>
      <c r="B193" s="88" t="s">
        <v>91</v>
      </c>
      <c r="C193" s="87" t="s">
        <v>90</v>
      </c>
      <c r="D193" s="86">
        <f>VLOOKUP(B193,[2]Tried!$C$26:$F$237,4,FALSE)</f>
        <v>685.86882731238472</v>
      </c>
      <c r="E193" s="86">
        <f>VLOOKUP(B193,[2]Tried!$C$26:$F$237,2,FALSE)</f>
        <v>324.47408986097645</v>
      </c>
      <c r="F193" s="86">
        <f>VLOOKUP(B193,[2]Tried!$C$26:$F$237,3,FALSE)</f>
        <v>361.39473745140828</v>
      </c>
      <c r="H193" s="86">
        <f>VLOOKUP(B193,[2]Tried!$L$26:$T$237,9,FALSE)</f>
        <v>686.4238491562777</v>
      </c>
      <c r="I193" s="86">
        <f>VLOOKUP(B193,[2]Tried!$L$26:$T$237,2,FALSE)</f>
        <v>68.514123394180388</v>
      </c>
      <c r="J193" s="86">
        <f>VLOOKUP(B193,[2]Tried!$L$26:$T$237,3,FALSE)</f>
        <v>83.671654656936042</v>
      </c>
      <c r="K193" s="86">
        <f>VLOOKUP(B193,[2]Tried!$L$26:$T$237,4,FALSE)</f>
        <v>160.64716129551672</v>
      </c>
      <c r="L193" s="86">
        <f>VLOOKUP(B193,[2]Tried!$L$26:$T$237,5,FALSE)</f>
        <v>145.2625676778726</v>
      </c>
      <c r="M193" s="86">
        <f>VLOOKUP(B193,[2]Tried!$L$26:$T$237,6,FALSE)</f>
        <v>97.131622237617805</v>
      </c>
      <c r="N193" s="86">
        <f>VLOOKUP(B193,[2]Tried!$L$26:$T$237,7,FALSE)</f>
        <v>83.70789887697785</v>
      </c>
      <c r="O193" s="86">
        <f>VLOOKUP(B193,[2]Tried!$L$26:$T$237,8,FALSE)</f>
        <v>47.488821017176285</v>
      </c>
      <c r="Q193" s="86">
        <f>VLOOKUP(B193,[2]Succeded!$C$26:$F$237,4,FALSE)</f>
        <v>643.52595350930699</v>
      </c>
      <c r="R193" s="86">
        <f>VLOOKUP(B193,[2]Succeded!$C$26:$F$237,2,FALSE)</f>
        <v>299.50730694945725</v>
      </c>
      <c r="S193" s="86">
        <f>VLOOKUP(B193,[2]Succeded!$C$26:$F$237,3,FALSE)</f>
        <v>344.01864655984974</v>
      </c>
      <c r="U193" s="86">
        <f>VLOOKUP(B193,[2]Succeded!$L$26:$T$237,9,FALSE)</f>
        <v>644.08097535320019</v>
      </c>
      <c r="V193" s="86">
        <f>VLOOKUP(B193,[2]Succeded!$L$26:$T$237,2,FALSE)</f>
        <v>62.300498600865552</v>
      </c>
      <c r="W193" s="86">
        <f>VLOOKUP(B193,[2]Succeded!$L$26:$T$237,3,FALSE)</f>
        <v>76.709729492313002</v>
      </c>
      <c r="X193" s="86">
        <f>VLOOKUP(B193,[2]Succeded!$L$26:$T$237,4,FALSE)</f>
        <v>148.58929544049499</v>
      </c>
      <c r="Y193" s="86">
        <f>VLOOKUP(B193,[2]Succeded!$L$26:$T$237,5,FALSE)</f>
        <v>137.72327759264226</v>
      </c>
      <c r="Z193" s="86">
        <f>VLOOKUP(B193,[2]Succeded!$L$26:$T$237,6,FALSE)</f>
        <v>93.523202717724288</v>
      </c>
      <c r="AA193" s="86">
        <f>VLOOKUP(B193,[2]Succeded!$L$26:$T$237,7,FALSE)</f>
        <v>79.76506750313051</v>
      </c>
      <c r="AB193" s="86">
        <f>VLOOKUP(B193,[2]Succeded!$L$26:$T$237,8,FALSE)</f>
        <v>45.469904006029481</v>
      </c>
      <c r="AD193" s="85">
        <f t="shared" si="24"/>
        <v>0.93826388936642502</v>
      </c>
      <c r="AE193" s="85">
        <f t="shared" si="25"/>
        <v>0.92305461763613728</v>
      </c>
      <c r="AF193" s="85">
        <f t="shared" si="26"/>
        <v>0.95191935827816299</v>
      </c>
      <c r="AH193" s="85">
        <f t="shared" si="27"/>
        <v>0.93831380734348968</v>
      </c>
      <c r="AI193" s="85">
        <f t="shared" si="28"/>
        <v>0.9093088477894381</v>
      </c>
      <c r="AJ193" s="85">
        <f t="shared" si="29"/>
        <v>0.91679469955305914</v>
      </c>
      <c r="AK193" s="85">
        <f t="shared" si="30"/>
        <v>0.92494193014191628</v>
      </c>
      <c r="AL193" s="85">
        <f t="shared" si="31"/>
        <v>0.94809887911420432</v>
      </c>
      <c r="AM193" s="85">
        <f t="shared" si="32"/>
        <v>0.96285020844122149</v>
      </c>
      <c r="AN193" s="85">
        <f t="shared" si="33"/>
        <v>0.95289773812574174</v>
      </c>
      <c r="AO193" s="84">
        <f t="shared" si="34"/>
        <v>0.95748647854583335</v>
      </c>
    </row>
    <row r="194" spans="1:41" x14ac:dyDescent="0.2">
      <c r="A194" s="77" t="s">
        <v>89</v>
      </c>
      <c r="B194" s="88" t="s">
        <v>88</v>
      </c>
      <c r="C194" s="87" t="s">
        <v>87</v>
      </c>
      <c r="D194" s="86">
        <f>VLOOKUP(B194,[2]Tried!$C$26:$F$237,4,FALSE)</f>
        <v>2271.2497254668629</v>
      </c>
      <c r="E194" s="86">
        <f>VLOOKUP(B194,[2]Tried!$C$26:$F$237,2,FALSE)</f>
        <v>1083.1561196400239</v>
      </c>
      <c r="F194" s="86">
        <f>VLOOKUP(B194,[2]Tried!$C$26:$F$237,3,FALSE)</f>
        <v>1188.0936058268389</v>
      </c>
      <c r="H194" s="86">
        <f>VLOOKUP(B194,[2]Tried!$L$26:$T$237,9,FALSE)</f>
        <v>2269.3943277102107</v>
      </c>
      <c r="I194" s="86">
        <f>VLOOKUP(B194,[2]Tried!$L$26:$T$237,2,FALSE)</f>
        <v>181.69329118036066</v>
      </c>
      <c r="J194" s="86">
        <f>VLOOKUP(B194,[2]Tried!$L$26:$T$237,3,FALSE)</f>
        <v>351.89053055442974</v>
      </c>
      <c r="K194" s="86">
        <f>VLOOKUP(B194,[2]Tried!$L$26:$T$237,4,FALSE)</f>
        <v>355.36243047051312</v>
      </c>
      <c r="L194" s="86">
        <f>VLOOKUP(B194,[2]Tried!$L$26:$T$237,5,FALSE)</f>
        <v>478.43031226192079</v>
      </c>
      <c r="M194" s="86">
        <f>VLOOKUP(B194,[2]Tried!$L$26:$T$237,6,FALSE)</f>
        <v>360.67976495983686</v>
      </c>
      <c r="N194" s="86">
        <f>VLOOKUP(B194,[2]Tried!$L$26:$T$237,7,FALSE)</f>
        <v>316.72397391816872</v>
      </c>
      <c r="O194" s="86">
        <f>VLOOKUP(B194,[2]Tried!$L$26:$T$237,8,FALSE)</f>
        <v>224.61402436498091</v>
      </c>
      <c r="Q194" s="86">
        <f>VLOOKUP(B194,[2]Succeded!$C$26:$F$237,4,FALSE)</f>
        <v>2138.1490837198603</v>
      </c>
      <c r="R194" s="86">
        <f>VLOOKUP(B194,[2]Succeded!$C$26:$F$237,2,FALSE)</f>
        <v>1008.0715579601027</v>
      </c>
      <c r="S194" s="86">
        <f>VLOOKUP(B194,[2]Succeded!$C$26:$F$237,3,FALSE)</f>
        <v>1130.0775257597577</v>
      </c>
      <c r="U194" s="86">
        <f>VLOOKUP(B194,[2]Succeded!$L$26:$T$237,9,FALSE)</f>
        <v>2133.518945842678</v>
      </c>
      <c r="V194" s="86">
        <f>VLOOKUP(B194,[2]Succeded!$L$26:$T$237,2,FALSE)</f>
        <v>165.78599973420575</v>
      </c>
      <c r="W194" s="86">
        <f>VLOOKUP(B194,[2]Succeded!$L$26:$T$237,3,FALSE)</f>
        <v>321.257331776912</v>
      </c>
      <c r="X194" s="86">
        <f>VLOOKUP(B194,[2]Succeded!$L$26:$T$237,4,FALSE)</f>
        <v>339.84184160134828</v>
      </c>
      <c r="Y194" s="86">
        <f>VLOOKUP(B194,[2]Succeded!$L$26:$T$237,5,FALSE)</f>
        <v>448.08760815898415</v>
      </c>
      <c r="Z194" s="86">
        <f>VLOOKUP(B194,[2]Succeded!$L$26:$T$237,6,FALSE)</f>
        <v>343.51923839455952</v>
      </c>
      <c r="AA194" s="86">
        <f>VLOOKUP(B194,[2]Succeded!$L$26:$T$237,7,FALSE)</f>
        <v>302.28453737596146</v>
      </c>
      <c r="AB194" s="86">
        <f>VLOOKUP(B194,[2]Succeded!$L$26:$T$237,8,FALSE)</f>
        <v>212.74238880070695</v>
      </c>
      <c r="AD194" s="85">
        <f t="shared" si="24"/>
        <v>0.94139761900482199</v>
      </c>
      <c r="AE194" s="85">
        <f t="shared" si="25"/>
        <v>0.93067983431153511</v>
      </c>
      <c r="AF194" s="85">
        <f t="shared" si="26"/>
        <v>0.95116876331751177</v>
      </c>
      <c r="AH194" s="85">
        <f t="shared" si="27"/>
        <v>0.94012702851662222</v>
      </c>
      <c r="AI194" s="85">
        <f t="shared" si="28"/>
        <v>0.91244975891617097</v>
      </c>
      <c r="AJ194" s="85">
        <f t="shared" si="29"/>
        <v>0.91294679419405556</v>
      </c>
      <c r="AK194" s="85">
        <f t="shared" si="30"/>
        <v>0.95632462089868364</v>
      </c>
      <c r="AL194" s="85">
        <f t="shared" si="31"/>
        <v>0.93657863365830119</v>
      </c>
      <c r="AM194" s="85">
        <f t="shared" si="32"/>
        <v>0.95242170969256279</v>
      </c>
      <c r="AN194" s="85">
        <f t="shared" si="33"/>
        <v>0.95441002976952438</v>
      </c>
      <c r="AO194" s="84">
        <f t="shared" si="34"/>
        <v>0.94714650789131738</v>
      </c>
    </row>
    <row r="195" spans="1:41" x14ac:dyDescent="0.2">
      <c r="A195" s="77" t="s">
        <v>86</v>
      </c>
      <c r="B195" s="88" t="s">
        <v>85</v>
      </c>
      <c r="C195" s="87" t="s">
        <v>84</v>
      </c>
      <c r="D195" s="86">
        <f>VLOOKUP(B195,[2]Tried!$C$26:$F$237,4,FALSE)</f>
        <v>578.5867035818718</v>
      </c>
      <c r="E195" s="86">
        <f>VLOOKUP(B195,[2]Tried!$C$26:$F$237,2,FALSE)</f>
        <v>273.23899931577057</v>
      </c>
      <c r="F195" s="86">
        <f>VLOOKUP(B195,[2]Tried!$C$26:$F$237,3,FALSE)</f>
        <v>305.34770426610123</v>
      </c>
      <c r="H195" s="86">
        <f>VLOOKUP(B195,[2]Tried!$L$26:$T$237,9,FALSE)</f>
        <v>579.27073895627132</v>
      </c>
      <c r="I195" s="86">
        <f>VLOOKUP(B195,[2]Tried!$L$26:$T$237,2,FALSE)</f>
        <v>38.13097421245547</v>
      </c>
      <c r="J195" s="86">
        <f>VLOOKUP(B195,[2]Tried!$L$26:$T$237,3,FALSE)</f>
        <v>127.03641526960203</v>
      </c>
      <c r="K195" s="86">
        <f>VLOOKUP(B195,[2]Tried!$L$26:$T$237,4,FALSE)</f>
        <v>115.95819601474768</v>
      </c>
      <c r="L195" s="86">
        <f>VLOOKUP(B195,[2]Tried!$L$26:$T$237,5,FALSE)</f>
        <v>114.53367879507793</v>
      </c>
      <c r="M195" s="86">
        <f>VLOOKUP(B195,[2]Tried!$L$26:$T$237,6,FALSE)</f>
        <v>75.260454422377052</v>
      </c>
      <c r="N195" s="86">
        <f>VLOOKUP(B195,[2]Tried!$L$26:$T$237,7,FALSE)</f>
        <v>60.499064124132047</v>
      </c>
      <c r="O195" s="86">
        <f>VLOOKUP(B195,[2]Tried!$L$26:$T$237,8,FALSE)</f>
        <v>47.851956117879006</v>
      </c>
      <c r="Q195" s="86">
        <f>VLOOKUP(B195,[2]Succeded!$C$26:$F$237,4,FALSE)</f>
        <v>525.81163762827669</v>
      </c>
      <c r="R195" s="86">
        <f>VLOOKUP(B195,[2]Succeded!$C$26:$F$237,2,FALSE)</f>
        <v>257.22352036034141</v>
      </c>
      <c r="S195" s="86">
        <f>VLOOKUP(B195,[2]Succeded!$C$26:$F$237,3,FALSE)</f>
        <v>268.58811726793533</v>
      </c>
      <c r="U195" s="86">
        <f>VLOOKUP(B195,[2]Succeded!$L$26:$T$237,9,FALSE)</f>
        <v>527.0864129091317</v>
      </c>
      <c r="V195" s="86">
        <f>VLOOKUP(B195,[2]Succeded!$L$26:$T$237,2,FALSE)</f>
        <v>33.092933484493592</v>
      </c>
      <c r="W195" s="86">
        <f>VLOOKUP(B195,[2]Succeded!$L$26:$T$237,3,FALSE)</f>
        <v>106.73233573600223</v>
      </c>
      <c r="X195" s="86">
        <f>VLOOKUP(B195,[2]Succeded!$L$26:$T$237,4,FALSE)</f>
        <v>102.14234044215216</v>
      </c>
      <c r="Y195" s="86">
        <f>VLOOKUP(B195,[2]Succeded!$L$26:$T$237,5,FALSE)</f>
        <v>107.07018971746054</v>
      </c>
      <c r="Z195" s="86">
        <f>VLOOKUP(B195,[2]Succeded!$L$26:$T$237,6,FALSE)</f>
        <v>71.697156927418163</v>
      </c>
      <c r="AA195" s="86">
        <f>VLOOKUP(B195,[2]Succeded!$L$26:$T$237,7,FALSE)</f>
        <v>59.601013089454838</v>
      </c>
      <c r="AB195" s="86">
        <f>VLOOKUP(B195,[2]Succeded!$L$26:$T$237,8,FALSE)</f>
        <v>46.75044351215017</v>
      </c>
      <c r="AD195" s="85">
        <f t="shared" si="24"/>
        <v>0.9087862447808096</v>
      </c>
      <c r="AE195" s="85">
        <f t="shared" si="25"/>
        <v>0.94138655537630356</v>
      </c>
      <c r="AF195" s="85">
        <f t="shared" si="26"/>
        <v>0.87961400565785475</v>
      </c>
      <c r="AH195" s="85">
        <f t="shared" si="27"/>
        <v>0.90991375441962563</v>
      </c>
      <c r="AI195" s="85">
        <f t="shared" si="28"/>
        <v>0.86787537344597387</v>
      </c>
      <c r="AJ195" s="85">
        <f t="shared" si="29"/>
        <v>0.84017118642312416</v>
      </c>
      <c r="AK195" s="85">
        <f t="shared" si="30"/>
        <v>0.88085485935950225</v>
      </c>
      <c r="AL195" s="85">
        <f t="shared" si="31"/>
        <v>0.9348358565259135</v>
      </c>
      <c r="AM195" s="85">
        <f t="shared" si="32"/>
        <v>0.95265378714084115</v>
      </c>
      <c r="AN195" s="85">
        <f t="shared" si="33"/>
        <v>0.9851559516220848</v>
      </c>
      <c r="AO195" s="84">
        <f t="shared" si="34"/>
        <v>0.9769808238765546</v>
      </c>
    </row>
    <row r="196" spans="1:41" x14ac:dyDescent="0.2">
      <c r="A196" s="77" t="s">
        <v>83</v>
      </c>
      <c r="B196" s="88" t="s">
        <v>82</v>
      </c>
      <c r="C196" s="87" t="s">
        <v>81</v>
      </c>
      <c r="D196" s="86">
        <f>VLOOKUP(B196,[2]Tried!$C$26:$F$237,4,FALSE)</f>
        <v>590.27664099737217</v>
      </c>
      <c r="E196" s="86">
        <f>VLOOKUP(B196,[2]Tried!$C$26:$F$237,2,FALSE)</f>
        <v>275.11504031660922</v>
      </c>
      <c r="F196" s="86">
        <f>VLOOKUP(B196,[2]Tried!$C$26:$F$237,3,FALSE)</f>
        <v>315.16160068076294</v>
      </c>
      <c r="H196" s="86">
        <f>VLOOKUP(B196,[2]Tried!$L$26:$T$237,9,FALSE)</f>
        <v>589.04744735739689</v>
      </c>
      <c r="I196" s="86">
        <f>VLOOKUP(B196,[2]Tried!$L$26:$T$237,2,FALSE)</f>
        <v>41.046905329551926</v>
      </c>
      <c r="J196" s="86">
        <f>VLOOKUP(B196,[2]Tried!$L$26:$T$237,3,FALSE)</f>
        <v>111.23062435833029</v>
      </c>
      <c r="K196" s="86">
        <f>VLOOKUP(B196,[2]Tried!$L$26:$T$237,4,FALSE)</f>
        <v>139.38374003548634</v>
      </c>
      <c r="L196" s="86">
        <f>VLOOKUP(B196,[2]Tried!$L$26:$T$237,5,FALSE)</f>
        <v>116.10012133723741</v>
      </c>
      <c r="M196" s="86">
        <f>VLOOKUP(B196,[2]Tried!$L$26:$T$237,6,FALSE)</f>
        <v>70.222713678241888</v>
      </c>
      <c r="N196" s="86">
        <f>VLOOKUP(B196,[2]Tried!$L$26:$T$237,7,FALSE)</f>
        <v>68.41643753400399</v>
      </c>
      <c r="O196" s="86">
        <f>VLOOKUP(B196,[2]Tried!$L$26:$T$237,8,FALSE)</f>
        <v>42.646905084545018</v>
      </c>
      <c r="Q196" s="86">
        <f>VLOOKUP(B196,[2]Succeded!$C$26:$F$237,4,FALSE)</f>
        <v>545.25898244404425</v>
      </c>
      <c r="R196" s="86">
        <f>VLOOKUP(B196,[2]Succeded!$C$26:$F$237,2,FALSE)</f>
        <v>251.01431596350719</v>
      </c>
      <c r="S196" s="86">
        <f>VLOOKUP(B196,[2]Succeded!$C$26:$F$237,3,FALSE)</f>
        <v>294.24466648053709</v>
      </c>
      <c r="U196" s="86">
        <f>VLOOKUP(B196,[2]Succeded!$L$26:$T$237,9,FALSE)</f>
        <v>544.02978880406886</v>
      </c>
      <c r="V196" s="86">
        <f>VLOOKUP(B196,[2]Succeded!$L$26:$T$237,2,FALSE)</f>
        <v>41.046905329551926</v>
      </c>
      <c r="W196" s="86">
        <f>VLOOKUP(B196,[2]Succeded!$L$26:$T$237,3,FALSE)</f>
        <v>95.48596197976876</v>
      </c>
      <c r="X196" s="86">
        <f>VLOOKUP(B196,[2]Succeded!$L$26:$T$237,4,FALSE)</f>
        <v>127.4208261316442</v>
      </c>
      <c r="Y196" s="86">
        <f>VLOOKUP(B196,[2]Succeded!$L$26:$T$237,5,FALSE)</f>
        <v>104.51068449654672</v>
      </c>
      <c r="Z196" s="86">
        <f>VLOOKUP(B196,[2]Succeded!$L$26:$T$237,6,FALSE)</f>
        <v>69.398817505567578</v>
      </c>
      <c r="AA196" s="86">
        <f>VLOOKUP(B196,[2]Succeded!$L$26:$T$237,7,FALSE)</f>
        <v>65.729268600574969</v>
      </c>
      <c r="AB196" s="86">
        <f>VLOOKUP(B196,[2]Succeded!$L$26:$T$237,8,FALSE)</f>
        <v>40.437324760414718</v>
      </c>
      <c r="AD196" s="85">
        <f t="shared" si="24"/>
        <v>0.92373464334068345</v>
      </c>
      <c r="AE196" s="85">
        <f t="shared" si="25"/>
        <v>0.91239764890583108</v>
      </c>
      <c r="AF196" s="85">
        <f t="shared" si="26"/>
        <v>0.93363108273646167</v>
      </c>
      <c r="AH196" s="85">
        <f t="shared" si="27"/>
        <v>0.92357549675278683</v>
      </c>
      <c r="AI196" s="85">
        <f t="shared" si="28"/>
        <v>1</v>
      </c>
      <c r="AJ196" s="85">
        <f t="shared" si="29"/>
        <v>0.85845029217996671</v>
      </c>
      <c r="AK196" s="85">
        <f t="shared" si="30"/>
        <v>0.91417281599133127</v>
      </c>
      <c r="AL196" s="85">
        <f t="shared" si="31"/>
        <v>0.90017722025434654</v>
      </c>
      <c r="AM196" s="85">
        <f t="shared" si="32"/>
        <v>0.98826738345018428</v>
      </c>
      <c r="AN196" s="85">
        <f t="shared" si="33"/>
        <v>0.9607233432449116</v>
      </c>
      <c r="AO196" s="84">
        <f t="shared" si="34"/>
        <v>0.94818896424605881</v>
      </c>
    </row>
    <row r="197" spans="1:41" x14ac:dyDescent="0.2">
      <c r="A197" s="77" t="s">
        <v>80</v>
      </c>
      <c r="B197" s="88" t="s">
        <v>79</v>
      </c>
      <c r="C197" s="87" t="s">
        <v>78</v>
      </c>
      <c r="D197" s="86">
        <f>VLOOKUP(B197,[2]Tried!$C$26:$F$237,4,FALSE)</f>
        <v>859.35632081791778</v>
      </c>
      <c r="E197" s="86">
        <f>VLOOKUP(B197,[2]Tried!$C$26:$F$237,2,FALSE)</f>
        <v>420.53073240776348</v>
      </c>
      <c r="F197" s="86">
        <f>VLOOKUP(B197,[2]Tried!$C$26:$F$237,3,FALSE)</f>
        <v>438.82558841015435</v>
      </c>
      <c r="H197" s="86">
        <f>VLOOKUP(B197,[2]Tried!$L$26:$T$237,9,FALSE)</f>
        <v>860.33582471364275</v>
      </c>
      <c r="I197" s="86">
        <f>VLOOKUP(B197,[2]Tried!$L$26:$T$237,2,FALSE)</f>
        <v>119.85496721923994</v>
      </c>
      <c r="J197" s="86">
        <f>VLOOKUP(B197,[2]Tried!$L$26:$T$237,3,FALSE)</f>
        <v>162.94352682008446</v>
      </c>
      <c r="K197" s="86">
        <f>VLOOKUP(B197,[2]Tried!$L$26:$T$237,4,FALSE)</f>
        <v>147.47761012096385</v>
      </c>
      <c r="L197" s="86">
        <f>VLOOKUP(B197,[2]Tried!$L$26:$T$237,5,FALSE)</f>
        <v>161.91066401395253</v>
      </c>
      <c r="M197" s="86">
        <f>VLOOKUP(B197,[2]Tried!$L$26:$T$237,6,FALSE)</f>
        <v>109.42034200350471</v>
      </c>
      <c r="N197" s="86">
        <f>VLOOKUP(B197,[2]Tried!$L$26:$T$237,7,FALSE)</f>
        <v>92.679705852045558</v>
      </c>
      <c r="O197" s="86">
        <f>VLOOKUP(B197,[2]Tried!$L$26:$T$237,8,FALSE)</f>
        <v>66.049008683851653</v>
      </c>
      <c r="Q197" s="86">
        <f>VLOOKUP(B197,[2]Succeded!$C$26:$F$237,4,FALSE)</f>
        <v>827.37340197010326</v>
      </c>
      <c r="R197" s="86">
        <f>VLOOKUP(B197,[2]Succeded!$C$26:$F$237,2,FALSE)</f>
        <v>405.87501670045714</v>
      </c>
      <c r="S197" s="86">
        <f>VLOOKUP(B197,[2]Succeded!$C$26:$F$237,3,FALSE)</f>
        <v>421.49838526964606</v>
      </c>
      <c r="U197" s="86">
        <f>VLOOKUP(B197,[2]Succeded!$L$26:$T$237,9,FALSE)</f>
        <v>828.35290586582823</v>
      </c>
      <c r="V197" s="86">
        <f>VLOOKUP(B197,[2]Succeded!$L$26:$T$237,2,FALSE)</f>
        <v>115.34091125489886</v>
      </c>
      <c r="W197" s="86">
        <f>VLOOKUP(B197,[2]Succeded!$L$26:$T$237,3,FALSE)</f>
        <v>158.68064353968651</v>
      </c>
      <c r="X197" s="86">
        <f>VLOOKUP(B197,[2]Succeded!$L$26:$T$237,4,FALSE)</f>
        <v>136.62055963145264</v>
      </c>
      <c r="Y197" s="86">
        <f>VLOOKUP(B197,[2]Succeded!$L$26:$T$237,5,FALSE)</f>
        <v>157.84602010119698</v>
      </c>
      <c r="Z197" s="86">
        <f>VLOOKUP(B197,[2]Succeded!$L$26:$T$237,6,FALSE)</f>
        <v>106.13508729624182</v>
      </c>
      <c r="AA197" s="86">
        <f>VLOOKUP(B197,[2]Succeded!$L$26:$T$237,7,FALSE)</f>
        <v>89.541868490943344</v>
      </c>
      <c r="AB197" s="86">
        <f>VLOOKUP(B197,[2]Succeded!$L$26:$T$237,8,FALSE)</f>
        <v>64.187815551408107</v>
      </c>
      <c r="AD197" s="85">
        <f t="shared" si="24"/>
        <v>0.96278270366665386</v>
      </c>
      <c r="AE197" s="85">
        <f t="shared" si="25"/>
        <v>0.96514947760560921</v>
      </c>
      <c r="AF197" s="85">
        <f t="shared" si="26"/>
        <v>0.96051460170478209</v>
      </c>
      <c r="AH197" s="85">
        <f t="shared" si="27"/>
        <v>0.96282507605857304</v>
      </c>
      <c r="AI197" s="85">
        <f t="shared" si="28"/>
        <v>0.96233734763713275</v>
      </c>
      <c r="AJ197" s="85">
        <f t="shared" si="29"/>
        <v>0.97383827781569476</v>
      </c>
      <c r="AK197" s="85">
        <f t="shared" si="30"/>
        <v>0.92638170308966861</v>
      </c>
      <c r="AL197" s="85">
        <f t="shared" si="31"/>
        <v>0.97489576157624014</v>
      </c>
      <c r="AM197" s="85">
        <f t="shared" si="32"/>
        <v>0.96997583221630157</v>
      </c>
      <c r="AN197" s="85">
        <f t="shared" si="33"/>
        <v>0.96614320975390799</v>
      </c>
      <c r="AO197" s="84">
        <f t="shared" si="34"/>
        <v>0.9718210285130503</v>
      </c>
    </row>
    <row r="198" spans="1:41" x14ac:dyDescent="0.2">
      <c r="A198" s="77" t="s">
        <v>77</v>
      </c>
      <c r="B198" s="88" t="s">
        <v>76</v>
      </c>
      <c r="C198" s="87" t="s">
        <v>75</v>
      </c>
      <c r="D198" s="86">
        <f>VLOOKUP(B198,[2]Tried!$C$26:$F$237,4,FALSE)</f>
        <v>1956.8711438405564</v>
      </c>
      <c r="E198" s="86">
        <f>VLOOKUP(B198,[2]Tried!$C$26:$F$237,2,FALSE)</f>
        <v>934.61034605338318</v>
      </c>
      <c r="F198" s="86">
        <f>VLOOKUP(B198,[2]Tried!$C$26:$F$237,3,FALSE)</f>
        <v>1022.2607977871733</v>
      </c>
      <c r="H198" s="86">
        <f>VLOOKUP(B198,[2]Tried!$L$26:$T$237,9,FALSE)</f>
        <v>1960.5534311956499</v>
      </c>
      <c r="I198" s="86">
        <f>VLOOKUP(B198,[2]Tried!$L$26:$T$237,2,FALSE)</f>
        <v>209.8233923987635</v>
      </c>
      <c r="J198" s="86">
        <f>VLOOKUP(B198,[2]Tried!$L$26:$T$237,3,FALSE)</f>
        <v>468.79486188410436</v>
      </c>
      <c r="K198" s="86">
        <f>VLOOKUP(B198,[2]Tried!$L$26:$T$237,4,FALSE)</f>
        <v>418.08911547360083</v>
      </c>
      <c r="L198" s="86">
        <f>VLOOKUP(B198,[2]Tried!$L$26:$T$237,5,FALSE)</f>
        <v>336.00188128169958</v>
      </c>
      <c r="M198" s="86">
        <f>VLOOKUP(B198,[2]Tried!$L$26:$T$237,6,FALSE)</f>
        <v>253.89809985605248</v>
      </c>
      <c r="N198" s="86">
        <f>VLOOKUP(B198,[2]Tried!$L$26:$T$237,7,FALSE)</f>
        <v>149.36361198443285</v>
      </c>
      <c r="O198" s="86">
        <f>VLOOKUP(B198,[2]Tried!$L$26:$T$237,8,FALSE)</f>
        <v>124.58246831699616</v>
      </c>
      <c r="Q198" s="86">
        <f>VLOOKUP(B198,[2]Succeded!$C$26:$F$237,4,FALSE)</f>
        <v>1819.9405941933219</v>
      </c>
      <c r="R198" s="86">
        <f>VLOOKUP(B198,[2]Succeded!$C$26:$F$237,2,FALSE)</f>
        <v>867.52847707395836</v>
      </c>
      <c r="S198" s="86">
        <f>VLOOKUP(B198,[2]Succeded!$C$26:$F$237,3,FALSE)</f>
        <v>952.41211711936364</v>
      </c>
      <c r="U198" s="86">
        <f>VLOOKUP(B198,[2]Succeded!$L$26:$T$237,9,FALSE)</f>
        <v>1824.047489115246</v>
      </c>
      <c r="V198" s="86">
        <f>VLOOKUP(B198,[2]Succeded!$L$26:$T$237,2,FALSE)</f>
        <v>195.35487456392551</v>
      </c>
      <c r="W198" s="86">
        <f>VLOOKUP(B198,[2]Succeded!$L$26:$T$237,3,FALSE)</f>
        <v>421.30270330363356</v>
      </c>
      <c r="X198" s="86">
        <f>VLOOKUP(B198,[2]Succeded!$L$26:$T$237,4,FALSE)</f>
        <v>393.86192740706258</v>
      </c>
      <c r="Y198" s="86">
        <f>VLOOKUP(B198,[2]Succeded!$L$26:$T$237,5,FALSE)</f>
        <v>317.75701965401106</v>
      </c>
      <c r="Z198" s="86">
        <f>VLOOKUP(B198,[2]Succeded!$L$26:$T$237,6,FALSE)</f>
        <v>238.17494040865563</v>
      </c>
      <c r="AA198" s="86">
        <f>VLOOKUP(B198,[2]Succeded!$L$26:$T$237,7,FALSE)</f>
        <v>140.88158182843705</v>
      </c>
      <c r="AB198" s="86">
        <f>VLOOKUP(B198,[2]Succeded!$L$26:$T$237,8,FALSE)</f>
        <v>116.71444194952075</v>
      </c>
      <c r="AD198" s="85">
        <f t="shared" si="24"/>
        <v>0.93002577094652505</v>
      </c>
      <c r="AE198" s="85">
        <f t="shared" si="25"/>
        <v>0.92822477381863555</v>
      </c>
      <c r="AF198" s="85">
        <f t="shared" si="26"/>
        <v>0.93167234739020921</v>
      </c>
      <c r="AH198" s="85">
        <f t="shared" si="27"/>
        <v>0.9303737710442529</v>
      </c>
      <c r="AI198" s="85">
        <f t="shared" si="28"/>
        <v>0.93104430507280622</v>
      </c>
      <c r="AJ198" s="85">
        <f t="shared" si="29"/>
        <v>0.89869309064182568</v>
      </c>
      <c r="AK198" s="85">
        <f t="shared" si="30"/>
        <v>0.9420525740329444</v>
      </c>
      <c r="AL198" s="85">
        <f t="shared" si="31"/>
        <v>0.94570012061214537</v>
      </c>
      <c r="AM198" s="85">
        <f t="shared" si="32"/>
        <v>0.93807295345529917</v>
      </c>
      <c r="AN198" s="85">
        <f t="shared" si="33"/>
        <v>0.94321220514619164</v>
      </c>
      <c r="AO198" s="84">
        <f t="shared" si="34"/>
        <v>0.93684483480086889</v>
      </c>
    </row>
    <row r="199" spans="1:41" x14ac:dyDescent="0.2">
      <c r="A199" s="77" t="s">
        <v>74</v>
      </c>
      <c r="B199" s="88" t="s">
        <v>73</v>
      </c>
      <c r="C199" s="87" t="s">
        <v>72</v>
      </c>
      <c r="D199" s="86">
        <f>VLOOKUP(B199,[2]Tried!$C$26:$F$237,4,FALSE)</f>
        <v>3524.0430733167013</v>
      </c>
      <c r="E199" s="86">
        <f>VLOOKUP(B199,[2]Tried!$C$26:$F$237,2,FALSE)</f>
        <v>1641.5064623261007</v>
      </c>
      <c r="F199" s="86">
        <f>VLOOKUP(B199,[2]Tried!$C$26:$F$237,3,FALSE)</f>
        <v>1882.5366109906006</v>
      </c>
      <c r="H199" s="86">
        <f>VLOOKUP(B199,[2]Tried!$L$26:$T$237,9,FALSE)</f>
        <v>3531.5586546431696</v>
      </c>
      <c r="I199" s="86">
        <f>VLOOKUP(B199,[2]Tried!$L$26:$T$237,2,FALSE)</f>
        <v>312.16454559411955</v>
      </c>
      <c r="J199" s="86">
        <f>VLOOKUP(B199,[2]Tried!$L$26:$T$237,3,FALSE)</f>
        <v>538.69869403434063</v>
      </c>
      <c r="K199" s="86">
        <f>VLOOKUP(B199,[2]Tried!$L$26:$T$237,4,FALSE)</f>
        <v>593.6691598676673</v>
      </c>
      <c r="L199" s="86">
        <f>VLOOKUP(B199,[2]Tried!$L$26:$T$237,5,FALSE)</f>
        <v>656.00799211244623</v>
      </c>
      <c r="M199" s="86">
        <f>VLOOKUP(B199,[2]Tried!$L$26:$T$237,6,FALSE)</f>
        <v>533.15972299539737</v>
      </c>
      <c r="N199" s="86">
        <f>VLOOKUP(B199,[2]Tried!$L$26:$T$237,7,FALSE)</f>
        <v>520.91945880854303</v>
      </c>
      <c r="O199" s="86">
        <f>VLOOKUP(B199,[2]Tried!$L$26:$T$237,8,FALSE)</f>
        <v>376.93908123065501</v>
      </c>
      <c r="Q199" s="86">
        <f>VLOOKUP(B199,[2]Succeded!$C$26:$F$237,4,FALSE)</f>
        <v>3301.44763269754</v>
      </c>
      <c r="R199" s="86">
        <f>VLOOKUP(B199,[2]Succeded!$C$26:$F$237,2,FALSE)</f>
        <v>1540.7953186216207</v>
      </c>
      <c r="S199" s="86">
        <f>VLOOKUP(B199,[2]Succeded!$C$26:$F$237,3,FALSE)</f>
        <v>1760.6523140759193</v>
      </c>
      <c r="U199" s="86">
        <f>VLOOKUP(B199,[2]Succeded!$L$26:$T$237,9,FALSE)</f>
        <v>3307.8565151843886</v>
      </c>
      <c r="V199" s="86">
        <f>VLOOKUP(B199,[2]Succeded!$L$26:$T$237,2,FALSE)</f>
        <v>282.89781725455327</v>
      </c>
      <c r="W199" s="86">
        <f>VLOOKUP(B199,[2]Succeded!$L$26:$T$237,3,FALSE)</f>
        <v>497.54824347691425</v>
      </c>
      <c r="X199" s="86">
        <f>VLOOKUP(B199,[2]Succeded!$L$26:$T$237,4,FALSE)</f>
        <v>547.03262915895584</v>
      </c>
      <c r="Y199" s="86">
        <f>VLOOKUP(B199,[2]Succeded!$L$26:$T$237,5,FALSE)</f>
        <v>610.8685017574993</v>
      </c>
      <c r="Z199" s="86">
        <f>VLOOKUP(B199,[2]Succeded!$L$26:$T$237,6,FALSE)</f>
        <v>512.10939115890312</v>
      </c>
      <c r="AA199" s="86">
        <f>VLOOKUP(B199,[2]Succeded!$L$26:$T$237,7,FALSE)</f>
        <v>501.40611536253653</v>
      </c>
      <c r="AB199" s="86">
        <f>VLOOKUP(B199,[2]Succeded!$L$26:$T$237,8,FALSE)</f>
        <v>355.9938170150258</v>
      </c>
      <c r="AD199" s="85">
        <f t="shared" si="24"/>
        <v>0.93683521001641379</v>
      </c>
      <c r="AE199" s="85">
        <f t="shared" si="25"/>
        <v>0.93864712322742427</v>
      </c>
      <c r="AF199" s="85">
        <f t="shared" si="26"/>
        <v>0.93525528470304486</v>
      </c>
      <c r="AH199" s="85">
        <f t="shared" si="27"/>
        <v>0.93665625823185317</v>
      </c>
      <c r="AI199" s="85">
        <f t="shared" si="28"/>
        <v>0.9062458285137247</v>
      </c>
      <c r="AJ199" s="85">
        <f t="shared" si="29"/>
        <v>0.92361137865538778</v>
      </c>
      <c r="AK199" s="85">
        <f t="shared" si="30"/>
        <v>0.92144356846984099</v>
      </c>
      <c r="AL199" s="85">
        <f t="shared" si="31"/>
        <v>0.9311906395993883</v>
      </c>
      <c r="AM199" s="85">
        <f t="shared" si="32"/>
        <v>0.96051777557721485</v>
      </c>
      <c r="AN199" s="85">
        <f t="shared" si="33"/>
        <v>0.96254057490837874</v>
      </c>
      <c r="AO199" s="84">
        <f t="shared" si="34"/>
        <v>0.9444332910579456</v>
      </c>
    </row>
    <row r="200" spans="1:41" x14ac:dyDescent="0.2">
      <c r="A200" s="77" t="s">
        <v>71</v>
      </c>
      <c r="B200" s="88" t="s">
        <v>70</v>
      </c>
      <c r="C200" s="87" t="s">
        <v>69</v>
      </c>
      <c r="D200" s="86">
        <f>VLOOKUP(B200,[2]Tried!$C$26:$F$237,4,FALSE)</f>
        <v>2361.9000466099369</v>
      </c>
      <c r="E200" s="86">
        <f>VLOOKUP(B200,[2]Tried!$C$26:$F$237,2,FALSE)</f>
        <v>1132.1194122768325</v>
      </c>
      <c r="F200" s="86">
        <f>VLOOKUP(B200,[2]Tried!$C$26:$F$237,3,FALSE)</f>
        <v>1229.7806343331042</v>
      </c>
      <c r="H200" s="86">
        <f>VLOOKUP(B200,[2]Tried!$L$26:$T$237,9,FALSE)</f>
        <v>2359.8020146660447</v>
      </c>
      <c r="I200" s="86">
        <f>VLOOKUP(B200,[2]Tried!$L$26:$T$237,2,FALSE)</f>
        <v>231.59015360591928</v>
      </c>
      <c r="J200" s="86">
        <f>VLOOKUP(B200,[2]Tried!$L$26:$T$237,3,FALSE)</f>
        <v>420.03191219045971</v>
      </c>
      <c r="K200" s="86">
        <f>VLOOKUP(B200,[2]Tried!$L$26:$T$237,4,FALSE)</f>
        <v>415.90476851900814</v>
      </c>
      <c r="L200" s="86">
        <f>VLOOKUP(B200,[2]Tried!$L$26:$T$237,5,FALSE)</f>
        <v>454.42289249025413</v>
      </c>
      <c r="M200" s="86">
        <f>VLOOKUP(B200,[2]Tried!$L$26:$T$237,6,FALSE)</f>
        <v>352.10776583051756</v>
      </c>
      <c r="N200" s="86">
        <f>VLOOKUP(B200,[2]Tried!$L$26:$T$237,7,FALSE)</f>
        <v>294.81854452820363</v>
      </c>
      <c r="O200" s="86">
        <f>VLOOKUP(B200,[2]Tried!$L$26:$T$237,8,FALSE)</f>
        <v>190.92597750168241</v>
      </c>
      <c r="Q200" s="86">
        <f>VLOOKUP(B200,[2]Succeded!$C$26:$F$237,4,FALSE)</f>
        <v>2210.6928335476141</v>
      </c>
      <c r="R200" s="86">
        <f>VLOOKUP(B200,[2]Succeded!$C$26:$F$237,2,FALSE)</f>
        <v>1063.9638949925472</v>
      </c>
      <c r="S200" s="86">
        <f>VLOOKUP(B200,[2]Succeded!$C$26:$F$237,3,FALSE)</f>
        <v>1146.7289385550671</v>
      </c>
      <c r="U200" s="86">
        <f>VLOOKUP(B200,[2]Succeded!$L$26:$T$237,9,FALSE)</f>
        <v>2208.2386456117265</v>
      </c>
      <c r="V200" s="86">
        <f>VLOOKUP(B200,[2]Succeded!$L$26:$T$237,2,FALSE)</f>
        <v>218.31819473750335</v>
      </c>
      <c r="W200" s="86">
        <f>VLOOKUP(B200,[2]Succeded!$L$26:$T$237,3,FALSE)</f>
        <v>386.77384259991715</v>
      </c>
      <c r="X200" s="86">
        <f>VLOOKUP(B200,[2]Succeded!$L$26:$T$237,4,FALSE)</f>
        <v>377.69828411491943</v>
      </c>
      <c r="Y200" s="86">
        <f>VLOOKUP(B200,[2]Succeded!$L$26:$T$237,5,FALSE)</f>
        <v>423.62557395972794</v>
      </c>
      <c r="Z200" s="86">
        <f>VLOOKUP(B200,[2]Succeded!$L$26:$T$237,6,FALSE)</f>
        <v>337.04469774978429</v>
      </c>
      <c r="AA200" s="86">
        <f>VLOOKUP(B200,[2]Succeded!$L$26:$T$237,7,FALSE)</f>
        <v>284.85429630669762</v>
      </c>
      <c r="AB200" s="86">
        <f>VLOOKUP(B200,[2]Succeded!$L$26:$T$237,8,FALSE)</f>
        <v>179.92375614317675</v>
      </c>
      <c r="AD200" s="85">
        <f t="shared" si="24"/>
        <v>0.93598068924239519</v>
      </c>
      <c r="AE200" s="85">
        <f t="shared" si="25"/>
        <v>0.93979829641184576</v>
      </c>
      <c r="AF200" s="85">
        <f t="shared" si="26"/>
        <v>0.93246625173677811</v>
      </c>
      <c r="AH200" s="85">
        <f t="shared" si="27"/>
        <v>0.93577284530127536</v>
      </c>
      <c r="AI200" s="85">
        <f t="shared" si="28"/>
        <v>0.94269204168757581</v>
      </c>
      <c r="AJ200" s="85">
        <f t="shared" si="29"/>
        <v>0.92082013621988323</v>
      </c>
      <c r="AK200" s="85">
        <f t="shared" si="30"/>
        <v>0.90813645984358904</v>
      </c>
      <c r="AL200" s="85">
        <f t="shared" si="31"/>
        <v>0.93222762532548542</v>
      </c>
      <c r="AM200" s="85">
        <f t="shared" si="32"/>
        <v>0.95722029008589471</v>
      </c>
      <c r="AN200" s="85">
        <f t="shared" si="33"/>
        <v>0.96620209818398051</v>
      </c>
      <c r="AO200" s="84">
        <f t="shared" si="34"/>
        <v>0.94237441388294729</v>
      </c>
    </row>
    <row r="201" spans="1:41" x14ac:dyDescent="0.2">
      <c r="A201" s="77" t="s">
        <v>68</v>
      </c>
      <c r="B201" s="88" t="s">
        <v>67</v>
      </c>
      <c r="C201" s="87" t="s">
        <v>66</v>
      </c>
      <c r="D201" s="86">
        <f>VLOOKUP(B201,[2]Tried!$C$26:$F$237,4,FALSE)</f>
        <v>2326.5267073690084</v>
      </c>
      <c r="E201" s="86">
        <f>VLOOKUP(B201,[2]Tried!$C$26:$F$237,2,FALSE)</f>
        <v>1099.8728649534146</v>
      </c>
      <c r="F201" s="86">
        <f>VLOOKUP(B201,[2]Tried!$C$26:$F$237,3,FALSE)</f>
        <v>1226.6538424155935</v>
      </c>
      <c r="H201" s="86">
        <f>VLOOKUP(B201,[2]Tried!$L$26:$T$237,9,FALSE)</f>
        <v>2321.2028672653651</v>
      </c>
      <c r="I201" s="86">
        <f>VLOOKUP(B201,[2]Tried!$L$26:$T$237,2,FALSE)</f>
        <v>232.19454701649983</v>
      </c>
      <c r="J201" s="86">
        <f>VLOOKUP(B201,[2]Tried!$L$26:$T$237,3,FALSE)</f>
        <v>311.0302378613552</v>
      </c>
      <c r="K201" s="86">
        <f>VLOOKUP(B201,[2]Tried!$L$26:$T$237,4,FALSE)</f>
        <v>348.30082899489162</v>
      </c>
      <c r="L201" s="86">
        <f>VLOOKUP(B201,[2]Tried!$L$26:$T$237,5,FALSE)</f>
        <v>438.3106746785196</v>
      </c>
      <c r="M201" s="86">
        <f>VLOOKUP(B201,[2]Tried!$L$26:$T$237,6,FALSE)</f>
        <v>414.60323466668081</v>
      </c>
      <c r="N201" s="86">
        <f>VLOOKUP(B201,[2]Tried!$L$26:$T$237,7,FALSE)</f>
        <v>361.48218151793009</v>
      </c>
      <c r="O201" s="86">
        <f>VLOOKUP(B201,[2]Tried!$L$26:$T$237,8,FALSE)</f>
        <v>215.2811625294878</v>
      </c>
      <c r="Q201" s="86">
        <f>VLOOKUP(B201,[2]Succeded!$C$26:$F$237,4,FALSE)</f>
        <v>2122.0621556195206</v>
      </c>
      <c r="R201" s="86">
        <f>VLOOKUP(B201,[2]Succeded!$C$26:$F$237,2,FALSE)</f>
        <v>1004.1372777860837</v>
      </c>
      <c r="S201" s="86">
        <f>VLOOKUP(B201,[2]Succeded!$C$26:$F$237,3,FALSE)</f>
        <v>1117.9248778334368</v>
      </c>
      <c r="U201" s="86">
        <f>VLOOKUP(B201,[2]Succeded!$L$26:$T$237,9,FALSE)</f>
        <v>2121.0644980989628</v>
      </c>
      <c r="V201" s="86">
        <f>VLOOKUP(B201,[2]Succeded!$L$26:$T$237,2,FALSE)</f>
        <v>210.36360264622635</v>
      </c>
      <c r="W201" s="86">
        <f>VLOOKUP(B201,[2]Succeded!$L$26:$T$237,3,FALSE)</f>
        <v>264.03701999688923</v>
      </c>
      <c r="X201" s="86">
        <f>VLOOKUP(B201,[2]Succeded!$L$26:$T$237,4,FALSE)</f>
        <v>324.75032895069336</v>
      </c>
      <c r="Y201" s="86">
        <f>VLOOKUP(B201,[2]Succeded!$L$26:$T$237,5,FALSE)</f>
        <v>402.71214219814038</v>
      </c>
      <c r="Z201" s="86">
        <f>VLOOKUP(B201,[2]Succeded!$L$26:$T$237,6,FALSE)</f>
        <v>377.63198902354668</v>
      </c>
      <c r="AA201" s="86">
        <f>VLOOKUP(B201,[2]Succeded!$L$26:$T$237,7,FALSE)</f>
        <v>338.77649883151167</v>
      </c>
      <c r="AB201" s="86">
        <f>VLOOKUP(B201,[2]Succeded!$L$26:$T$237,8,FALSE)</f>
        <v>202.79291645195505</v>
      </c>
      <c r="AD201" s="85">
        <f t="shared" si="24"/>
        <v>0.91211596621613256</v>
      </c>
      <c r="AE201" s="85">
        <f t="shared" si="25"/>
        <v>0.91295758790141091</v>
      </c>
      <c r="AF201" s="85">
        <f t="shared" si="26"/>
        <v>0.9113613304564866</v>
      </c>
      <c r="AH201" s="85">
        <f t="shared" si="27"/>
        <v>0.91377816562746728</v>
      </c>
      <c r="AI201" s="85">
        <f t="shared" si="28"/>
        <v>0.90597994375500057</v>
      </c>
      <c r="AJ201" s="85">
        <f t="shared" si="29"/>
        <v>0.84891109562982858</v>
      </c>
      <c r="AK201" s="85">
        <f t="shared" si="30"/>
        <v>0.93238459950796249</v>
      </c>
      <c r="AL201" s="85">
        <f t="shared" si="31"/>
        <v>0.91878241955551487</v>
      </c>
      <c r="AM201" s="85">
        <f t="shared" si="32"/>
        <v>0.91082740665818229</v>
      </c>
      <c r="AN201" s="85">
        <f t="shared" si="33"/>
        <v>0.93718726994765533</v>
      </c>
      <c r="AO201" s="84">
        <f t="shared" si="34"/>
        <v>0.94199099479583037</v>
      </c>
    </row>
    <row r="202" spans="1:41" x14ac:dyDescent="0.2">
      <c r="A202" s="77" t="s">
        <v>65</v>
      </c>
      <c r="B202" s="88" t="s">
        <v>64</v>
      </c>
      <c r="C202" s="87" t="s">
        <v>63</v>
      </c>
      <c r="D202" s="86">
        <f>VLOOKUP(B202,[2]Tried!$C$26:$F$237,4,FALSE)</f>
        <v>899.49648394583687</v>
      </c>
      <c r="E202" s="86">
        <f>VLOOKUP(B202,[2]Tried!$C$26:$F$237,2,FALSE)</f>
        <v>414.29713122771176</v>
      </c>
      <c r="F202" s="86">
        <f>VLOOKUP(B202,[2]Tried!$C$26:$F$237,3,FALSE)</f>
        <v>485.19935271812506</v>
      </c>
      <c r="H202" s="86">
        <f>VLOOKUP(B202,[2]Tried!$L$26:$T$237,9,FALSE)</f>
        <v>893.73414223878149</v>
      </c>
      <c r="I202" s="86">
        <f>VLOOKUP(B202,[2]Tried!$L$26:$T$237,2,FALSE)</f>
        <v>91.419500759067731</v>
      </c>
      <c r="J202" s="86">
        <f>VLOOKUP(B202,[2]Tried!$L$26:$T$237,3,FALSE)</f>
        <v>134.06649457906968</v>
      </c>
      <c r="K202" s="86">
        <f>VLOOKUP(B202,[2]Tried!$L$26:$T$237,4,FALSE)</f>
        <v>153.59586992782766</v>
      </c>
      <c r="L202" s="86">
        <f>VLOOKUP(B202,[2]Tried!$L$26:$T$237,5,FALSE)</f>
        <v>169.51489799111127</v>
      </c>
      <c r="M202" s="86">
        <f>VLOOKUP(B202,[2]Tried!$L$26:$T$237,6,FALSE)</f>
        <v>118.78935664594803</v>
      </c>
      <c r="N202" s="86">
        <f>VLOOKUP(B202,[2]Tried!$L$26:$T$237,7,FALSE)</f>
        <v>139.26636379723703</v>
      </c>
      <c r="O202" s="86">
        <f>VLOOKUP(B202,[2]Tried!$L$26:$T$237,8,FALSE)</f>
        <v>87.081658538520045</v>
      </c>
      <c r="Q202" s="86">
        <f>VLOOKUP(B202,[2]Succeded!$C$26:$F$237,4,FALSE)</f>
        <v>843.16238003794172</v>
      </c>
      <c r="R202" s="86">
        <f>VLOOKUP(B202,[2]Succeded!$C$26:$F$237,2,FALSE)</f>
        <v>387.04144933265792</v>
      </c>
      <c r="S202" s="86">
        <f>VLOOKUP(B202,[2]Succeded!$C$26:$F$237,3,FALSE)</f>
        <v>456.1209307052838</v>
      </c>
      <c r="U202" s="86">
        <f>VLOOKUP(B202,[2]Succeded!$L$26:$T$237,9,FALSE)</f>
        <v>837.40003833088622</v>
      </c>
      <c r="V202" s="86">
        <f>VLOOKUP(B202,[2]Succeded!$L$26:$T$237,2,FALSE)</f>
        <v>88.236833048112956</v>
      </c>
      <c r="W202" s="86">
        <f>VLOOKUP(B202,[2]Succeded!$L$26:$T$237,3,FALSE)</f>
        <v>121.63296511612245</v>
      </c>
      <c r="X202" s="86">
        <f>VLOOKUP(B202,[2]Succeded!$L$26:$T$237,4,FALSE)</f>
        <v>144.54641396993131</v>
      </c>
      <c r="Y202" s="86">
        <f>VLOOKUP(B202,[2]Succeded!$L$26:$T$237,5,FALSE)</f>
        <v>156.60189481474757</v>
      </c>
      <c r="Z202" s="86">
        <f>VLOOKUP(B202,[2]Succeded!$L$26:$T$237,6,FALSE)</f>
        <v>112.03968023323914</v>
      </c>
      <c r="AA202" s="86">
        <f>VLOOKUP(B202,[2]Succeded!$L$26:$T$237,7,FALSE)</f>
        <v>130.63291598901196</v>
      </c>
      <c r="AB202" s="86">
        <f>VLOOKUP(B202,[2]Succeded!$L$26:$T$237,8,FALSE)</f>
        <v>83.709335159720766</v>
      </c>
      <c r="AD202" s="85">
        <f t="shared" si="24"/>
        <v>0.93737151293713417</v>
      </c>
      <c r="AE202" s="85">
        <f t="shared" si="25"/>
        <v>0.93421223600007697</v>
      </c>
      <c r="AF202" s="85">
        <f t="shared" si="26"/>
        <v>0.94006912447442137</v>
      </c>
      <c r="AH202" s="85">
        <f t="shared" si="27"/>
        <v>0.93696771640973708</v>
      </c>
      <c r="AI202" s="85">
        <f t="shared" si="28"/>
        <v>0.96518611801061394</v>
      </c>
      <c r="AJ202" s="85">
        <f t="shared" si="29"/>
        <v>0.90725848764834982</v>
      </c>
      <c r="AK202" s="85">
        <f t="shared" si="30"/>
        <v>0.94108268690982022</v>
      </c>
      <c r="AL202" s="85">
        <f t="shared" si="31"/>
        <v>0.92382378581827773</v>
      </c>
      <c r="AM202" s="85">
        <f t="shared" si="32"/>
        <v>0.94317945139793691</v>
      </c>
      <c r="AN202" s="85">
        <f t="shared" si="33"/>
        <v>0.93800765976201672</v>
      </c>
      <c r="AO202" s="84">
        <f t="shared" si="34"/>
        <v>0.96127401067691476</v>
      </c>
    </row>
    <row r="203" spans="1:41" x14ac:dyDescent="0.2">
      <c r="A203" s="77" t="s">
        <v>62</v>
      </c>
      <c r="B203" s="88" t="s">
        <v>61</v>
      </c>
      <c r="C203" s="87" t="s">
        <v>60</v>
      </c>
      <c r="D203" s="86">
        <f>VLOOKUP(B203,[2]Tried!$C$26:$F$237,4,FALSE)</f>
        <v>2534.1148878868789</v>
      </c>
      <c r="E203" s="86">
        <f>VLOOKUP(B203,[2]Tried!$C$26:$F$237,2,FALSE)</f>
        <v>1166.2369842841417</v>
      </c>
      <c r="F203" s="86">
        <f>VLOOKUP(B203,[2]Tried!$C$26:$F$237,3,FALSE)</f>
        <v>1367.877903602737</v>
      </c>
      <c r="H203" s="86">
        <f>VLOOKUP(B203,[2]Tried!$L$26:$T$237,9,FALSE)</f>
        <v>2532.0815759628567</v>
      </c>
      <c r="I203" s="86">
        <f>VLOOKUP(B203,[2]Tried!$L$26:$T$237,2,FALSE)</f>
        <v>195.695916936575</v>
      </c>
      <c r="J203" s="86">
        <f>VLOOKUP(B203,[2]Tried!$L$26:$T$237,3,FALSE)</f>
        <v>390.71311073898892</v>
      </c>
      <c r="K203" s="86">
        <f>VLOOKUP(B203,[2]Tried!$L$26:$T$237,4,FALSE)</f>
        <v>403.504626372708</v>
      </c>
      <c r="L203" s="86">
        <f>VLOOKUP(B203,[2]Tried!$L$26:$T$237,5,FALSE)</f>
        <v>513.06665671814801</v>
      </c>
      <c r="M203" s="86">
        <f>VLOOKUP(B203,[2]Tried!$L$26:$T$237,6,FALSE)</f>
        <v>394.79077862442125</v>
      </c>
      <c r="N203" s="86">
        <f>VLOOKUP(B203,[2]Tried!$L$26:$T$237,7,FALSE)</f>
        <v>391.86288444092452</v>
      </c>
      <c r="O203" s="86">
        <f>VLOOKUP(B203,[2]Tried!$L$26:$T$237,8,FALSE)</f>
        <v>242.44760213109072</v>
      </c>
      <c r="Q203" s="86">
        <f>VLOOKUP(B203,[2]Succeded!$C$26:$F$237,4,FALSE)</f>
        <v>2422.7896306778066</v>
      </c>
      <c r="R203" s="86">
        <f>VLOOKUP(B203,[2]Succeded!$C$26:$F$237,2,FALSE)</f>
        <v>1116.2789109942269</v>
      </c>
      <c r="S203" s="86">
        <f>VLOOKUP(B203,[2]Succeded!$C$26:$F$237,3,FALSE)</f>
        <v>1306.51071968358</v>
      </c>
      <c r="U203" s="86">
        <f>VLOOKUP(B203,[2]Succeded!$L$26:$T$237,9,FALSE)</f>
        <v>2420.7563187537853</v>
      </c>
      <c r="V203" s="86">
        <f>VLOOKUP(B203,[2]Succeded!$L$26:$T$237,2,FALSE)</f>
        <v>180.15979987848647</v>
      </c>
      <c r="W203" s="86">
        <f>VLOOKUP(B203,[2]Succeded!$L$26:$T$237,3,FALSE)</f>
        <v>355.91705343195184</v>
      </c>
      <c r="X203" s="86">
        <f>VLOOKUP(B203,[2]Succeded!$L$26:$T$237,4,FALSE)</f>
        <v>382.00884464056008</v>
      </c>
      <c r="Y203" s="86">
        <f>VLOOKUP(B203,[2]Succeded!$L$26:$T$237,5,FALSE)</f>
        <v>500.81726461416872</v>
      </c>
      <c r="Z203" s="86">
        <f>VLOOKUP(B203,[2]Succeded!$L$26:$T$237,6,FALSE)</f>
        <v>383.21055387579884</v>
      </c>
      <c r="AA203" s="86">
        <f>VLOOKUP(B203,[2]Succeded!$L$26:$T$237,7,FALSE)</f>
        <v>384.96168217075666</v>
      </c>
      <c r="AB203" s="86">
        <f>VLOOKUP(B203,[2]Succeded!$L$26:$T$237,8,FALSE)</f>
        <v>233.68112014206261</v>
      </c>
      <c r="AD203" s="85">
        <f t="shared" si="24"/>
        <v>0.95606937248930213</v>
      </c>
      <c r="AE203" s="85">
        <f t="shared" si="25"/>
        <v>0.95716301749718558</v>
      </c>
      <c r="AF203" s="85">
        <f t="shared" si="26"/>
        <v>0.95513694332109089</v>
      </c>
      <c r="AH203" s="85">
        <f t="shared" si="27"/>
        <v>0.95603409532066974</v>
      </c>
      <c r="AI203" s="85">
        <f t="shared" si="28"/>
        <v>0.92061092892845697</v>
      </c>
      <c r="AJ203" s="85">
        <f t="shared" si="29"/>
        <v>0.91094218148650208</v>
      </c>
      <c r="AK203" s="85">
        <f t="shared" si="30"/>
        <v>0.94672729796090926</v>
      </c>
      <c r="AL203" s="85">
        <f t="shared" si="31"/>
        <v>0.97612514486454249</v>
      </c>
      <c r="AM203" s="85">
        <f t="shared" si="32"/>
        <v>0.97066743861401306</v>
      </c>
      <c r="AN203" s="85">
        <f t="shared" si="33"/>
        <v>0.98238873201779775</v>
      </c>
      <c r="AO203" s="84">
        <f t="shared" si="34"/>
        <v>0.96384174596089389</v>
      </c>
    </row>
    <row r="204" spans="1:41" x14ac:dyDescent="0.2">
      <c r="A204" s="77" t="s">
        <v>59</v>
      </c>
      <c r="B204" s="88" t="s">
        <v>58</v>
      </c>
      <c r="C204" s="87" t="s">
        <v>57</v>
      </c>
      <c r="D204" s="86">
        <f>VLOOKUP(B204,[2]Tried!$C$26:$F$237,4,FALSE)</f>
        <v>1246.2934220600519</v>
      </c>
      <c r="E204" s="86">
        <f>VLOOKUP(B204,[2]Tried!$C$26:$F$237,2,FALSE)</f>
        <v>578.86805505971699</v>
      </c>
      <c r="F204" s="86">
        <f>VLOOKUP(B204,[2]Tried!$C$26:$F$237,3,FALSE)</f>
        <v>667.42536700033475</v>
      </c>
      <c r="H204" s="86">
        <f>VLOOKUP(B204,[2]Tried!$L$26:$T$237,9,FALSE)</f>
        <v>1247.5072478486143</v>
      </c>
      <c r="I204" s="86">
        <f>VLOOKUP(B204,[2]Tried!$L$26:$T$237,2,FALSE)</f>
        <v>130.6206382802651</v>
      </c>
      <c r="J204" s="86">
        <f>VLOOKUP(B204,[2]Tried!$L$26:$T$237,3,FALSE)</f>
        <v>191.31554291154245</v>
      </c>
      <c r="K204" s="86">
        <f>VLOOKUP(B204,[2]Tried!$L$26:$T$237,4,FALSE)</f>
        <v>235.0501365481951</v>
      </c>
      <c r="L204" s="86">
        <f>VLOOKUP(B204,[2]Tried!$L$26:$T$237,5,FALSE)</f>
        <v>243.5600214924811</v>
      </c>
      <c r="M204" s="86">
        <f>VLOOKUP(B204,[2]Tried!$L$26:$T$237,6,FALSE)</f>
        <v>196.05550364095805</v>
      </c>
      <c r="N204" s="86">
        <f>VLOOKUP(B204,[2]Tried!$L$26:$T$237,7,FALSE)</f>
        <v>151.4771132216336</v>
      </c>
      <c r="O204" s="86">
        <f>VLOOKUP(B204,[2]Tried!$L$26:$T$237,8,FALSE)</f>
        <v>99.428291753538844</v>
      </c>
      <c r="Q204" s="86">
        <f>VLOOKUP(B204,[2]Succeded!$C$26:$F$237,4,FALSE)</f>
        <v>1199.7104804303499</v>
      </c>
      <c r="R204" s="86">
        <f>VLOOKUP(B204,[2]Succeded!$C$26:$F$237,2,FALSE)</f>
        <v>560.94096391496055</v>
      </c>
      <c r="S204" s="86">
        <f>VLOOKUP(B204,[2]Succeded!$C$26:$F$237,3,FALSE)</f>
        <v>638.76951651538923</v>
      </c>
      <c r="U204" s="86">
        <f>VLOOKUP(B204,[2]Succeded!$L$26:$T$237,9,FALSE)</f>
        <v>1198.7775467348495</v>
      </c>
      <c r="V204" s="86">
        <f>VLOOKUP(B204,[2]Succeded!$L$26:$T$237,2,FALSE)</f>
        <v>127.58095293099623</v>
      </c>
      <c r="W204" s="86">
        <f>VLOOKUP(B204,[2]Succeded!$L$26:$T$237,3,FALSE)</f>
        <v>176.9940346297723</v>
      </c>
      <c r="X204" s="86">
        <f>VLOOKUP(B204,[2]Succeded!$L$26:$T$237,4,FALSE)</f>
        <v>221.57355725787528</v>
      </c>
      <c r="Y204" s="86">
        <f>VLOOKUP(B204,[2]Succeded!$L$26:$T$237,5,FALSE)</f>
        <v>238.79126089605899</v>
      </c>
      <c r="Z204" s="86">
        <f>VLOOKUP(B204,[2]Succeded!$L$26:$T$237,6,FALSE)</f>
        <v>187.15277650041787</v>
      </c>
      <c r="AA204" s="86">
        <f>VLOOKUP(B204,[2]Succeded!$L$26:$T$237,7,FALSE)</f>
        <v>148.835386725717</v>
      </c>
      <c r="AB204" s="86">
        <f>VLOOKUP(B204,[2]Succeded!$L$26:$T$237,8,FALSE)</f>
        <v>97.849577794011736</v>
      </c>
      <c r="AD204" s="85">
        <f t="shared" si="24"/>
        <v>0.96262281353238388</v>
      </c>
      <c r="AE204" s="85">
        <f t="shared" si="25"/>
        <v>0.96903078173331392</v>
      </c>
      <c r="AF204" s="85">
        <f t="shared" si="26"/>
        <v>0.95706508637252452</v>
      </c>
      <c r="AH204" s="85">
        <f t="shared" si="27"/>
        <v>0.96093834228394148</v>
      </c>
      <c r="AI204" s="85">
        <f t="shared" si="28"/>
        <v>0.97672890448792027</v>
      </c>
      <c r="AJ204" s="85">
        <f t="shared" si="29"/>
        <v>0.92514195102071817</v>
      </c>
      <c r="AK204" s="85">
        <f t="shared" si="30"/>
        <v>0.94266508631635471</v>
      </c>
      <c r="AL204" s="85">
        <f t="shared" si="31"/>
        <v>0.98042059379367674</v>
      </c>
      <c r="AM204" s="85">
        <f t="shared" si="32"/>
        <v>0.95459078181837731</v>
      </c>
      <c r="AN204" s="85">
        <f t="shared" si="33"/>
        <v>0.98256022682415822</v>
      </c>
      <c r="AO204" s="84">
        <f t="shared" si="34"/>
        <v>0.98412208505562582</v>
      </c>
    </row>
    <row r="205" spans="1:41" x14ac:dyDescent="0.2">
      <c r="A205" s="77" t="s">
        <v>56</v>
      </c>
      <c r="B205" s="88" t="s">
        <v>55</v>
      </c>
      <c r="C205" s="87" t="s">
        <v>54</v>
      </c>
      <c r="D205" s="86">
        <f>VLOOKUP(B205,[2]Tried!$C$26:$F$237,4,FALSE)</f>
        <v>849.86528533113938</v>
      </c>
      <c r="E205" s="86">
        <f>VLOOKUP(B205,[2]Tried!$C$26:$F$237,2,FALSE)</f>
        <v>389.24248623838059</v>
      </c>
      <c r="F205" s="86">
        <f>VLOOKUP(B205,[2]Tried!$C$26:$F$237,3,FALSE)</f>
        <v>460.62279909275873</v>
      </c>
      <c r="H205" s="86">
        <f>VLOOKUP(B205,[2]Tried!$L$26:$T$237,9,FALSE)</f>
        <v>853.0335528715168</v>
      </c>
      <c r="I205" s="86">
        <f>VLOOKUP(B205,[2]Tried!$L$26:$T$237,2,FALSE)</f>
        <v>83.834981938667681</v>
      </c>
      <c r="J205" s="86">
        <f>VLOOKUP(B205,[2]Tried!$L$26:$T$237,3,FALSE)</f>
        <v>137.83802689802627</v>
      </c>
      <c r="K205" s="86">
        <f>VLOOKUP(B205,[2]Tried!$L$26:$T$237,4,FALSE)</f>
        <v>165.51722989914788</v>
      </c>
      <c r="L205" s="86">
        <f>VLOOKUP(B205,[2]Tried!$L$26:$T$237,5,FALSE)</f>
        <v>201.0654163322065</v>
      </c>
      <c r="M205" s="86">
        <f>VLOOKUP(B205,[2]Tried!$L$26:$T$237,6,FALSE)</f>
        <v>120.48593020897837</v>
      </c>
      <c r="N205" s="86">
        <f>VLOOKUP(B205,[2]Tried!$L$26:$T$237,7,FALSE)</f>
        <v>86.194452822126109</v>
      </c>
      <c r="O205" s="86">
        <f>VLOOKUP(B205,[2]Tried!$L$26:$T$237,8,FALSE)</f>
        <v>58.097514772364022</v>
      </c>
      <c r="Q205" s="86">
        <f>VLOOKUP(B205,[2]Succeded!$C$26:$F$237,4,FALSE)</f>
        <v>821.10092327572443</v>
      </c>
      <c r="R205" s="86">
        <f>VLOOKUP(B205,[2]Succeded!$C$26:$F$237,2,FALSE)</f>
        <v>376.6917201321391</v>
      </c>
      <c r="S205" s="86">
        <f>VLOOKUP(B205,[2]Succeded!$C$26:$F$237,3,FALSE)</f>
        <v>444.40920314358533</v>
      </c>
      <c r="U205" s="86">
        <f>VLOOKUP(B205,[2]Succeded!$L$26:$T$237,9,FALSE)</f>
        <v>822.79473076007662</v>
      </c>
      <c r="V205" s="86">
        <f>VLOOKUP(B205,[2]Succeded!$L$26:$T$237,2,FALSE)</f>
        <v>83.834981938667681</v>
      </c>
      <c r="W205" s="86">
        <f>VLOOKUP(B205,[2]Succeded!$L$26:$T$237,3,FALSE)</f>
        <v>128.43756206485611</v>
      </c>
      <c r="X205" s="86">
        <f>VLOOKUP(B205,[2]Succeded!$L$26:$T$237,4,FALSE)</f>
        <v>156.34042252339054</v>
      </c>
      <c r="Y205" s="86">
        <f>VLOOKUP(B205,[2]Succeded!$L$26:$T$237,5,FALSE)</f>
        <v>196.27547992400494</v>
      </c>
      <c r="Z205" s="86">
        <f>VLOOKUP(B205,[2]Succeded!$L$26:$T$237,6,FALSE)</f>
        <v>116.00785049147467</v>
      </c>
      <c r="AA205" s="86">
        <f>VLOOKUP(B205,[2]Succeded!$L$26:$T$237,7,FALSE)</f>
        <v>84.235322000713595</v>
      </c>
      <c r="AB205" s="86">
        <f>VLOOKUP(B205,[2]Succeded!$L$26:$T$237,8,FALSE)</f>
        <v>57.663111816969099</v>
      </c>
      <c r="AD205" s="85">
        <f t="shared" ref="AD205:AD222" si="35">Q205/D205</f>
        <v>0.96615420990609435</v>
      </c>
      <c r="AE205" s="85">
        <f t="shared" ref="AE205:AE222" si="36">R205/E205</f>
        <v>0.9677559193819476</v>
      </c>
      <c r="AF205" s="85">
        <f t="shared" ref="AF205:AF222" si="37">S205/F205</f>
        <v>0.96480070899419734</v>
      </c>
      <c r="AH205" s="85">
        <f t="shared" ref="AH205:AH222" si="38">U205/H205</f>
        <v>0.96455142706913577</v>
      </c>
      <c r="AI205" s="85">
        <f t="shared" ref="AI205:AI222" si="39">V205/I205</f>
        <v>1</v>
      </c>
      <c r="AJ205" s="85">
        <f t="shared" ref="AJ205:AJ222" si="40">W205/J205</f>
        <v>0.93180064279268371</v>
      </c>
      <c r="AK205" s="85">
        <f t="shared" ref="AK205:AK222" si="41">X205/K205</f>
        <v>0.94455678492596273</v>
      </c>
      <c r="AL205" s="85">
        <f t="shared" ref="AL205:AL222" si="42">Y205/L205</f>
        <v>0.97617722383302619</v>
      </c>
      <c r="AM205" s="85">
        <f t="shared" ref="AM205:AM222" si="43">Z205/M205</f>
        <v>0.96283317305401017</v>
      </c>
      <c r="AN205" s="85">
        <f t="shared" ref="AN205:AN222" si="44">AA205/N205</f>
        <v>0.97727080157402424</v>
      </c>
      <c r="AO205" s="84">
        <f t="shared" ref="AO205:AO222" si="45">AB205/O205</f>
        <v>0.99252286509849885</v>
      </c>
    </row>
    <row r="206" spans="1:41" x14ac:dyDescent="0.2">
      <c r="A206" s="77" t="s">
        <v>53</v>
      </c>
      <c r="B206" s="88" t="s">
        <v>52</v>
      </c>
      <c r="C206" s="87" t="s">
        <v>51</v>
      </c>
      <c r="D206" s="86">
        <f>VLOOKUP(B206,[2]Tried!$C$26:$F$237,4,FALSE)</f>
        <v>1640.2181809218414</v>
      </c>
      <c r="E206" s="86">
        <f>VLOOKUP(B206,[2]Tried!$C$26:$F$237,2,FALSE)</f>
        <v>774.40505125632501</v>
      </c>
      <c r="F206" s="86">
        <f>VLOOKUP(B206,[2]Tried!$C$26:$F$237,3,FALSE)</f>
        <v>865.81312966551639</v>
      </c>
      <c r="H206" s="86">
        <f>VLOOKUP(B206,[2]Tried!$L$26:$T$237,9,FALSE)</f>
        <v>1641.7779474441784</v>
      </c>
      <c r="I206" s="86">
        <f>VLOOKUP(B206,[2]Tried!$L$26:$T$237,2,FALSE)</f>
        <v>186.95446804672616</v>
      </c>
      <c r="J206" s="86">
        <f>VLOOKUP(B206,[2]Tried!$L$26:$T$237,3,FALSE)</f>
        <v>222.02695630739171</v>
      </c>
      <c r="K206" s="86">
        <f>VLOOKUP(B206,[2]Tried!$L$26:$T$237,4,FALSE)</f>
        <v>261.13354439512693</v>
      </c>
      <c r="L206" s="86">
        <f>VLOOKUP(B206,[2]Tried!$L$26:$T$237,5,FALSE)</f>
        <v>338.12559361158793</v>
      </c>
      <c r="M206" s="86">
        <f>VLOOKUP(B206,[2]Tried!$L$26:$T$237,6,FALSE)</f>
        <v>271.36995809649699</v>
      </c>
      <c r="N206" s="86">
        <f>VLOOKUP(B206,[2]Tried!$L$26:$T$237,7,FALSE)</f>
        <v>217.09462202551191</v>
      </c>
      <c r="O206" s="86">
        <f>VLOOKUP(B206,[2]Tried!$L$26:$T$237,8,FALSE)</f>
        <v>145.07280496133689</v>
      </c>
      <c r="Q206" s="86">
        <f>VLOOKUP(B206,[2]Succeded!$C$26:$F$237,4,FALSE)</f>
        <v>1556.3138143663309</v>
      </c>
      <c r="R206" s="86">
        <f>VLOOKUP(B206,[2]Succeded!$C$26:$F$237,2,FALSE)</f>
        <v>726.18456300958564</v>
      </c>
      <c r="S206" s="86">
        <f>VLOOKUP(B206,[2]Succeded!$C$26:$F$237,3,FALSE)</f>
        <v>830.12925135674516</v>
      </c>
      <c r="U206" s="86">
        <f>VLOOKUP(B206,[2]Succeded!$L$26:$T$237,9,FALSE)</f>
        <v>1560.2107672211791</v>
      </c>
      <c r="V206" s="86">
        <f>VLOOKUP(B206,[2]Succeded!$L$26:$T$237,2,FALSE)</f>
        <v>179.09489770460488</v>
      </c>
      <c r="W206" s="86">
        <f>VLOOKUP(B206,[2]Succeded!$L$26:$T$237,3,FALSE)</f>
        <v>198.45728878825099</v>
      </c>
      <c r="X206" s="86">
        <f>VLOOKUP(B206,[2]Succeded!$L$26:$T$237,4,FALSE)</f>
        <v>248.07015810809267</v>
      </c>
      <c r="Y206" s="86">
        <f>VLOOKUP(B206,[2]Succeded!$L$26:$T$237,5,FALSE)</f>
        <v>319.64011692111762</v>
      </c>
      <c r="Z206" s="86">
        <f>VLOOKUP(B206,[2]Succeded!$L$26:$T$237,6,FALSE)</f>
        <v>261.64199976992205</v>
      </c>
      <c r="AA206" s="86">
        <f>VLOOKUP(B206,[2]Succeded!$L$26:$T$237,7,FALSE)</f>
        <v>210.93784319509746</v>
      </c>
      <c r="AB206" s="86">
        <f>VLOOKUP(B206,[2]Succeded!$L$26:$T$237,8,FALSE)</f>
        <v>142.36846273409347</v>
      </c>
      <c r="AD206" s="85">
        <f t="shared" si="35"/>
        <v>0.94884560631540238</v>
      </c>
      <c r="AE206" s="85">
        <f t="shared" si="36"/>
        <v>0.93773221369293658</v>
      </c>
      <c r="AF206" s="85">
        <f t="shared" si="37"/>
        <v>0.95878570434412713</v>
      </c>
      <c r="AH206" s="85">
        <f t="shared" si="38"/>
        <v>0.95031777570774534</v>
      </c>
      <c r="AI206" s="85">
        <f t="shared" si="39"/>
        <v>0.95795997590088666</v>
      </c>
      <c r="AJ206" s="85">
        <f t="shared" si="40"/>
        <v>0.89384321655741206</v>
      </c>
      <c r="AK206" s="85">
        <f t="shared" si="41"/>
        <v>0.94997430790711523</v>
      </c>
      <c r="AL206" s="85">
        <f t="shared" si="42"/>
        <v>0.94532955493542148</v>
      </c>
      <c r="AM206" s="85">
        <f t="shared" si="43"/>
        <v>0.96415241246742667</v>
      </c>
      <c r="AN206" s="85">
        <f t="shared" si="44"/>
        <v>0.97164011354601432</v>
      </c>
      <c r="AO206" s="84">
        <f t="shared" si="45"/>
        <v>0.98135872379413813</v>
      </c>
    </row>
    <row r="207" spans="1:41" x14ac:dyDescent="0.2">
      <c r="A207" s="77" t="s">
        <v>50</v>
      </c>
      <c r="B207" s="88" t="s">
        <v>49</v>
      </c>
      <c r="C207" s="87" t="s">
        <v>48</v>
      </c>
      <c r="D207" s="86">
        <f>VLOOKUP(B207,[2]Tried!$C$26:$F$237,4,FALSE)</f>
        <v>2914.9339421371433</v>
      </c>
      <c r="E207" s="86">
        <f>VLOOKUP(B207,[2]Tried!$C$26:$F$237,2,FALSE)</f>
        <v>1376.0444747686879</v>
      </c>
      <c r="F207" s="86">
        <f>VLOOKUP(B207,[2]Tried!$C$26:$F$237,3,FALSE)</f>
        <v>1538.8894673684554</v>
      </c>
      <c r="H207" s="86">
        <f>VLOOKUP(B207,[2]Tried!$L$26:$T$237,9,FALSE)</f>
        <v>2918.8137976186081</v>
      </c>
      <c r="I207" s="86">
        <f>VLOOKUP(B207,[2]Tried!$L$26:$T$237,2,FALSE)</f>
        <v>412.32710956197684</v>
      </c>
      <c r="J207" s="86">
        <f>VLOOKUP(B207,[2]Tried!$L$26:$T$237,3,FALSE)</f>
        <v>561.86367205084571</v>
      </c>
      <c r="K207" s="86">
        <f>VLOOKUP(B207,[2]Tried!$L$26:$T$237,4,FALSE)</f>
        <v>524.88535724663893</v>
      </c>
      <c r="L207" s="86">
        <f>VLOOKUP(B207,[2]Tried!$L$26:$T$237,5,FALSE)</f>
        <v>529.22679342497133</v>
      </c>
      <c r="M207" s="86">
        <f>VLOOKUP(B207,[2]Tried!$L$26:$T$237,6,FALSE)</f>
        <v>394.68571282985334</v>
      </c>
      <c r="N207" s="86">
        <f>VLOOKUP(B207,[2]Tried!$L$26:$T$237,7,FALSE)</f>
        <v>279.7218664938726</v>
      </c>
      <c r="O207" s="86">
        <f>VLOOKUP(B207,[2]Tried!$L$26:$T$237,8,FALSE)</f>
        <v>216.10328601044989</v>
      </c>
      <c r="Q207" s="86">
        <f>VLOOKUP(B207,[2]Succeded!$C$26:$F$237,4,FALSE)</f>
        <v>2648.6709847050715</v>
      </c>
      <c r="R207" s="86">
        <f>VLOOKUP(B207,[2]Succeded!$C$26:$F$237,2,FALSE)</f>
        <v>1227.2668138893303</v>
      </c>
      <c r="S207" s="86">
        <f>VLOOKUP(B207,[2]Succeded!$C$26:$F$237,3,FALSE)</f>
        <v>1421.4041708157415</v>
      </c>
      <c r="U207" s="86">
        <f>VLOOKUP(B207,[2]Succeded!$L$26:$T$237,9,FALSE)</f>
        <v>2651.2705871360076</v>
      </c>
      <c r="V207" s="86">
        <f>VLOOKUP(B207,[2]Succeded!$L$26:$T$237,2,FALSE)</f>
        <v>355.52937321213705</v>
      </c>
      <c r="W207" s="86">
        <f>VLOOKUP(B207,[2]Succeded!$L$26:$T$237,3,FALSE)</f>
        <v>509.87456807115001</v>
      </c>
      <c r="X207" s="86">
        <f>VLOOKUP(B207,[2]Succeded!$L$26:$T$237,4,FALSE)</f>
        <v>457.56582041998882</v>
      </c>
      <c r="Y207" s="86">
        <f>VLOOKUP(B207,[2]Succeded!$L$26:$T$237,5,FALSE)</f>
        <v>485.68795619275954</v>
      </c>
      <c r="Z207" s="86">
        <f>VLOOKUP(B207,[2]Succeded!$L$26:$T$237,6,FALSE)</f>
        <v>370.72957210851052</v>
      </c>
      <c r="AA207" s="86">
        <f>VLOOKUP(B207,[2]Succeded!$L$26:$T$237,7,FALSE)</f>
        <v>266.98741037807275</v>
      </c>
      <c r="AB207" s="86">
        <f>VLOOKUP(B207,[2]Succeded!$L$26:$T$237,8,FALSE)</f>
        <v>204.89588675338848</v>
      </c>
      <c r="AD207" s="85">
        <f t="shared" si="35"/>
        <v>0.90865557754737469</v>
      </c>
      <c r="AE207" s="85">
        <f t="shared" si="36"/>
        <v>0.89188019456684564</v>
      </c>
      <c r="AF207" s="85">
        <f t="shared" si="37"/>
        <v>0.92365579267131048</v>
      </c>
      <c r="AH207" s="85">
        <f t="shared" si="38"/>
        <v>0.90833837680879725</v>
      </c>
      <c r="AI207" s="85">
        <f t="shared" si="39"/>
        <v>0.86225078334001093</v>
      </c>
      <c r="AJ207" s="85">
        <f t="shared" si="40"/>
        <v>0.907470252009831</v>
      </c>
      <c r="AK207" s="85">
        <f t="shared" si="41"/>
        <v>0.87174430397566371</v>
      </c>
      <c r="AL207" s="85">
        <f t="shared" si="42"/>
        <v>0.91773123021522851</v>
      </c>
      <c r="AM207" s="85">
        <f t="shared" si="43"/>
        <v>0.93930324827422829</v>
      </c>
      <c r="AN207" s="85">
        <f t="shared" si="44"/>
        <v>0.95447457763878896</v>
      </c>
      <c r="AO207" s="84">
        <f t="shared" si="45"/>
        <v>0.94813869116030258</v>
      </c>
    </row>
    <row r="208" spans="1:41" x14ac:dyDescent="0.2">
      <c r="B208" s="88" t="s">
        <v>46</v>
      </c>
      <c r="C208" s="87" t="s">
        <v>45</v>
      </c>
      <c r="D208" s="86">
        <f>VLOOKUP(B208,[2]Tried!$C$26:$F$237,4,FALSE)</f>
        <v>2382.0053737690769</v>
      </c>
      <c r="E208" s="86">
        <f>VLOOKUP(B208,[2]Tried!$C$26:$F$237,2,FALSE)</f>
        <v>1157.1078461918385</v>
      </c>
      <c r="F208" s="86">
        <f>VLOOKUP(B208,[2]Tried!$C$26:$F$237,3,FALSE)</f>
        <v>1224.8975275772382</v>
      </c>
      <c r="H208" s="86">
        <f>VLOOKUP(B208,[2]Tried!$L$26:$T$237,9,FALSE)</f>
        <v>2378.1976985399479</v>
      </c>
      <c r="I208" s="86">
        <f>VLOOKUP(B208,[2]Tried!$L$26:$T$237,2,FALSE)</f>
        <v>271.84934928757343</v>
      </c>
      <c r="J208" s="86">
        <f>VLOOKUP(B208,[2]Tried!$L$26:$T$237,3,FALSE)</f>
        <v>524.77875098032121</v>
      </c>
      <c r="K208" s="86">
        <f>VLOOKUP(B208,[2]Tried!$L$26:$T$237,4,FALSE)</f>
        <v>410.22995984790691</v>
      </c>
      <c r="L208" s="86">
        <f>VLOOKUP(B208,[2]Tried!$L$26:$T$237,5,FALSE)</f>
        <v>435.08445717125244</v>
      </c>
      <c r="M208" s="86">
        <f>VLOOKUP(B208,[2]Tried!$L$26:$T$237,6,FALSE)</f>
        <v>323.04506170033255</v>
      </c>
      <c r="N208" s="86">
        <f>VLOOKUP(B208,[2]Tried!$L$26:$T$237,7,FALSE)</f>
        <v>238.89823433341485</v>
      </c>
      <c r="O208" s="86">
        <f>VLOOKUP(B208,[2]Tried!$L$26:$T$237,8,FALSE)</f>
        <v>174.31188521914606</v>
      </c>
      <c r="Q208" s="86">
        <f>VLOOKUP(B208,[2]Succeded!$C$26:$F$237,4,FALSE)</f>
        <v>2200.5760327548778</v>
      </c>
      <c r="R208" s="86">
        <f>VLOOKUP(B208,[2]Succeded!$C$26:$F$237,2,FALSE)</f>
        <v>1076.1382906097217</v>
      </c>
      <c r="S208" s="86">
        <f>VLOOKUP(B208,[2]Succeded!$C$26:$F$237,3,FALSE)</f>
        <v>1124.4377421451561</v>
      </c>
      <c r="U208" s="86">
        <f>VLOOKUP(B208,[2]Succeded!$L$26:$T$237,9,FALSE)</f>
        <v>2195.5707200962538</v>
      </c>
      <c r="V208" s="86">
        <f>VLOOKUP(B208,[2]Succeded!$L$26:$T$237,2,FALSE)</f>
        <v>236.12057491781266</v>
      </c>
      <c r="W208" s="86">
        <f>VLOOKUP(B208,[2]Succeded!$L$26:$T$237,3,FALSE)</f>
        <v>457.66513094991348</v>
      </c>
      <c r="X208" s="86">
        <f>VLOOKUP(B208,[2]Succeded!$L$26:$T$237,4,FALSE)</f>
        <v>374.00265816890567</v>
      </c>
      <c r="Y208" s="86">
        <f>VLOOKUP(B208,[2]Succeded!$L$26:$T$237,5,FALSE)</f>
        <v>413.1325897699262</v>
      </c>
      <c r="Z208" s="86">
        <f>VLOOKUP(B208,[2]Succeded!$L$26:$T$237,6,FALSE)</f>
        <v>310.72278679811137</v>
      </c>
      <c r="AA208" s="86">
        <f>VLOOKUP(B208,[2]Succeded!$L$26:$T$237,7,FALSE)</f>
        <v>233.97416141837465</v>
      </c>
      <c r="AB208" s="86">
        <f>VLOOKUP(B208,[2]Succeded!$L$26:$T$237,8,FALSE)</f>
        <v>169.9528180732097</v>
      </c>
      <c r="AD208" s="85">
        <f t="shared" si="35"/>
        <v>0.92383336200156374</v>
      </c>
      <c r="AE208" s="85">
        <f t="shared" si="36"/>
        <v>0.93002419277632942</v>
      </c>
      <c r="AF208" s="85">
        <f t="shared" si="37"/>
        <v>0.91798515127156433</v>
      </c>
      <c r="AH208" s="85">
        <f t="shared" si="38"/>
        <v>0.92320782306878246</v>
      </c>
      <c r="AI208" s="85">
        <f t="shared" si="39"/>
        <v>0.86857141845881192</v>
      </c>
      <c r="AJ208" s="85">
        <f t="shared" si="40"/>
        <v>0.87211063728278804</v>
      </c>
      <c r="AK208" s="85">
        <f t="shared" si="41"/>
        <v>0.91169025857489161</v>
      </c>
      <c r="AL208" s="85">
        <f t="shared" si="42"/>
        <v>0.94954573292723754</v>
      </c>
      <c r="AM208" s="85">
        <f t="shared" si="43"/>
        <v>0.9618558635833544</v>
      </c>
      <c r="AN208" s="85">
        <f t="shared" si="44"/>
        <v>0.97938840808606398</v>
      </c>
      <c r="AO208" s="84">
        <f t="shared" si="45"/>
        <v>0.97499271412011801</v>
      </c>
    </row>
    <row r="209" spans="1:41" x14ac:dyDescent="0.2">
      <c r="A209" s="77" t="s">
        <v>44</v>
      </c>
      <c r="B209" s="88" t="s">
        <v>43</v>
      </c>
      <c r="C209" s="87" t="s">
        <v>42</v>
      </c>
      <c r="D209" s="86">
        <f>VLOOKUP(B209,[2]Tried!$C$26:$F$237,4,FALSE)</f>
        <v>2162.3363935979037</v>
      </c>
      <c r="E209" s="86">
        <f>VLOOKUP(B209,[2]Tried!$C$26:$F$237,2,FALSE)</f>
        <v>1000.5519170342558</v>
      </c>
      <c r="F209" s="86">
        <f>VLOOKUP(B209,[2]Tried!$C$26:$F$237,3,FALSE)</f>
        <v>1161.784476563648</v>
      </c>
      <c r="H209" s="86">
        <f>VLOOKUP(B209,[2]Tried!$L$26:$T$237,9,FALSE)</f>
        <v>2169.940400082392</v>
      </c>
      <c r="I209" s="86">
        <f>VLOOKUP(B209,[2]Tried!$L$26:$T$237,2,FALSE)</f>
        <v>246.33484763082296</v>
      </c>
      <c r="J209" s="86">
        <f>VLOOKUP(B209,[2]Tried!$L$26:$T$237,3,FALSE)</f>
        <v>464.61665286834119</v>
      </c>
      <c r="K209" s="86">
        <f>VLOOKUP(B209,[2]Tried!$L$26:$T$237,4,FALSE)</f>
        <v>382.98876382352586</v>
      </c>
      <c r="L209" s="86">
        <f>VLOOKUP(B209,[2]Tried!$L$26:$T$237,5,FALSE)</f>
        <v>403.25742092150642</v>
      </c>
      <c r="M209" s="86">
        <f>VLOOKUP(B209,[2]Tried!$L$26:$T$237,6,FALSE)</f>
        <v>336.05899533015173</v>
      </c>
      <c r="N209" s="86">
        <f>VLOOKUP(B209,[2]Tried!$L$26:$T$237,7,FALSE)</f>
        <v>202.01894246814982</v>
      </c>
      <c r="O209" s="86">
        <f>VLOOKUP(B209,[2]Tried!$L$26:$T$237,8,FALSE)</f>
        <v>134.66477703989403</v>
      </c>
      <c r="Q209" s="86">
        <f>VLOOKUP(B209,[2]Succeded!$C$26:$F$237,4,FALSE)</f>
        <v>1981.8324946605235</v>
      </c>
      <c r="R209" s="86">
        <f>VLOOKUP(B209,[2]Succeded!$C$26:$F$237,2,FALSE)</f>
        <v>902.07042753166854</v>
      </c>
      <c r="S209" s="86">
        <f>VLOOKUP(B209,[2]Succeded!$C$26:$F$237,3,FALSE)</f>
        <v>1079.7620671288548</v>
      </c>
      <c r="U209" s="86">
        <f>VLOOKUP(B209,[2]Succeded!$L$26:$T$237,9,FALSE)</f>
        <v>1988.2452895707775</v>
      </c>
      <c r="V209" s="86">
        <f>VLOOKUP(B209,[2]Succeded!$L$26:$T$237,2,FALSE)</f>
        <v>227.25861180061833</v>
      </c>
      <c r="W209" s="86">
        <f>VLOOKUP(B209,[2]Succeded!$L$26:$T$237,3,FALSE)</f>
        <v>405.17767774039203</v>
      </c>
      <c r="X209" s="86">
        <f>VLOOKUP(B209,[2]Succeded!$L$26:$T$237,4,FALSE)</f>
        <v>356.2360455804311</v>
      </c>
      <c r="Y209" s="86">
        <f>VLOOKUP(B209,[2]Succeded!$L$26:$T$237,5,FALSE)</f>
        <v>373.70375272835844</v>
      </c>
      <c r="Z209" s="86">
        <f>VLOOKUP(B209,[2]Succeded!$L$26:$T$237,6,FALSE)</f>
        <v>304.315247833988</v>
      </c>
      <c r="AA209" s="86">
        <f>VLOOKUP(B209,[2]Succeded!$L$26:$T$237,7,FALSE)</f>
        <v>194.03992991777835</v>
      </c>
      <c r="AB209" s="86">
        <f>VLOOKUP(B209,[2]Succeded!$L$26:$T$237,8,FALSE)</f>
        <v>127.51402396921112</v>
      </c>
      <c r="AD209" s="85">
        <f t="shared" si="35"/>
        <v>0.91652367343406715</v>
      </c>
      <c r="AE209" s="85">
        <f t="shared" si="36"/>
        <v>0.9015728341268916</v>
      </c>
      <c r="AF209" s="85">
        <f t="shared" si="37"/>
        <v>0.92939963384826685</v>
      </c>
      <c r="AH209" s="85">
        <f t="shared" si="38"/>
        <v>0.91626723457256443</v>
      </c>
      <c r="AI209" s="85">
        <f t="shared" si="39"/>
        <v>0.92255973519916357</v>
      </c>
      <c r="AJ209" s="85">
        <f t="shared" si="40"/>
        <v>0.87206878022774525</v>
      </c>
      <c r="AK209" s="85">
        <f t="shared" si="41"/>
        <v>0.9301475114412967</v>
      </c>
      <c r="AL209" s="85">
        <f t="shared" si="42"/>
        <v>0.92671264889406568</v>
      </c>
      <c r="AM209" s="85">
        <f t="shared" si="43"/>
        <v>0.90554114623541626</v>
      </c>
      <c r="AN209" s="85">
        <f t="shared" si="44"/>
        <v>0.96050364162445101</v>
      </c>
      <c r="AO209" s="84">
        <f t="shared" si="45"/>
        <v>0.94689960338652979</v>
      </c>
    </row>
    <row r="210" spans="1:41" x14ac:dyDescent="0.2">
      <c r="A210" s="77" t="s">
        <v>41</v>
      </c>
      <c r="B210" s="88" t="s">
        <v>40</v>
      </c>
      <c r="C210" s="87" t="s">
        <v>39</v>
      </c>
      <c r="D210" s="86">
        <f>VLOOKUP(B210,[2]Tried!$C$26:$F$237,4,FALSE)</f>
        <v>1023.862178413062</v>
      </c>
      <c r="E210" s="86">
        <f>VLOOKUP(B210,[2]Tried!$C$26:$F$237,2,FALSE)</f>
        <v>463.3576512380447</v>
      </c>
      <c r="F210" s="86">
        <f>VLOOKUP(B210,[2]Tried!$C$26:$F$237,3,FALSE)</f>
        <v>560.5045271750173</v>
      </c>
      <c r="H210" s="86">
        <f>VLOOKUP(B210,[2]Tried!$L$26:$T$237,9,FALSE)</f>
        <v>1021.6712201049558</v>
      </c>
      <c r="I210" s="86">
        <f>VLOOKUP(B210,[2]Tried!$L$26:$T$237,2,FALSE)</f>
        <v>85.314185918270553</v>
      </c>
      <c r="J210" s="86">
        <f>VLOOKUP(B210,[2]Tried!$L$26:$T$237,3,FALSE)</f>
        <v>161.12848667283779</v>
      </c>
      <c r="K210" s="86">
        <f>VLOOKUP(B210,[2]Tried!$L$26:$T$237,4,FALSE)</f>
        <v>192.24094893964912</v>
      </c>
      <c r="L210" s="86">
        <f>VLOOKUP(B210,[2]Tried!$L$26:$T$237,5,FALSE)</f>
        <v>197.98024634731757</v>
      </c>
      <c r="M210" s="86">
        <f>VLOOKUP(B210,[2]Tried!$L$26:$T$237,6,FALSE)</f>
        <v>166.6986200900642</v>
      </c>
      <c r="N210" s="86">
        <f>VLOOKUP(B210,[2]Tried!$L$26:$T$237,7,FALSE)</f>
        <v>130.77719428457581</v>
      </c>
      <c r="O210" s="86">
        <f>VLOOKUP(B210,[2]Tried!$L$26:$T$237,8,FALSE)</f>
        <v>87.53153785224076</v>
      </c>
      <c r="Q210" s="86">
        <f>VLOOKUP(B210,[2]Succeded!$C$26:$F$237,4,FALSE)</f>
        <v>972.63788882401241</v>
      </c>
      <c r="R210" s="86">
        <f>VLOOKUP(B210,[2]Succeded!$C$26:$F$237,2,FALSE)</f>
        <v>437.1740154730054</v>
      </c>
      <c r="S210" s="86">
        <f>VLOOKUP(B210,[2]Succeded!$C$26:$F$237,3,FALSE)</f>
        <v>535.46387335100701</v>
      </c>
      <c r="U210" s="86">
        <f>VLOOKUP(B210,[2]Succeded!$L$26:$T$237,9,FALSE)</f>
        <v>970.44693051590593</v>
      </c>
      <c r="V210" s="86">
        <f>VLOOKUP(B210,[2]Succeded!$L$26:$T$237,2,FALSE)</f>
        <v>75.445433435867628</v>
      </c>
      <c r="W210" s="86">
        <f>VLOOKUP(B210,[2]Succeded!$L$26:$T$237,3,FALSE)</f>
        <v>148.06327218443906</v>
      </c>
      <c r="X210" s="86">
        <f>VLOOKUP(B210,[2]Succeded!$L$26:$T$237,4,FALSE)</f>
        <v>184.72071297901235</v>
      </c>
      <c r="Y210" s="86">
        <f>VLOOKUP(B210,[2]Succeded!$L$26:$T$237,5,FALSE)</f>
        <v>187.81488918653383</v>
      </c>
      <c r="Z210" s="86">
        <f>VLOOKUP(B210,[2]Succeded!$L$26:$T$237,6,FALSE)</f>
        <v>161.7390552749755</v>
      </c>
      <c r="AA210" s="86">
        <f>VLOOKUP(B210,[2]Succeded!$L$26:$T$237,7,FALSE)</f>
        <v>125.13202960283692</v>
      </c>
      <c r="AB210" s="86">
        <f>VLOOKUP(B210,[2]Succeded!$L$26:$T$237,8,FALSE)</f>
        <v>87.53153785224076</v>
      </c>
      <c r="AD210" s="85">
        <f t="shared" si="35"/>
        <v>0.94996954602967676</v>
      </c>
      <c r="AE210" s="85">
        <f t="shared" si="36"/>
        <v>0.94349152173255524</v>
      </c>
      <c r="AF210" s="85">
        <f t="shared" si="37"/>
        <v>0.95532479648252444</v>
      </c>
      <c r="AH210" s="85">
        <f t="shared" si="38"/>
        <v>0.94986225648620348</v>
      </c>
      <c r="AI210" s="85">
        <f t="shared" si="39"/>
        <v>0.88432460116472289</v>
      </c>
      <c r="AJ210" s="85">
        <f t="shared" si="40"/>
        <v>0.91891431019936953</v>
      </c>
      <c r="AK210" s="85">
        <f t="shared" si="41"/>
        <v>0.96088119621695367</v>
      </c>
      <c r="AL210" s="85">
        <f t="shared" si="42"/>
        <v>0.94865468980702949</v>
      </c>
      <c r="AM210" s="85">
        <f t="shared" si="43"/>
        <v>0.97024831511857068</v>
      </c>
      <c r="AN210" s="85">
        <f t="shared" si="44"/>
        <v>0.95683372232734387</v>
      </c>
      <c r="AO210" s="84">
        <f t="shared" si="45"/>
        <v>1</v>
      </c>
    </row>
    <row r="211" spans="1:41" x14ac:dyDescent="0.2">
      <c r="A211" s="77" t="s">
        <v>38</v>
      </c>
      <c r="B211" s="88" t="s">
        <v>37</v>
      </c>
      <c r="C211" s="87" t="s">
        <v>36</v>
      </c>
      <c r="D211" s="86">
        <f>VLOOKUP(B211,[2]Tried!$C$26:$F$237,4,FALSE)</f>
        <v>629.32928136080818</v>
      </c>
      <c r="E211" s="86">
        <f>VLOOKUP(B211,[2]Tried!$C$26:$F$237,2,FALSE)</f>
        <v>312.16267044926792</v>
      </c>
      <c r="F211" s="86">
        <f>VLOOKUP(B211,[2]Tried!$C$26:$F$237,3,FALSE)</f>
        <v>317.16661091154026</v>
      </c>
      <c r="H211" s="86">
        <f>VLOOKUP(B211,[2]Tried!$L$26:$T$237,9,FALSE)</f>
        <v>633.41983913585364</v>
      </c>
      <c r="I211" s="86">
        <f>VLOOKUP(B211,[2]Tried!$L$26:$T$237,2,FALSE)</f>
        <v>49.317084723541058</v>
      </c>
      <c r="J211" s="86">
        <f>VLOOKUP(B211,[2]Tried!$L$26:$T$237,3,FALSE)</f>
        <v>82.084972091088702</v>
      </c>
      <c r="K211" s="86">
        <f>VLOOKUP(B211,[2]Tried!$L$26:$T$237,4,FALSE)</f>
        <v>109.48091822142543</v>
      </c>
      <c r="L211" s="86">
        <f>VLOOKUP(B211,[2]Tried!$L$26:$T$237,5,FALSE)</f>
        <v>133.70959722827351</v>
      </c>
      <c r="M211" s="86">
        <f>VLOOKUP(B211,[2]Tried!$L$26:$T$237,6,FALSE)</f>
        <v>111.74129792273411</v>
      </c>
      <c r="N211" s="86">
        <f>VLOOKUP(B211,[2]Tried!$L$26:$T$237,7,FALSE)</f>
        <v>81.20195993278999</v>
      </c>
      <c r="O211" s="86">
        <f>VLOOKUP(B211,[2]Tried!$L$26:$T$237,8,FALSE)</f>
        <v>65.884009016000832</v>
      </c>
      <c r="Q211" s="86">
        <f>VLOOKUP(B211,[2]Succeded!$C$26:$F$237,4,FALSE)</f>
        <v>561.73936834312053</v>
      </c>
      <c r="R211" s="86">
        <f>VLOOKUP(B211,[2]Succeded!$C$26:$F$237,2,FALSE)</f>
        <v>267.56164330554759</v>
      </c>
      <c r="S211" s="86">
        <f>VLOOKUP(B211,[2]Succeded!$C$26:$F$237,3,FALSE)</f>
        <v>294.177725037573</v>
      </c>
      <c r="U211" s="86">
        <f>VLOOKUP(B211,[2]Succeded!$L$26:$T$237,9,FALSE)</f>
        <v>565.22037147393428</v>
      </c>
      <c r="V211" s="86">
        <f>VLOOKUP(B211,[2]Succeded!$L$26:$T$237,2,FALSE)</f>
        <v>39.452833234678671</v>
      </c>
      <c r="W211" s="86">
        <f>VLOOKUP(B211,[2]Succeded!$L$26:$T$237,3,FALSE)</f>
        <v>74.983099423247964</v>
      </c>
      <c r="X211" s="86">
        <f>VLOOKUP(B211,[2]Succeded!$L$26:$T$237,4,FALSE)</f>
        <v>95.534701566361733</v>
      </c>
      <c r="Y211" s="86">
        <f>VLOOKUP(B211,[2]Succeded!$L$26:$T$237,5,FALSE)</f>
        <v>119.84362288046195</v>
      </c>
      <c r="Z211" s="86">
        <f>VLOOKUP(B211,[2]Succeded!$L$26:$T$237,6,FALSE)</f>
        <v>99.396586463098458</v>
      </c>
      <c r="AA211" s="86">
        <f>VLOOKUP(B211,[2]Succeded!$L$26:$T$237,7,FALSE)</f>
        <v>72.316616772477403</v>
      </c>
      <c r="AB211" s="86">
        <f>VLOOKUP(B211,[2]Succeded!$L$26:$T$237,8,FALSE)</f>
        <v>63.692911133608071</v>
      </c>
      <c r="AD211" s="85">
        <f t="shared" si="35"/>
        <v>0.89260008231058796</v>
      </c>
      <c r="AE211" s="85">
        <f t="shared" si="36"/>
        <v>0.85712248335289398</v>
      </c>
      <c r="AF211" s="85">
        <f t="shared" si="37"/>
        <v>0.92751795087163513</v>
      </c>
      <c r="AH211" s="85">
        <f t="shared" si="38"/>
        <v>0.8923313362666998</v>
      </c>
      <c r="AI211" s="85">
        <f t="shared" si="39"/>
        <v>0.7999830779909467</v>
      </c>
      <c r="AJ211" s="85">
        <f t="shared" si="40"/>
        <v>0.91348145114845292</v>
      </c>
      <c r="AK211" s="85">
        <f t="shared" si="41"/>
        <v>0.87261509236835744</v>
      </c>
      <c r="AL211" s="85">
        <f t="shared" si="42"/>
        <v>0.89629783773756266</v>
      </c>
      <c r="AM211" s="85">
        <f t="shared" si="43"/>
        <v>0.8895241805033296</v>
      </c>
      <c r="AN211" s="85">
        <f t="shared" si="44"/>
        <v>0.8905772327704049</v>
      </c>
      <c r="AO211" s="84">
        <f t="shared" si="45"/>
        <v>0.96674310025881061</v>
      </c>
    </row>
    <row r="212" spans="1:41" x14ac:dyDescent="0.2">
      <c r="A212" s="77" t="s">
        <v>35</v>
      </c>
      <c r="B212" s="88" t="s">
        <v>34</v>
      </c>
      <c r="C212" s="87" t="s">
        <v>33</v>
      </c>
      <c r="D212" s="86">
        <f>VLOOKUP(B212,[2]Tried!$C$26:$F$237,4,FALSE)</f>
        <v>1205.7403878924138</v>
      </c>
      <c r="E212" s="86">
        <f>VLOOKUP(B212,[2]Tried!$C$26:$F$237,2,FALSE)</f>
        <v>565.62231951855824</v>
      </c>
      <c r="F212" s="86">
        <f>VLOOKUP(B212,[2]Tried!$C$26:$F$237,3,FALSE)</f>
        <v>640.11806837385552</v>
      </c>
      <c r="H212" s="86">
        <f>VLOOKUP(B212,[2]Tried!$L$26:$T$237,9,FALSE)</f>
        <v>1206.2597306163652</v>
      </c>
      <c r="I212" s="86">
        <f>VLOOKUP(B212,[2]Tried!$L$26:$T$237,2,FALSE)</f>
        <v>101.64022724524806</v>
      </c>
      <c r="J212" s="86">
        <f>VLOOKUP(B212,[2]Tried!$L$26:$T$237,3,FALSE)</f>
        <v>191.79008037051321</v>
      </c>
      <c r="K212" s="86">
        <f>VLOOKUP(B212,[2]Tried!$L$26:$T$237,4,FALSE)</f>
        <v>219.24872848274151</v>
      </c>
      <c r="L212" s="86">
        <f>VLOOKUP(B212,[2]Tried!$L$26:$T$237,5,FALSE)</f>
        <v>258.22324818193647</v>
      </c>
      <c r="M212" s="86">
        <f>VLOOKUP(B212,[2]Tried!$L$26:$T$237,6,FALSE)</f>
        <v>183.55434097571612</v>
      </c>
      <c r="N212" s="86">
        <f>VLOOKUP(B212,[2]Tried!$L$26:$T$237,7,FALSE)</f>
        <v>148.47159944791062</v>
      </c>
      <c r="O212" s="86">
        <f>VLOOKUP(B212,[2]Tried!$L$26:$T$237,8,FALSE)</f>
        <v>103.33150591229922</v>
      </c>
      <c r="Q212" s="86">
        <f>VLOOKUP(B212,[2]Succeded!$C$26:$F$237,4,FALSE)</f>
        <v>1134.9532387643244</v>
      </c>
      <c r="R212" s="86">
        <f>VLOOKUP(B212,[2]Succeded!$C$26:$F$237,2,FALSE)</f>
        <v>537.35796205981217</v>
      </c>
      <c r="S212" s="86">
        <f>VLOOKUP(B212,[2]Succeded!$C$26:$F$237,3,FALSE)</f>
        <v>597.59527670451234</v>
      </c>
      <c r="U212" s="86">
        <f>VLOOKUP(B212,[2]Succeded!$L$26:$T$237,9,FALSE)</f>
        <v>1135.4725814882763</v>
      </c>
      <c r="V212" s="86">
        <f>VLOOKUP(B212,[2]Succeded!$L$26:$T$237,2,FALSE)</f>
        <v>94.839531577459653</v>
      </c>
      <c r="W212" s="86">
        <f>VLOOKUP(B212,[2]Succeded!$L$26:$T$237,3,FALSE)</f>
        <v>179.34029380517572</v>
      </c>
      <c r="X212" s="86">
        <f>VLOOKUP(B212,[2]Succeded!$L$26:$T$237,4,FALSE)</f>
        <v>204.57457646384893</v>
      </c>
      <c r="Y212" s="86">
        <f>VLOOKUP(B212,[2]Succeded!$L$26:$T$237,5,FALSE)</f>
        <v>239.23938189470891</v>
      </c>
      <c r="Z212" s="86">
        <f>VLOOKUP(B212,[2]Succeded!$L$26:$T$237,6,FALSE)</f>
        <v>175.04620831450546</v>
      </c>
      <c r="AA212" s="86">
        <f>VLOOKUP(B212,[2]Succeded!$L$26:$T$237,7,FALSE)</f>
        <v>142.34052390265757</v>
      </c>
      <c r="AB212" s="86">
        <f>VLOOKUP(B212,[2]Succeded!$L$26:$T$237,8,FALSE)</f>
        <v>100.09206552991995</v>
      </c>
      <c r="AD212" s="85">
        <f t="shared" si="35"/>
        <v>0.94129155012230914</v>
      </c>
      <c r="AE212" s="85">
        <f t="shared" si="36"/>
        <v>0.95002962845807803</v>
      </c>
      <c r="AF212" s="85">
        <f t="shared" si="37"/>
        <v>0.9335703930723791</v>
      </c>
      <c r="AH212" s="85">
        <f t="shared" si="38"/>
        <v>0.9413168264417493</v>
      </c>
      <c r="AI212" s="85">
        <f t="shared" si="39"/>
        <v>0.93309051099050599</v>
      </c>
      <c r="AJ212" s="85">
        <f t="shared" si="40"/>
        <v>0.93508638955004275</v>
      </c>
      <c r="AK212" s="85">
        <f t="shared" si="41"/>
        <v>0.93307075429608399</v>
      </c>
      <c r="AL212" s="85">
        <f t="shared" si="42"/>
        <v>0.92648273762766675</v>
      </c>
      <c r="AM212" s="85">
        <f t="shared" si="43"/>
        <v>0.95364788097092046</v>
      </c>
      <c r="AN212" s="85">
        <f t="shared" si="44"/>
        <v>0.95870539841928448</v>
      </c>
      <c r="AO212" s="84">
        <f t="shared" si="45"/>
        <v>0.968650022529153</v>
      </c>
    </row>
    <row r="213" spans="1:41" x14ac:dyDescent="0.2">
      <c r="A213" s="77" t="s">
        <v>32</v>
      </c>
      <c r="B213" s="88" t="s">
        <v>31</v>
      </c>
      <c r="C213" s="87" t="s">
        <v>30</v>
      </c>
      <c r="D213" s="86">
        <f>VLOOKUP(B213,[2]Tried!$C$26:$F$237,4,FALSE)</f>
        <v>830.75036917496914</v>
      </c>
      <c r="E213" s="86">
        <f>VLOOKUP(B213,[2]Tried!$C$26:$F$237,2,FALSE)</f>
        <v>363.82560107286383</v>
      </c>
      <c r="F213" s="86">
        <f>VLOOKUP(B213,[2]Tried!$C$26:$F$237,3,FALSE)</f>
        <v>466.9247681021053</v>
      </c>
      <c r="H213" s="86">
        <f>VLOOKUP(B213,[2]Tried!$L$26:$T$237,9,FALSE)</f>
        <v>829.37939080270417</v>
      </c>
      <c r="I213" s="86">
        <f>VLOOKUP(B213,[2]Tried!$L$26:$T$237,2,FALSE)</f>
        <v>80.838370714102112</v>
      </c>
      <c r="J213" s="86">
        <f>VLOOKUP(B213,[2]Tried!$L$26:$T$237,3,FALSE)</f>
        <v>106.91491673628904</v>
      </c>
      <c r="K213" s="86">
        <f>VLOOKUP(B213,[2]Tried!$L$26:$T$237,4,FALSE)</f>
        <v>117.50492789044145</v>
      </c>
      <c r="L213" s="86">
        <f>VLOOKUP(B213,[2]Tried!$L$26:$T$237,5,FALSE)</f>
        <v>173.16258296953532</v>
      </c>
      <c r="M213" s="86">
        <f>VLOOKUP(B213,[2]Tried!$L$26:$T$237,6,FALSE)</f>
        <v>127.4299600137546</v>
      </c>
      <c r="N213" s="86">
        <f>VLOOKUP(B213,[2]Tried!$L$26:$T$237,7,FALSE)</f>
        <v>121.42413360702953</v>
      </c>
      <c r="O213" s="86">
        <f>VLOOKUP(B213,[2]Tried!$L$26:$T$237,8,FALSE)</f>
        <v>102.10449887155217</v>
      </c>
      <c r="Q213" s="86">
        <f>VLOOKUP(B213,[2]Succeded!$C$26:$F$237,4,FALSE)</f>
        <v>782.3163913805131</v>
      </c>
      <c r="R213" s="86">
        <f>VLOOKUP(B213,[2]Succeded!$C$26:$F$237,2,FALSE)</f>
        <v>338.84803781347</v>
      </c>
      <c r="S213" s="86">
        <f>VLOOKUP(B213,[2]Succeded!$C$26:$F$237,3,FALSE)</f>
        <v>443.46835356704304</v>
      </c>
      <c r="U213" s="86">
        <f>VLOOKUP(B213,[2]Succeded!$L$26:$T$237,9,FALSE)</f>
        <v>780.94541300824801</v>
      </c>
      <c r="V213" s="86">
        <f>VLOOKUP(B213,[2]Succeded!$L$26:$T$237,2,FALSE)</f>
        <v>67.19463742852011</v>
      </c>
      <c r="W213" s="86">
        <f>VLOOKUP(B213,[2]Succeded!$L$26:$T$237,3,FALSE)</f>
        <v>98.525128060016613</v>
      </c>
      <c r="X213" s="86">
        <f>VLOOKUP(B213,[2]Succeded!$L$26:$T$237,4,FALSE)</f>
        <v>112.78979735590762</v>
      </c>
      <c r="Y213" s="86">
        <f>VLOOKUP(B213,[2]Succeded!$L$26:$T$237,5,FALSE)</f>
        <v>163.43509442618955</v>
      </c>
      <c r="Z213" s="86">
        <f>VLOOKUP(B213,[2]Succeded!$L$26:$T$237,6,FALSE)</f>
        <v>125.46676651553888</v>
      </c>
      <c r="AA213" s="86">
        <f>VLOOKUP(B213,[2]Succeded!$L$26:$T$237,7,FALSE)</f>
        <v>117.05198706223648</v>
      </c>
      <c r="AB213" s="86">
        <f>VLOOKUP(B213,[2]Succeded!$L$26:$T$237,8,FALSE)</f>
        <v>96.482002159838828</v>
      </c>
      <c r="AD213" s="85">
        <f t="shared" si="35"/>
        <v>0.94169851788021885</v>
      </c>
      <c r="AE213" s="85">
        <f t="shared" si="36"/>
        <v>0.93134742803766701</v>
      </c>
      <c r="AF213" s="85">
        <f t="shared" si="37"/>
        <v>0.94976403879707472</v>
      </c>
      <c r="AH213" s="85">
        <f t="shared" si="38"/>
        <v>0.94160214452932101</v>
      </c>
      <c r="AI213" s="85">
        <f t="shared" si="39"/>
        <v>0.83122206490485495</v>
      </c>
      <c r="AJ213" s="85">
        <f t="shared" si="40"/>
        <v>0.92152836168814256</v>
      </c>
      <c r="AK213" s="85">
        <f t="shared" si="41"/>
        <v>0.95987291240304329</v>
      </c>
      <c r="AL213" s="85">
        <f t="shared" si="42"/>
        <v>0.94382453543640465</v>
      </c>
      <c r="AM213" s="85">
        <f t="shared" si="43"/>
        <v>0.98459394087541252</v>
      </c>
      <c r="AN213" s="85">
        <f t="shared" si="44"/>
        <v>0.96399277133042738</v>
      </c>
      <c r="AO213" s="84">
        <f t="shared" si="45"/>
        <v>0.94493389837027197</v>
      </c>
    </row>
    <row r="214" spans="1:41" x14ac:dyDescent="0.2">
      <c r="A214" s="77" t="s">
        <v>29</v>
      </c>
      <c r="B214" s="88" t="s">
        <v>28</v>
      </c>
      <c r="C214" s="87" t="s">
        <v>27</v>
      </c>
      <c r="D214" s="86">
        <f>VLOOKUP(B214,[2]Tried!$C$26:$F$237,4,FALSE)</f>
        <v>816.85989883322202</v>
      </c>
      <c r="E214" s="86">
        <f>VLOOKUP(B214,[2]Tried!$C$26:$F$237,2,FALSE)</f>
        <v>398.75788046550923</v>
      </c>
      <c r="F214" s="86">
        <f>VLOOKUP(B214,[2]Tried!$C$26:$F$237,3,FALSE)</f>
        <v>418.10201836771279</v>
      </c>
      <c r="H214" s="86">
        <f>VLOOKUP(B214,[2]Tried!$L$26:$T$237,9,FALSE)</f>
        <v>814.76397844031897</v>
      </c>
      <c r="I214" s="86">
        <f>VLOOKUP(B214,[2]Tried!$L$26:$T$237,2,FALSE)</f>
        <v>63.312792653067881</v>
      </c>
      <c r="J214" s="86">
        <f>VLOOKUP(B214,[2]Tried!$L$26:$T$237,3,FALSE)</f>
        <v>126.77193474418132</v>
      </c>
      <c r="K214" s="86">
        <f>VLOOKUP(B214,[2]Tried!$L$26:$T$237,4,FALSE)</f>
        <v>166.52391086285567</v>
      </c>
      <c r="L214" s="86">
        <f>VLOOKUP(B214,[2]Tried!$L$26:$T$237,5,FALSE)</f>
        <v>165.45202001955647</v>
      </c>
      <c r="M214" s="86">
        <f>VLOOKUP(B214,[2]Tried!$L$26:$T$237,6,FALSE)</f>
        <v>117.95901702475828</v>
      </c>
      <c r="N214" s="86">
        <f>VLOOKUP(B214,[2]Tried!$L$26:$T$237,7,FALSE)</f>
        <v>100.80956146841419</v>
      </c>
      <c r="O214" s="86">
        <f>VLOOKUP(B214,[2]Tried!$L$26:$T$237,8,FALSE)</f>
        <v>73.934741667485227</v>
      </c>
      <c r="Q214" s="86">
        <f>VLOOKUP(B214,[2]Succeded!$C$26:$F$237,4,FALSE)</f>
        <v>771.11920105974923</v>
      </c>
      <c r="R214" s="86">
        <f>VLOOKUP(B214,[2]Succeded!$C$26:$F$237,2,FALSE)</f>
        <v>380.32749907938506</v>
      </c>
      <c r="S214" s="86">
        <f>VLOOKUP(B214,[2]Succeded!$C$26:$F$237,3,FALSE)</f>
        <v>390.79170198036417</v>
      </c>
      <c r="U214" s="86">
        <f>VLOOKUP(B214,[2]Succeded!$L$26:$T$237,9,FALSE)</f>
        <v>769.02328066684618</v>
      </c>
      <c r="V214" s="86">
        <f>VLOOKUP(B214,[2]Succeded!$L$26:$T$237,2,FALSE)</f>
        <v>54.818163747382279</v>
      </c>
      <c r="W214" s="86">
        <f>VLOOKUP(B214,[2]Succeded!$L$26:$T$237,3,FALSE)</f>
        <v>116.41993541246667</v>
      </c>
      <c r="X214" s="86">
        <f>VLOOKUP(B214,[2]Succeded!$L$26:$T$237,4,FALSE)</f>
        <v>155.72907705527828</v>
      </c>
      <c r="Y214" s="86">
        <f>VLOOKUP(B214,[2]Succeded!$L$26:$T$237,5,FALSE)</f>
        <v>158.1307609978233</v>
      </c>
      <c r="Z214" s="86">
        <f>VLOOKUP(B214,[2]Succeded!$L$26:$T$237,6,FALSE)</f>
        <v>113.29214552610588</v>
      </c>
      <c r="AA214" s="86">
        <f>VLOOKUP(B214,[2]Succeded!$L$26:$T$237,7,FALSE)</f>
        <v>98.534047348959618</v>
      </c>
      <c r="AB214" s="86">
        <f>VLOOKUP(B214,[2]Succeded!$L$26:$T$237,8,FALSE)</f>
        <v>72.099150578830162</v>
      </c>
      <c r="AD214" s="85">
        <f t="shared" si="35"/>
        <v>0.9440042315226792</v>
      </c>
      <c r="AE214" s="85">
        <f t="shared" si="36"/>
        <v>0.95378052124108847</v>
      </c>
      <c r="AF214" s="85">
        <f t="shared" si="37"/>
        <v>0.93468025700050628</v>
      </c>
      <c r="AH214" s="85">
        <f t="shared" si="38"/>
        <v>0.94386018652784209</v>
      </c>
      <c r="AI214" s="85">
        <f t="shared" si="39"/>
        <v>0.8658307657943124</v>
      </c>
      <c r="AJ214" s="85">
        <f t="shared" si="40"/>
        <v>0.91834155286338093</v>
      </c>
      <c r="AK214" s="85">
        <f t="shared" si="41"/>
        <v>0.93517547268951839</v>
      </c>
      <c r="AL214" s="85">
        <f t="shared" si="42"/>
        <v>0.95574995687047037</v>
      </c>
      <c r="AM214" s="85">
        <f t="shared" si="43"/>
        <v>0.96043650060535113</v>
      </c>
      <c r="AN214" s="85">
        <f t="shared" si="44"/>
        <v>0.97742759628839837</v>
      </c>
      <c r="AO214" s="84">
        <f t="shared" si="45"/>
        <v>0.97517282068948763</v>
      </c>
    </row>
    <row r="215" spans="1:41" x14ac:dyDescent="0.2">
      <c r="A215" s="77" t="s">
        <v>26</v>
      </c>
      <c r="B215" s="88" t="s">
        <v>25</v>
      </c>
      <c r="C215" s="87" t="s">
        <v>24</v>
      </c>
      <c r="D215" s="86">
        <f>VLOOKUP(B215,[2]Tried!$C$26:$F$237,4,FALSE)</f>
        <v>1069.6240285704507</v>
      </c>
      <c r="E215" s="86">
        <f>VLOOKUP(B215,[2]Tried!$C$26:$F$237,2,FALSE)</f>
        <v>477.00554758873977</v>
      </c>
      <c r="F215" s="86">
        <f>VLOOKUP(B215,[2]Tried!$C$26:$F$237,3,FALSE)</f>
        <v>592.61848098171083</v>
      </c>
      <c r="H215" s="86">
        <f>VLOOKUP(B215,[2]Tried!$L$26:$T$237,9,FALSE)</f>
        <v>1067.6019793158282</v>
      </c>
      <c r="I215" s="86">
        <f>VLOOKUP(B215,[2]Tried!$L$26:$T$237,2,FALSE)</f>
        <v>95.688582455603253</v>
      </c>
      <c r="J215" s="86">
        <f>VLOOKUP(B215,[2]Tried!$L$26:$T$237,3,FALSE)</f>
        <v>160.74657605233318</v>
      </c>
      <c r="K215" s="86">
        <f>VLOOKUP(B215,[2]Tried!$L$26:$T$237,4,FALSE)</f>
        <v>192.36184123113267</v>
      </c>
      <c r="L215" s="86">
        <f>VLOOKUP(B215,[2]Tried!$L$26:$T$237,5,FALSE)</f>
        <v>234.85473905926855</v>
      </c>
      <c r="M215" s="86">
        <f>VLOOKUP(B215,[2]Tried!$L$26:$T$237,6,FALSE)</f>
        <v>157.11905538090608</v>
      </c>
      <c r="N215" s="86">
        <f>VLOOKUP(B215,[2]Tried!$L$26:$T$237,7,FALSE)</f>
        <v>117.58310651111803</v>
      </c>
      <c r="O215" s="86">
        <f>VLOOKUP(B215,[2]Tried!$L$26:$T$237,8,FALSE)</f>
        <v>109.24807862546648</v>
      </c>
      <c r="Q215" s="86">
        <f>VLOOKUP(B215,[2]Succeded!$C$26:$F$237,4,FALSE)</f>
        <v>1008.3194078892086</v>
      </c>
      <c r="R215" s="86">
        <f>VLOOKUP(B215,[2]Succeded!$C$26:$F$237,2,FALSE)</f>
        <v>448.55933141222368</v>
      </c>
      <c r="S215" s="86">
        <f>VLOOKUP(B215,[2]Succeded!$C$26:$F$237,3,FALSE)</f>
        <v>559.76007647698498</v>
      </c>
      <c r="U215" s="86">
        <f>VLOOKUP(B215,[2]Succeded!$L$26:$T$237,9,FALSE)</f>
        <v>1008.612787445612</v>
      </c>
      <c r="V215" s="86">
        <f>VLOOKUP(B215,[2]Succeded!$L$26:$T$237,2,FALSE)</f>
        <v>88.204504450656302</v>
      </c>
      <c r="W215" s="86">
        <f>VLOOKUP(B215,[2]Succeded!$L$26:$T$237,3,FALSE)</f>
        <v>152.10394428263999</v>
      </c>
      <c r="X215" s="86">
        <f>VLOOKUP(B215,[2]Succeded!$L$26:$T$237,4,FALSE)</f>
        <v>181.87069491361515</v>
      </c>
      <c r="Y215" s="86">
        <f>VLOOKUP(B215,[2]Succeded!$L$26:$T$237,5,FALSE)</f>
        <v>216.58564756164637</v>
      </c>
      <c r="Z215" s="86">
        <f>VLOOKUP(B215,[2]Succeded!$L$26:$T$237,6,FALSE)</f>
        <v>149.922811411488</v>
      </c>
      <c r="AA215" s="86">
        <f>VLOOKUP(B215,[2]Succeded!$L$26:$T$237,7,FALSE)</f>
        <v>113.25988280456353</v>
      </c>
      <c r="AB215" s="86">
        <f>VLOOKUP(B215,[2]Succeded!$L$26:$T$237,8,FALSE)</f>
        <v>106.66530202100273</v>
      </c>
      <c r="AD215" s="85">
        <f t="shared" si="35"/>
        <v>0.9426858232016575</v>
      </c>
      <c r="AE215" s="85">
        <f t="shared" si="36"/>
        <v>0.94036502023862922</v>
      </c>
      <c r="AF215" s="85">
        <f t="shared" si="37"/>
        <v>0.94455386465455182</v>
      </c>
      <c r="AH215" s="85">
        <f t="shared" si="38"/>
        <v>0.94474608232927837</v>
      </c>
      <c r="AI215" s="85">
        <f t="shared" si="39"/>
        <v>0.921787136846558</v>
      </c>
      <c r="AJ215" s="85">
        <f t="shared" si="40"/>
        <v>0.94623442699719174</v>
      </c>
      <c r="AK215" s="85">
        <f t="shared" si="41"/>
        <v>0.94546139582375976</v>
      </c>
      <c r="AL215" s="85">
        <f t="shared" si="42"/>
        <v>0.9222111013352311</v>
      </c>
      <c r="AM215" s="85">
        <f t="shared" si="43"/>
        <v>0.95419878287854953</v>
      </c>
      <c r="AN215" s="85">
        <f t="shared" si="44"/>
        <v>0.96323261193863996</v>
      </c>
      <c r="AO215" s="84">
        <f t="shared" si="45"/>
        <v>0.97635860843541022</v>
      </c>
    </row>
    <row r="216" spans="1:41" x14ac:dyDescent="0.2">
      <c r="A216" s="77" t="s">
        <v>23</v>
      </c>
      <c r="B216" s="88" t="s">
        <v>22</v>
      </c>
      <c r="C216" s="87" t="s">
        <v>21</v>
      </c>
      <c r="D216" s="86">
        <f>VLOOKUP(B216,[2]Tried!$C$26:$F$237,4,FALSE)</f>
        <v>1558.603220859399</v>
      </c>
      <c r="E216" s="86">
        <f>VLOOKUP(B216,[2]Tried!$C$26:$F$237,2,FALSE)</f>
        <v>703.68865019966142</v>
      </c>
      <c r="F216" s="86">
        <f>VLOOKUP(B216,[2]Tried!$C$26:$F$237,3,FALSE)</f>
        <v>854.91457065973759</v>
      </c>
      <c r="H216" s="86">
        <f>VLOOKUP(B216,[2]Tried!$L$26:$T$237,9,FALSE)</f>
        <v>1557.2793831222102</v>
      </c>
      <c r="I216" s="86">
        <f>VLOOKUP(B216,[2]Tried!$L$26:$T$237,2,FALSE)</f>
        <v>151.39382154212933</v>
      </c>
      <c r="J216" s="86">
        <f>VLOOKUP(B216,[2]Tried!$L$26:$T$237,3,FALSE)</f>
        <v>270.36242859839638</v>
      </c>
      <c r="K216" s="86">
        <f>VLOOKUP(B216,[2]Tried!$L$26:$T$237,4,FALSE)</f>
        <v>281.80922157724387</v>
      </c>
      <c r="L216" s="86">
        <f>VLOOKUP(B216,[2]Tried!$L$26:$T$237,5,FALSE)</f>
        <v>313.64272826761066</v>
      </c>
      <c r="M216" s="86">
        <f>VLOOKUP(B216,[2]Tried!$L$26:$T$237,6,FALSE)</f>
        <v>219.92085842144789</v>
      </c>
      <c r="N216" s="86">
        <f>VLOOKUP(B216,[2]Tried!$L$26:$T$237,7,FALSE)</f>
        <v>192.50781048919902</v>
      </c>
      <c r="O216" s="86">
        <f>VLOOKUP(B216,[2]Tried!$L$26:$T$237,8,FALSE)</f>
        <v>127.64251422618322</v>
      </c>
      <c r="Q216" s="86">
        <f>VLOOKUP(B216,[2]Succeded!$C$26:$F$237,4,FALSE)</f>
        <v>1362.0605574672877</v>
      </c>
      <c r="R216" s="86">
        <f>VLOOKUP(B216,[2]Succeded!$C$26:$F$237,2,FALSE)</f>
        <v>605.91782438463747</v>
      </c>
      <c r="S216" s="86">
        <f>VLOOKUP(B216,[2]Succeded!$C$26:$F$237,3,FALSE)</f>
        <v>756.14273308265024</v>
      </c>
      <c r="U216" s="86">
        <f>VLOOKUP(B216,[2]Succeded!$L$26:$T$237,9,FALSE)</f>
        <v>1359.9137229328198</v>
      </c>
      <c r="V216" s="86">
        <f>VLOOKUP(B216,[2]Succeded!$L$26:$T$237,2,FALSE)</f>
        <v>131.50004480323057</v>
      </c>
      <c r="W216" s="86">
        <f>VLOOKUP(B216,[2]Succeded!$L$26:$T$237,3,FALSE)</f>
        <v>222.69669790315564</v>
      </c>
      <c r="X216" s="86">
        <f>VLOOKUP(B216,[2]Succeded!$L$26:$T$237,4,FALSE)</f>
        <v>246.45332110556018</v>
      </c>
      <c r="Y216" s="86">
        <f>VLOOKUP(B216,[2]Succeded!$L$26:$T$237,5,FALSE)</f>
        <v>264.85257298885335</v>
      </c>
      <c r="Z216" s="86">
        <f>VLOOKUP(B216,[2]Succeded!$L$26:$T$237,6,FALSE)</f>
        <v>199.36827385216037</v>
      </c>
      <c r="AA216" s="86">
        <f>VLOOKUP(B216,[2]Succeded!$L$26:$T$237,7,FALSE)</f>
        <v>173.59268371725909</v>
      </c>
      <c r="AB216" s="86">
        <f>VLOOKUP(B216,[2]Succeded!$L$26:$T$237,8,FALSE)</f>
        <v>121.4501285626008</v>
      </c>
      <c r="AD216" s="85">
        <f t="shared" si="35"/>
        <v>0.87389820528938755</v>
      </c>
      <c r="AE216" s="85">
        <f t="shared" si="36"/>
        <v>0.86105953849435701</v>
      </c>
      <c r="AF216" s="85">
        <f t="shared" si="37"/>
        <v>0.88446583908276921</v>
      </c>
      <c r="AH216" s="85">
        <f t="shared" si="38"/>
        <v>0.87326252287904216</v>
      </c>
      <c r="AI216" s="85">
        <f t="shared" si="39"/>
        <v>0.86859584799262901</v>
      </c>
      <c r="AJ216" s="85">
        <f t="shared" si="40"/>
        <v>0.82369691327915717</v>
      </c>
      <c r="AK216" s="85">
        <f t="shared" si="41"/>
        <v>0.87453959003256876</v>
      </c>
      <c r="AL216" s="85">
        <f t="shared" si="42"/>
        <v>0.84444034284407865</v>
      </c>
      <c r="AM216" s="85">
        <f t="shared" si="43"/>
        <v>0.90654554226092854</v>
      </c>
      <c r="AN216" s="85">
        <f t="shared" si="44"/>
        <v>0.9017435878374338</v>
      </c>
      <c r="AO216" s="84">
        <f t="shared" si="45"/>
        <v>0.95148649569367238</v>
      </c>
    </row>
    <row r="217" spans="1:41" x14ac:dyDescent="0.2">
      <c r="A217" s="77" t="s">
        <v>20</v>
      </c>
      <c r="B217" s="88" t="s">
        <v>19</v>
      </c>
      <c r="C217" s="87" t="s">
        <v>18</v>
      </c>
      <c r="D217" s="86">
        <f>VLOOKUP(B217,[2]Tried!$C$26:$F$237,4,FALSE)</f>
        <v>676.38865662473154</v>
      </c>
      <c r="E217" s="86">
        <f>VLOOKUP(B217,[2]Tried!$C$26:$F$237,2,FALSE)</f>
        <v>314.05498702344647</v>
      </c>
      <c r="F217" s="86">
        <f>VLOOKUP(B217,[2]Tried!$C$26:$F$237,3,FALSE)</f>
        <v>362.33366960128501</v>
      </c>
      <c r="H217" s="86">
        <f>VLOOKUP(B217,[2]Tried!$L$26:$T$237,9,FALSE)</f>
        <v>678.17695892574886</v>
      </c>
      <c r="I217" s="86">
        <f>VLOOKUP(B217,[2]Tried!$L$26:$T$237,2,FALSE)</f>
        <v>50.839452279015376</v>
      </c>
      <c r="J217" s="86">
        <f>VLOOKUP(B217,[2]Tried!$L$26:$T$237,3,FALSE)</f>
        <v>98.666777698761138</v>
      </c>
      <c r="K217" s="86">
        <f>VLOOKUP(B217,[2]Tried!$L$26:$T$237,4,FALSE)</f>
        <v>119.8491992552451</v>
      </c>
      <c r="L217" s="86">
        <f>VLOOKUP(B217,[2]Tried!$L$26:$T$237,5,FALSE)</f>
        <v>129.58754196126441</v>
      </c>
      <c r="M217" s="86">
        <f>VLOOKUP(B217,[2]Tried!$L$26:$T$237,6,FALSE)</f>
        <v>111.81608228760987</v>
      </c>
      <c r="N217" s="86">
        <f>VLOOKUP(B217,[2]Tried!$L$26:$T$237,7,FALSE)</f>
        <v>103.81922314711041</v>
      </c>
      <c r="O217" s="86">
        <f>VLOOKUP(B217,[2]Tried!$L$26:$T$237,8,FALSE)</f>
        <v>63.598682296742538</v>
      </c>
      <c r="Q217" s="86">
        <f>VLOOKUP(B217,[2]Succeded!$C$26:$F$237,4,FALSE)</f>
        <v>651.47867593584863</v>
      </c>
      <c r="R217" s="86">
        <f>VLOOKUP(B217,[2]Succeded!$C$26:$F$237,2,FALSE)</f>
        <v>299.35236003268068</v>
      </c>
      <c r="S217" s="86">
        <f>VLOOKUP(B217,[2]Succeded!$C$26:$F$237,3,FALSE)</f>
        <v>352.12631590316795</v>
      </c>
      <c r="U217" s="86">
        <f>VLOOKUP(B217,[2]Succeded!$L$26:$T$237,9,FALSE)</f>
        <v>653.26697823686607</v>
      </c>
      <c r="V217" s="86">
        <f>VLOOKUP(B217,[2]Succeded!$L$26:$T$237,2,FALSE)</f>
        <v>48.641916430759629</v>
      </c>
      <c r="W217" s="86">
        <f>VLOOKUP(B217,[2]Succeded!$L$26:$T$237,3,FALSE)</f>
        <v>92.495930813654681</v>
      </c>
      <c r="X217" s="86">
        <f>VLOOKUP(B217,[2]Succeded!$L$26:$T$237,4,FALSE)</f>
        <v>115.33434656789211</v>
      </c>
      <c r="Y217" s="86">
        <f>VLOOKUP(B217,[2]Succeded!$L$26:$T$237,5,FALSE)</f>
        <v>127.68323902375089</v>
      </c>
      <c r="Z217" s="86">
        <f>VLOOKUP(B217,[2]Succeded!$L$26:$T$237,6,FALSE)</f>
        <v>107.97591459629294</v>
      </c>
      <c r="AA217" s="86">
        <f>VLOOKUP(B217,[2]Succeded!$L$26:$T$237,7,FALSE)</f>
        <v>100.87784111387114</v>
      </c>
      <c r="AB217" s="86">
        <f>VLOOKUP(B217,[2]Succeded!$L$26:$T$237,8,FALSE)</f>
        <v>60.257789690644664</v>
      </c>
      <c r="AD217" s="85">
        <f t="shared" si="35"/>
        <v>0.96317208982600777</v>
      </c>
      <c r="AE217" s="85">
        <f t="shared" si="36"/>
        <v>0.95318454538768993</v>
      </c>
      <c r="AF217" s="85">
        <f t="shared" si="37"/>
        <v>0.97182885678455078</v>
      </c>
      <c r="AH217" s="85">
        <f t="shared" si="38"/>
        <v>0.96326920229147728</v>
      </c>
      <c r="AI217" s="85">
        <f t="shared" si="39"/>
        <v>0.95677498970297115</v>
      </c>
      <c r="AJ217" s="85">
        <f t="shared" si="40"/>
        <v>0.93745770330164602</v>
      </c>
      <c r="AK217" s="85">
        <f t="shared" si="41"/>
        <v>0.96232888734001787</v>
      </c>
      <c r="AL217" s="85">
        <f t="shared" si="42"/>
        <v>0.98530489190015857</v>
      </c>
      <c r="AM217" s="85">
        <f t="shared" si="43"/>
        <v>0.96565639206139087</v>
      </c>
      <c r="AN217" s="85">
        <f t="shared" si="44"/>
        <v>0.97166823306825012</v>
      </c>
      <c r="AO217" s="84">
        <f t="shared" si="45"/>
        <v>0.94746915367664797</v>
      </c>
    </row>
    <row r="218" spans="1:41" x14ac:dyDescent="0.2">
      <c r="A218" s="77" t="s">
        <v>17</v>
      </c>
      <c r="B218" s="88" t="s">
        <v>16</v>
      </c>
      <c r="C218" s="87" t="s">
        <v>15</v>
      </c>
      <c r="D218" s="86">
        <f>VLOOKUP(B218,[2]Tried!$C$26:$F$237,4,FALSE)</f>
        <v>889.56813224621158</v>
      </c>
      <c r="E218" s="86">
        <f>VLOOKUP(B218,[2]Tried!$C$26:$F$237,2,FALSE)</f>
        <v>393.3946947459923</v>
      </c>
      <c r="F218" s="86">
        <f>VLOOKUP(B218,[2]Tried!$C$26:$F$237,3,FALSE)</f>
        <v>496.17343750021928</v>
      </c>
      <c r="H218" s="86">
        <f>VLOOKUP(B218,[2]Tried!$L$26:$T$237,9,FALSE)</f>
        <v>887.8826048063911</v>
      </c>
      <c r="I218" s="86">
        <f>VLOOKUP(B218,[2]Tried!$L$26:$T$237,2,FALSE)</f>
        <v>53.787944588372248</v>
      </c>
      <c r="J218" s="86">
        <f>VLOOKUP(B218,[2]Tried!$L$26:$T$237,3,FALSE)</f>
        <v>162.59479231710526</v>
      </c>
      <c r="K218" s="86">
        <f>VLOOKUP(B218,[2]Tried!$L$26:$T$237,4,FALSE)</f>
        <v>173.13729096571544</v>
      </c>
      <c r="L218" s="86">
        <f>VLOOKUP(B218,[2]Tried!$L$26:$T$237,5,FALSE)</f>
        <v>193.14302018854903</v>
      </c>
      <c r="M218" s="86">
        <f>VLOOKUP(B218,[2]Tried!$L$26:$T$237,6,FALSE)</f>
        <v>125.51446065262419</v>
      </c>
      <c r="N218" s="86">
        <f>VLOOKUP(B218,[2]Tried!$L$26:$T$237,7,FALSE)</f>
        <v>104.83413291376678</v>
      </c>
      <c r="O218" s="86">
        <f>VLOOKUP(B218,[2]Tried!$L$26:$T$237,8,FALSE)</f>
        <v>74.870963180258229</v>
      </c>
      <c r="Q218" s="86">
        <f>VLOOKUP(B218,[2]Succeded!$C$26:$F$237,4,FALSE)</f>
        <v>849.78230096514267</v>
      </c>
      <c r="R218" s="86">
        <f>VLOOKUP(B218,[2]Succeded!$C$26:$F$237,2,FALSE)</f>
        <v>374.37093909395463</v>
      </c>
      <c r="S218" s="86">
        <f>VLOOKUP(B218,[2]Succeded!$C$26:$F$237,3,FALSE)</f>
        <v>475.41136187118809</v>
      </c>
      <c r="U218" s="86">
        <f>VLOOKUP(B218,[2]Succeded!$L$26:$T$237,9,FALSE)</f>
        <v>848.09677352532253</v>
      </c>
      <c r="V218" s="86">
        <f>VLOOKUP(B218,[2]Succeded!$L$26:$T$237,2,FALSE)</f>
        <v>53.787944588372248</v>
      </c>
      <c r="W218" s="86">
        <f>VLOOKUP(B218,[2]Succeded!$L$26:$T$237,3,FALSE)</f>
        <v>150.62589212024662</v>
      </c>
      <c r="X218" s="86">
        <f>VLOOKUP(B218,[2]Succeded!$L$26:$T$237,4,FALSE)</f>
        <v>167.81127816990056</v>
      </c>
      <c r="Y218" s="86">
        <f>VLOOKUP(B218,[2]Succeded!$L$26:$T$237,5,FALSE)</f>
        <v>182.58829405938582</v>
      </c>
      <c r="Z218" s="86">
        <f>VLOOKUP(B218,[2]Succeded!$L$26:$T$237,6,FALSE)</f>
        <v>118.58570803325166</v>
      </c>
      <c r="AA218" s="86">
        <f>VLOOKUP(B218,[2]Succeded!$L$26:$T$237,7,FALSE)</f>
        <v>103.29921691009558</v>
      </c>
      <c r="AB218" s="86">
        <f>VLOOKUP(B218,[2]Succeded!$L$26:$T$237,8,FALSE)</f>
        <v>71.398439644069967</v>
      </c>
      <c r="AD218" s="85">
        <f t="shared" si="35"/>
        <v>0.95527511627399764</v>
      </c>
      <c r="AE218" s="85">
        <f t="shared" si="36"/>
        <v>0.95164206354048331</v>
      </c>
      <c r="AF218" s="85">
        <f t="shared" si="37"/>
        <v>0.95815560838235725</v>
      </c>
      <c r="AH218" s="85">
        <f t="shared" si="38"/>
        <v>0.95519021201035448</v>
      </c>
      <c r="AI218" s="85">
        <f t="shared" si="39"/>
        <v>1</v>
      </c>
      <c r="AJ218" s="85">
        <f t="shared" si="40"/>
        <v>0.92638817008655516</v>
      </c>
      <c r="AK218" s="85">
        <f t="shared" si="41"/>
        <v>0.96923821109763386</v>
      </c>
      <c r="AL218" s="85">
        <f t="shared" si="42"/>
        <v>0.94535279546286721</v>
      </c>
      <c r="AM218" s="85">
        <f t="shared" si="43"/>
        <v>0.94479717648989736</v>
      </c>
      <c r="AN218" s="85">
        <f t="shared" si="44"/>
        <v>0.98535862356076553</v>
      </c>
      <c r="AO218" s="84">
        <f t="shared" si="45"/>
        <v>0.95361988962492883</v>
      </c>
    </row>
    <row r="219" spans="1:41" x14ac:dyDescent="0.2">
      <c r="A219" s="77" t="s">
        <v>14</v>
      </c>
      <c r="B219" s="88" t="s">
        <v>13</v>
      </c>
      <c r="C219" s="87" t="s">
        <v>12</v>
      </c>
      <c r="D219" s="86">
        <f>VLOOKUP(B219,[2]Tried!$C$26:$F$237,4,FALSE)</f>
        <v>1986.9204109547877</v>
      </c>
      <c r="E219" s="86">
        <f>VLOOKUP(B219,[2]Tried!$C$26:$F$237,2,FALSE)</f>
        <v>940.98653305386131</v>
      </c>
      <c r="F219" s="86">
        <f>VLOOKUP(B219,[2]Tried!$C$26:$F$237,3,FALSE)</f>
        <v>1045.9338779009263</v>
      </c>
      <c r="H219" s="86">
        <f>VLOOKUP(B219,[2]Tried!$L$26:$T$237,9,FALSE)</f>
        <v>1990.2261903293893</v>
      </c>
      <c r="I219" s="86">
        <f>VLOOKUP(B219,[2]Tried!$L$26:$T$237,2,FALSE)</f>
        <v>200.22700610824776</v>
      </c>
      <c r="J219" s="86">
        <f>VLOOKUP(B219,[2]Tried!$L$26:$T$237,3,FALSE)</f>
        <v>276.54272141408416</v>
      </c>
      <c r="K219" s="86">
        <f>VLOOKUP(B219,[2]Tried!$L$26:$T$237,4,FALSE)</f>
        <v>336.24758268550545</v>
      </c>
      <c r="L219" s="86">
        <f>VLOOKUP(B219,[2]Tried!$L$26:$T$237,5,FALSE)</f>
        <v>403.53564323495476</v>
      </c>
      <c r="M219" s="86">
        <f>VLOOKUP(B219,[2]Tried!$L$26:$T$237,6,FALSE)</f>
        <v>304.87357558863681</v>
      </c>
      <c r="N219" s="86">
        <f>VLOOKUP(B219,[2]Tried!$L$26:$T$237,7,FALSE)</f>
        <v>296.00449516208283</v>
      </c>
      <c r="O219" s="86">
        <f>VLOOKUP(B219,[2]Tried!$L$26:$T$237,8,FALSE)</f>
        <v>172.79516613587774</v>
      </c>
      <c r="Q219" s="86">
        <f>VLOOKUP(B219,[2]Succeded!$C$26:$F$237,4,FALSE)</f>
        <v>1845.6504354224371</v>
      </c>
      <c r="R219" s="86">
        <f>VLOOKUP(B219,[2]Succeded!$C$26:$F$237,2,FALSE)</f>
        <v>875.59764246847635</v>
      </c>
      <c r="S219" s="86">
        <f>VLOOKUP(B219,[2]Succeded!$C$26:$F$237,3,FALSE)</f>
        <v>970.05279295396065</v>
      </c>
      <c r="U219" s="86">
        <f>VLOOKUP(B219,[2]Succeded!$L$26:$T$237,9,FALSE)</f>
        <v>1847.6319870573059</v>
      </c>
      <c r="V219" s="86">
        <f>VLOOKUP(B219,[2]Succeded!$L$26:$T$237,2,FALSE)</f>
        <v>175.58736287883275</v>
      </c>
      <c r="W219" s="86">
        <f>VLOOKUP(B219,[2]Succeded!$L$26:$T$237,3,FALSE)</f>
        <v>246.7590026505471</v>
      </c>
      <c r="X219" s="86">
        <f>VLOOKUP(B219,[2]Succeded!$L$26:$T$237,4,FALSE)</f>
        <v>307.3999258026758</v>
      </c>
      <c r="Y219" s="86">
        <f>VLOOKUP(B219,[2]Succeded!$L$26:$T$237,5,FALSE)</f>
        <v>382.20046739350721</v>
      </c>
      <c r="Z219" s="86">
        <f>VLOOKUP(B219,[2]Succeded!$L$26:$T$237,6,FALSE)</f>
        <v>293.70002587133359</v>
      </c>
      <c r="AA219" s="86">
        <f>VLOOKUP(B219,[2]Succeded!$L$26:$T$237,7,FALSE)</f>
        <v>281.24467866433281</v>
      </c>
      <c r="AB219" s="86">
        <f>VLOOKUP(B219,[2]Succeded!$L$26:$T$237,8,FALSE)</f>
        <v>160.74052379607687</v>
      </c>
      <c r="AD219" s="85">
        <f t="shared" si="35"/>
        <v>0.92890003305946955</v>
      </c>
      <c r="AE219" s="85">
        <f t="shared" si="36"/>
        <v>0.93051028012784309</v>
      </c>
      <c r="AF219" s="85">
        <f t="shared" si="37"/>
        <v>0.92745135562560554</v>
      </c>
      <c r="AH219" s="85">
        <f t="shared" si="38"/>
        <v>0.92835276514551168</v>
      </c>
      <c r="AI219" s="85">
        <f t="shared" si="39"/>
        <v>0.87694145905525744</v>
      </c>
      <c r="AJ219" s="85">
        <f t="shared" si="40"/>
        <v>0.89229975530999395</v>
      </c>
      <c r="AK219" s="85">
        <f t="shared" si="41"/>
        <v>0.91420709510405296</v>
      </c>
      <c r="AL219" s="85">
        <f t="shared" si="42"/>
        <v>0.94712938943778668</v>
      </c>
      <c r="AM219" s="85">
        <f t="shared" si="43"/>
        <v>0.96335021919912278</v>
      </c>
      <c r="AN219" s="85">
        <f t="shared" si="44"/>
        <v>0.95013651231996321</v>
      </c>
      <c r="AO219" s="84">
        <f t="shared" si="45"/>
        <v>0.93023738678938694</v>
      </c>
    </row>
    <row r="220" spans="1:41" x14ac:dyDescent="0.2">
      <c r="A220" s="77" t="s">
        <v>11</v>
      </c>
      <c r="B220" s="88" t="s">
        <v>10</v>
      </c>
      <c r="C220" s="87" t="s">
        <v>9</v>
      </c>
      <c r="D220" s="86">
        <f>VLOOKUP(B220,[2]Tried!$C$26:$F$237,4,FALSE)</f>
        <v>4024.2416014459895</v>
      </c>
      <c r="E220" s="86">
        <f>VLOOKUP(B220,[2]Tried!$C$26:$F$237,2,FALSE)</f>
        <v>1891.6222735654894</v>
      </c>
      <c r="F220" s="86">
        <f>VLOOKUP(B220,[2]Tried!$C$26:$F$237,3,FALSE)</f>
        <v>2132.6193278805004</v>
      </c>
      <c r="H220" s="86">
        <f>VLOOKUP(B220,[2]Tried!$L$26:$T$237,9,FALSE)</f>
        <v>4018.3284145229936</v>
      </c>
      <c r="I220" s="86">
        <f>VLOOKUP(B220,[2]Tried!$L$26:$T$237,2,FALSE)</f>
        <v>469.1977543861824</v>
      </c>
      <c r="J220" s="86">
        <f>VLOOKUP(B220,[2]Tried!$L$26:$T$237,3,FALSE)</f>
        <v>619.09685378885933</v>
      </c>
      <c r="K220" s="86">
        <f>VLOOKUP(B220,[2]Tried!$L$26:$T$237,4,FALSE)</f>
        <v>644.15981378472952</v>
      </c>
      <c r="L220" s="86">
        <f>VLOOKUP(B220,[2]Tried!$L$26:$T$237,5,FALSE)</f>
        <v>750.61909157020125</v>
      </c>
      <c r="M220" s="86">
        <f>VLOOKUP(B220,[2]Tried!$L$26:$T$237,6,FALSE)</f>
        <v>596.93800601588021</v>
      </c>
      <c r="N220" s="86">
        <f>VLOOKUP(B220,[2]Tried!$L$26:$T$237,7,FALSE)</f>
        <v>566.37316297026155</v>
      </c>
      <c r="O220" s="86">
        <f>VLOOKUP(B220,[2]Tried!$L$26:$T$237,8,FALSE)</f>
        <v>371.94373200687892</v>
      </c>
      <c r="Q220" s="86">
        <f>VLOOKUP(B220,[2]Succeded!$C$26:$F$237,4,FALSE)</f>
        <v>3775.9709603123229</v>
      </c>
      <c r="R220" s="86">
        <f>VLOOKUP(B220,[2]Succeded!$C$26:$F$237,2,FALSE)</f>
        <v>1762.3181497942585</v>
      </c>
      <c r="S220" s="86">
        <f>VLOOKUP(B220,[2]Succeded!$C$26:$F$237,3,FALSE)</f>
        <v>2013.6528105180641</v>
      </c>
      <c r="U220" s="86">
        <f>VLOOKUP(B220,[2]Succeded!$L$26:$T$237,9,FALSE)</f>
        <v>3769.4113694304915</v>
      </c>
      <c r="V220" s="86">
        <f>VLOOKUP(B220,[2]Succeded!$L$26:$T$237,2,FALSE)</f>
        <v>444.63186351995432</v>
      </c>
      <c r="W220" s="86">
        <f>VLOOKUP(B220,[2]Succeded!$L$26:$T$237,3,FALSE)</f>
        <v>558.55691829016314</v>
      </c>
      <c r="X220" s="86">
        <f>VLOOKUP(B220,[2]Succeded!$L$26:$T$237,4,FALSE)</f>
        <v>596.244531190354</v>
      </c>
      <c r="Y220" s="86">
        <f>VLOOKUP(B220,[2]Succeded!$L$26:$T$237,5,FALSE)</f>
        <v>699.42852489567667</v>
      </c>
      <c r="Z220" s="86">
        <f>VLOOKUP(B220,[2]Succeded!$L$26:$T$237,6,FALSE)</f>
        <v>571.11321685936116</v>
      </c>
      <c r="AA220" s="86">
        <f>VLOOKUP(B220,[2]Succeded!$L$26:$T$237,7,FALSE)</f>
        <v>538.68481340534549</v>
      </c>
      <c r="AB220" s="86">
        <f>VLOOKUP(B220,[2]Succeded!$L$26:$T$237,8,FALSE)</f>
        <v>360.75150126963729</v>
      </c>
      <c r="AD220" s="85">
        <f t="shared" si="35"/>
        <v>0.93830622867064983</v>
      </c>
      <c r="AE220" s="85">
        <f t="shared" si="36"/>
        <v>0.93164379296110333</v>
      </c>
      <c r="AF220" s="85">
        <f t="shared" si="37"/>
        <v>0.94421577456082106</v>
      </c>
      <c r="AH220" s="85">
        <f t="shared" si="38"/>
        <v>0.93805457906504874</v>
      </c>
      <c r="AI220" s="85">
        <f t="shared" si="39"/>
        <v>0.94764277826016907</v>
      </c>
      <c r="AJ220" s="85">
        <f t="shared" si="40"/>
        <v>0.90221249691676986</v>
      </c>
      <c r="AK220" s="85">
        <f t="shared" si="41"/>
        <v>0.92561584630240801</v>
      </c>
      <c r="AL220" s="85">
        <f t="shared" si="42"/>
        <v>0.93180220534034075</v>
      </c>
      <c r="AM220" s="85">
        <f t="shared" si="43"/>
        <v>0.95673790427773164</v>
      </c>
      <c r="AN220" s="85">
        <f t="shared" si="44"/>
        <v>0.9511128856817499</v>
      </c>
      <c r="AO220" s="84">
        <f t="shared" si="45"/>
        <v>0.96990880669812007</v>
      </c>
    </row>
    <row r="221" spans="1:41" x14ac:dyDescent="0.2">
      <c r="A221" s="77" t="s">
        <v>8</v>
      </c>
      <c r="B221" s="88" t="s">
        <v>7</v>
      </c>
      <c r="C221" s="87" t="s">
        <v>6</v>
      </c>
      <c r="D221" s="86">
        <f>VLOOKUP(B221,[2]Tried!$C$26:$F$237,4,FALSE)</f>
        <v>1352.6557888520733</v>
      </c>
      <c r="E221" s="86">
        <f>VLOOKUP(B221,[2]Tried!$C$26:$F$237,2,FALSE)</f>
        <v>649.26370625763218</v>
      </c>
      <c r="F221" s="86">
        <f>VLOOKUP(B221,[2]Tried!$C$26:$F$237,3,FALSE)</f>
        <v>703.39208259444104</v>
      </c>
      <c r="H221" s="86">
        <f>VLOOKUP(B221,[2]Tried!$L$26:$T$237,9,FALSE)</f>
        <v>1348.7915114256418</v>
      </c>
      <c r="I221" s="86">
        <f>VLOOKUP(B221,[2]Tried!$L$26:$T$237,2,FALSE)</f>
        <v>122.42764226123781</v>
      </c>
      <c r="J221" s="86">
        <f>VLOOKUP(B221,[2]Tried!$L$26:$T$237,3,FALSE)</f>
        <v>152.09090779178445</v>
      </c>
      <c r="K221" s="86">
        <f>VLOOKUP(B221,[2]Tried!$L$26:$T$237,4,FALSE)</f>
        <v>214.78955055256321</v>
      </c>
      <c r="L221" s="86">
        <f>VLOOKUP(B221,[2]Tried!$L$26:$T$237,5,FALSE)</f>
        <v>230.1086272181609</v>
      </c>
      <c r="M221" s="86">
        <f>VLOOKUP(B221,[2]Tried!$L$26:$T$237,6,FALSE)</f>
        <v>243.53957541007279</v>
      </c>
      <c r="N221" s="86">
        <f>VLOOKUP(B221,[2]Tried!$L$26:$T$237,7,FALSE)</f>
        <v>237.39992537687252</v>
      </c>
      <c r="O221" s="86">
        <f>VLOOKUP(B221,[2]Tried!$L$26:$T$237,8,FALSE)</f>
        <v>148.43528281495</v>
      </c>
      <c r="Q221" s="86">
        <f>VLOOKUP(B221,[2]Succeded!$C$26:$F$237,4,FALSE)</f>
        <v>1293.751229308295</v>
      </c>
      <c r="R221" s="86">
        <f>VLOOKUP(B221,[2]Succeded!$C$26:$F$237,2,FALSE)</f>
        <v>617.52448070839387</v>
      </c>
      <c r="S221" s="86">
        <f>VLOOKUP(B221,[2]Succeded!$C$26:$F$237,3,FALSE)</f>
        <v>676.22674859990104</v>
      </c>
      <c r="U221" s="86">
        <f>VLOOKUP(B221,[2]Succeded!$L$26:$T$237,9,FALSE)</f>
        <v>1289.8869518818628</v>
      </c>
      <c r="V221" s="86">
        <f>VLOOKUP(B221,[2]Succeded!$L$26:$T$237,2,FALSE)</f>
        <v>114.31391776049013</v>
      </c>
      <c r="W221" s="86">
        <f>VLOOKUP(B221,[2]Succeded!$L$26:$T$237,3,FALSE)</f>
        <v>144.18140628882168</v>
      </c>
      <c r="X221" s="86">
        <f>VLOOKUP(B221,[2]Succeded!$L$26:$T$237,4,FALSE)</f>
        <v>199.74619404505896</v>
      </c>
      <c r="Y221" s="86">
        <f>VLOOKUP(B221,[2]Succeded!$L$26:$T$237,5,FALSE)</f>
        <v>217.09953495850985</v>
      </c>
      <c r="Z221" s="86">
        <f>VLOOKUP(B221,[2]Succeded!$L$26:$T$237,6,FALSE)</f>
        <v>237.49199298130853</v>
      </c>
      <c r="AA221" s="86">
        <f>VLOOKUP(B221,[2]Succeded!$L$26:$T$237,7,FALSE)</f>
        <v>232.44011686895979</v>
      </c>
      <c r="AB221" s="86">
        <f>VLOOKUP(B221,[2]Succeded!$L$26:$T$237,8,FALSE)</f>
        <v>144.6137889787141</v>
      </c>
      <c r="AD221" s="85">
        <f t="shared" si="35"/>
        <v>0.95645266147586039</v>
      </c>
      <c r="AE221" s="85">
        <f t="shared" si="36"/>
        <v>0.9511150473323331</v>
      </c>
      <c r="AF221" s="85">
        <f t="shared" si="37"/>
        <v>0.9613795283359724</v>
      </c>
      <c r="AH221" s="85">
        <f t="shared" si="38"/>
        <v>0.95632789868204449</v>
      </c>
      <c r="AI221" s="85">
        <f t="shared" si="39"/>
        <v>0.93372636807433973</v>
      </c>
      <c r="AJ221" s="85">
        <f t="shared" si="40"/>
        <v>0.94799490898041694</v>
      </c>
      <c r="AK221" s="85">
        <f t="shared" si="41"/>
        <v>0.92996234468201999</v>
      </c>
      <c r="AL221" s="85">
        <f t="shared" si="42"/>
        <v>0.94346543014522688</v>
      </c>
      <c r="AM221" s="85">
        <f t="shared" si="43"/>
        <v>0.97516796841506637</v>
      </c>
      <c r="AN221" s="85">
        <f t="shared" si="44"/>
        <v>0.97910779247281132</v>
      </c>
      <c r="AO221" s="84">
        <f t="shared" si="45"/>
        <v>0.97425481486770193</v>
      </c>
    </row>
    <row r="222" spans="1:41" ht="14.25" x14ac:dyDescent="0.2">
      <c r="A222" s="80"/>
      <c r="B222" s="83" t="s">
        <v>664</v>
      </c>
      <c r="C222" s="82"/>
      <c r="D222" s="81" t="e">
        <f>VLOOKUP(B222,[2]Tried!$C$26:$F$237,4,FALSE)</f>
        <v>#N/A</v>
      </c>
      <c r="E222" s="81" t="e">
        <f>VLOOKUP(B222,[2]Tried!$C$26:$F$237,2,FALSE)</f>
        <v>#N/A</v>
      </c>
      <c r="F222" s="81" t="e">
        <f>VLOOKUP(B222,[2]Tried!$C$26:$F$237,3,FALSE)</f>
        <v>#N/A</v>
      </c>
      <c r="G222" s="80"/>
      <c r="H222" s="81" t="e">
        <f>VLOOKUP(B222,[2]Tried!$L$26:$T$237,9,FALSE)</f>
        <v>#N/A</v>
      </c>
      <c r="I222" s="81" t="e">
        <f>VLOOKUP(B222,[2]Tried!$L$26:$T$237,2,FALSE)</f>
        <v>#N/A</v>
      </c>
      <c r="J222" s="81" t="e">
        <f>VLOOKUP(B222,[2]Tried!$L$26:$T$237,3,FALSE)</f>
        <v>#N/A</v>
      </c>
      <c r="K222" s="81" t="e">
        <f>VLOOKUP(B222,[2]Tried!$L$26:$T$237,4,FALSE)</f>
        <v>#N/A</v>
      </c>
      <c r="L222" s="81" t="e">
        <f>VLOOKUP(B222,[2]Tried!$L$26:$T$237,5,FALSE)</f>
        <v>#N/A</v>
      </c>
      <c r="M222" s="81" t="e">
        <f>VLOOKUP(B222,[2]Tried!$L$26:$T$237,6,FALSE)</f>
        <v>#N/A</v>
      </c>
      <c r="N222" s="81" t="e">
        <f>VLOOKUP(B222,[2]Tried!$L$26:$T$237,7,FALSE)</f>
        <v>#N/A</v>
      </c>
      <c r="O222" s="81" t="e">
        <f>VLOOKUP(B222,[2]Tried!$L$26:$T$237,8,FALSE)</f>
        <v>#N/A</v>
      </c>
      <c r="P222" s="80"/>
      <c r="Q222" s="81" t="e">
        <f>VLOOKUP(B222,[2]Succeded!$C$26:$F$237,4,FALSE)</f>
        <v>#N/A</v>
      </c>
      <c r="R222" s="81" t="e">
        <f>VLOOKUP(B222,[2]Succeded!$C$26:$F$237,2,FALSE)</f>
        <v>#N/A</v>
      </c>
      <c r="S222" s="81" t="e">
        <f>VLOOKUP(B222,[2]Succeded!$C$26:$F$237,3,FALSE)</f>
        <v>#N/A</v>
      </c>
      <c r="T222" s="80"/>
      <c r="U222" s="81" t="e">
        <f>VLOOKUP(B222,[2]Succeded!$L$26:$T$237,9,FALSE)</f>
        <v>#N/A</v>
      </c>
      <c r="V222" s="81" t="e">
        <f>VLOOKUP(B222,[2]Succeded!$L$26:$T$237,2,FALSE)</f>
        <v>#N/A</v>
      </c>
      <c r="W222" s="81" t="e">
        <f>VLOOKUP(B222,[2]Succeded!$L$26:$T$237,3,FALSE)</f>
        <v>#N/A</v>
      </c>
      <c r="X222" s="81" t="e">
        <f>VLOOKUP(B222,[2]Succeded!$L$26:$T$237,4,FALSE)</f>
        <v>#N/A</v>
      </c>
      <c r="Y222" s="81" t="e">
        <f>VLOOKUP(B222,[2]Succeded!$L$26:$T$237,5,FALSE)</f>
        <v>#N/A</v>
      </c>
      <c r="Z222" s="81" t="e">
        <f>VLOOKUP(B222,[2]Succeded!$L$26:$T$237,6,FALSE)</f>
        <v>#N/A</v>
      </c>
      <c r="AA222" s="81" t="e">
        <f>VLOOKUP(B222,[2]Succeded!$L$26:$T$237,7,FALSE)</f>
        <v>#N/A</v>
      </c>
      <c r="AB222" s="81" t="e">
        <f>VLOOKUP(B222,[2]Succeded!$L$26:$T$237,8,FALSE)</f>
        <v>#N/A</v>
      </c>
      <c r="AC222" s="80"/>
      <c r="AD222" s="79" t="e">
        <f t="shared" si="35"/>
        <v>#N/A</v>
      </c>
      <c r="AE222" s="79" t="e">
        <f t="shared" si="36"/>
        <v>#N/A</v>
      </c>
      <c r="AF222" s="79" t="e">
        <f t="shared" si="37"/>
        <v>#N/A</v>
      </c>
      <c r="AG222" s="80"/>
      <c r="AH222" s="79" t="e">
        <f t="shared" si="38"/>
        <v>#N/A</v>
      </c>
      <c r="AI222" s="79" t="e">
        <f t="shared" si="39"/>
        <v>#N/A</v>
      </c>
      <c r="AJ222" s="79" t="e">
        <f t="shared" si="40"/>
        <v>#N/A</v>
      </c>
      <c r="AK222" s="79" t="e">
        <f t="shared" si="41"/>
        <v>#N/A</v>
      </c>
      <c r="AL222" s="79" t="e">
        <f t="shared" si="42"/>
        <v>#N/A</v>
      </c>
      <c r="AM222" s="79" t="e">
        <f t="shared" si="43"/>
        <v>#N/A</v>
      </c>
      <c r="AN222" s="79" t="e">
        <f t="shared" si="44"/>
        <v>#N/A</v>
      </c>
      <c r="AO222" s="78" t="e">
        <f t="shared" si="45"/>
        <v>#N/A</v>
      </c>
    </row>
    <row r="224" spans="1:41" s="295" customFormat="1" x14ac:dyDescent="0.2">
      <c r="A224" s="295" t="s">
        <v>4</v>
      </c>
    </row>
    <row r="225" spans="1:2" s="295" customFormat="1" x14ac:dyDescent="0.2"/>
    <row r="226" spans="1:2" s="5" customFormat="1" x14ac:dyDescent="0.2">
      <c r="A226" s="5" t="s">
        <v>3</v>
      </c>
      <c r="B226" s="7"/>
    </row>
    <row r="227" spans="1:2" s="5" customFormat="1" x14ac:dyDescent="0.2">
      <c r="A227" s="7" t="s">
        <v>2</v>
      </c>
    </row>
    <row r="228" spans="1:2" s="5" customFormat="1" x14ac:dyDescent="0.2">
      <c r="A228" s="6" t="s">
        <v>1</v>
      </c>
    </row>
    <row r="229" spans="1:2" s="5" customFormat="1" x14ac:dyDescent="0.2">
      <c r="A229" s="5" t="s">
        <v>663</v>
      </c>
    </row>
  </sheetData>
  <mergeCells count="10">
    <mergeCell ref="A224:XFD225"/>
    <mergeCell ref="D3:O3"/>
    <mergeCell ref="Q3:AB3"/>
    <mergeCell ref="AD3:AO3"/>
    <mergeCell ref="D4:F4"/>
    <mergeCell ref="H4:O4"/>
    <mergeCell ref="Q4:S4"/>
    <mergeCell ref="U4:AB4"/>
    <mergeCell ref="AD4:AF4"/>
    <mergeCell ref="AH4:AO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5"/>
  <sheetViews>
    <sheetView workbookViewId="0">
      <selection activeCell="A3" sqref="A3"/>
    </sheetView>
  </sheetViews>
  <sheetFormatPr defaultRowHeight="12.75" x14ac:dyDescent="0.2"/>
  <cols>
    <col min="1" max="1" width="11.7109375" style="5" customWidth="1"/>
    <col min="2" max="2" width="13.85546875" style="5" customWidth="1"/>
    <col min="3" max="3" width="45.5703125" style="5" customWidth="1"/>
    <col min="4" max="4" width="10.28515625" style="5" customWidth="1"/>
    <col min="5" max="5" width="11.28515625" style="5" customWidth="1"/>
    <col min="6" max="6" width="9" style="5" customWidth="1"/>
    <col min="7" max="7" width="10.28515625" style="5" customWidth="1"/>
    <col min="8" max="8" width="10.140625" style="5" customWidth="1"/>
    <col min="9" max="9" width="11.28515625" style="5" customWidth="1"/>
    <col min="10" max="10" width="3.5703125" style="5" customWidth="1"/>
    <col min="11" max="11" width="10.28515625" style="5" customWidth="1"/>
    <col min="12" max="14" width="11.28515625" style="5" customWidth="1"/>
    <col min="15" max="16" width="11.28515625" style="5" bestFit="1" customWidth="1"/>
    <col min="17" max="17" width="9.42578125" style="5" bestFit="1" customWidth="1"/>
    <col min="18" max="19" width="10.28515625" style="5" bestFit="1" customWidth="1"/>
    <col min="20" max="24" width="11.28515625" style="5" bestFit="1" customWidth="1"/>
    <col min="25" max="33" width="9.140625" style="5"/>
    <col min="34" max="35" width="10.28515625" style="5" bestFit="1" customWidth="1"/>
    <col min="36" max="256" width="9.140625" style="5"/>
    <col min="257" max="257" width="11.7109375" style="5" customWidth="1"/>
    <col min="258" max="258" width="7.42578125" style="5" customWidth="1"/>
    <col min="259" max="259" width="23.42578125" style="5" customWidth="1"/>
    <col min="260" max="260" width="10.28515625" style="5" customWidth="1"/>
    <col min="261" max="261" width="11.28515625" style="5" customWidth="1"/>
    <col min="262" max="262" width="9" style="5" customWidth="1"/>
    <col min="263" max="263" width="10.28515625" style="5" customWidth="1"/>
    <col min="264" max="264" width="10.140625" style="5" customWidth="1"/>
    <col min="265" max="265" width="11.28515625" style="5" customWidth="1"/>
    <col min="266" max="266" width="3.5703125" style="5" customWidth="1"/>
    <col min="267" max="267" width="10.28515625" style="5" customWidth="1"/>
    <col min="268" max="270" width="11.28515625" style="5" customWidth="1"/>
    <col min="271" max="272" width="11.28515625" style="5" bestFit="1" customWidth="1"/>
    <col min="273" max="273" width="9.42578125" style="5" bestFit="1" customWidth="1"/>
    <col min="274" max="275" width="10.28515625" style="5" bestFit="1" customWidth="1"/>
    <col min="276" max="280" width="11.28515625" style="5" bestFit="1" customWidth="1"/>
    <col min="281" max="289" width="9.140625" style="5"/>
    <col min="290" max="291" width="10.28515625" style="5" bestFit="1" customWidth="1"/>
    <col min="292" max="512" width="9.140625" style="5"/>
    <col min="513" max="513" width="11.7109375" style="5" customWidth="1"/>
    <col min="514" max="514" width="7.42578125" style="5" customWidth="1"/>
    <col min="515" max="515" width="23.42578125" style="5" customWidth="1"/>
    <col min="516" max="516" width="10.28515625" style="5" customWidth="1"/>
    <col min="517" max="517" width="11.28515625" style="5" customWidth="1"/>
    <col min="518" max="518" width="9" style="5" customWidth="1"/>
    <col min="519" max="519" width="10.28515625" style="5" customWidth="1"/>
    <col min="520" max="520" width="10.140625" style="5" customWidth="1"/>
    <col min="521" max="521" width="11.28515625" style="5" customWidth="1"/>
    <col min="522" max="522" width="3.5703125" style="5" customWidth="1"/>
    <col min="523" max="523" width="10.28515625" style="5" customWidth="1"/>
    <col min="524" max="526" width="11.28515625" style="5" customWidth="1"/>
    <col min="527" max="528" width="11.28515625" style="5" bestFit="1" customWidth="1"/>
    <col min="529" max="529" width="9.42578125" style="5" bestFit="1" customWidth="1"/>
    <col min="530" max="531" width="10.28515625" style="5" bestFit="1" customWidth="1"/>
    <col min="532" max="536" width="11.28515625" style="5" bestFit="1" customWidth="1"/>
    <col min="537" max="545" width="9.140625" style="5"/>
    <col min="546" max="547" width="10.28515625" style="5" bestFit="1" customWidth="1"/>
    <col min="548" max="768" width="9.140625" style="5"/>
    <col min="769" max="769" width="11.7109375" style="5" customWidth="1"/>
    <col min="770" max="770" width="7.42578125" style="5" customWidth="1"/>
    <col min="771" max="771" width="23.42578125" style="5" customWidth="1"/>
    <col min="772" max="772" width="10.28515625" style="5" customWidth="1"/>
    <col min="773" max="773" width="11.28515625" style="5" customWidth="1"/>
    <col min="774" max="774" width="9" style="5" customWidth="1"/>
    <col min="775" max="775" width="10.28515625" style="5" customWidth="1"/>
    <col min="776" max="776" width="10.140625" style="5" customWidth="1"/>
    <col min="777" max="777" width="11.28515625" style="5" customWidth="1"/>
    <col min="778" max="778" width="3.5703125" style="5" customWidth="1"/>
    <col min="779" max="779" width="10.28515625" style="5" customWidth="1"/>
    <col min="780" max="782" width="11.28515625" style="5" customWidth="1"/>
    <col min="783" max="784" width="11.28515625" style="5" bestFit="1" customWidth="1"/>
    <col min="785" max="785" width="9.42578125" style="5" bestFit="1" customWidth="1"/>
    <col min="786" max="787" width="10.28515625" style="5" bestFit="1" customWidth="1"/>
    <col min="788" max="792" width="11.28515625" style="5" bestFit="1" customWidth="1"/>
    <col min="793" max="801" width="9.140625" style="5"/>
    <col min="802" max="803" width="10.28515625" style="5" bestFit="1" customWidth="1"/>
    <col min="804" max="1024" width="9.140625" style="5"/>
    <col min="1025" max="1025" width="11.7109375" style="5" customWidth="1"/>
    <col min="1026" max="1026" width="7.42578125" style="5" customWidth="1"/>
    <col min="1027" max="1027" width="23.42578125" style="5" customWidth="1"/>
    <col min="1028" max="1028" width="10.28515625" style="5" customWidth="1"/>
    <col min="1029" max="1029" width="11.28515625" style="5" customWidth="1"/>
    <col min="1030" max="1030" width="9" style="5" customWidth="1"/>
    <col min="1031" max="1031" width="10.28515625" style="5" customWidth="1"/>
    <col min="1032" max="1032" width="10.140625" style="5" customWidth="1"/>
    <col min="1033" max="1033" width="11.28515625" style="5" customWidth="1"/>
    <col min="1034" max="1034" width="3.5703125" style="5" customWidth="1"/>
    <col min="1035" max="1035" width="10.28515625" style="5" customWidth="1"/>
    <col min="1036" max="1038" width="11.28515625" style="5" customWidth="1"/>
    <col min="1039" max="1040" width="11.28515625" style="5" bestFit="1" customWidth="1"/>
    <col min="1041" max="1041" width="9.42578125" style="5" bestFit="1" customWidth="1"/>
    <col min="1042" max="1043" width="10.28515625" style="5" bestFit="1" customWidth="1"/>
    <col min="1044" max="1048" width="11.28515625" style="5" bestFit="1" customWidth="1"/>
    <col min="1049" max="1057" width="9.140625" style="5"/>
    <col min="1058" max="1059" width="10.28515625" style="5" bestFit="1" customWidth="1"/>
    <col min="1060" max="1280" width="9.140625" style="5"/>
    <col min="1281" max="1281" width="11.7109375" style="5" customWidth="1"/>
    <col min="1282" max="1282" width="7.42578125" style="5" customWidth="1"/>
    <col min="1283" max="1283" width="23.42578125" style="5" customWidth="1"/>
    <col min="1284" max="1284" width="10.28515625" style="5" customWidth="1"/>
    <col min="1285" max="1285" width="11.28515625" style="5" customWidth="1"/>
    <col min="1286" max="1286" width="9" style="5" customWidth="1"/>
    <col min="1287" max="1287" width="10.28515625" style="5" customWidth="1"/>
    <col min="1288" max="1288" width="10.140625" style="5" customWidth="1"/>
    <col min="1289" max="1289" width="11.28515625" style="5" customWidth="1"/>
    <col min="1290" max="1290" width="3.5703125" style="5" customWidth="1"/>
    <col min="1291" max="1291" width="10.28515625" style="5" customWidth="1"/>
    <col min="1292" max="1294" width="11.28515625" style="5" customWidth="1"/>
    <col min="1295" max="1296" width="11.28515625" style="5" bestFit="1" customWidth="1"/>
    <col min="1297" max="1297" width="9.42578125" style="5" bestFit="1" customWidth="1"/>
    <col min="1298" max="1299" width="10.28515625" style="5" bestFit="1" customWidth="1"/>
    <col min="1300" max="1304" width="11.28515625" style="5" bestFit="1" customWidth="1"/>
    <col min="1305" max="1313" width="9.140625" style="5"/>
    <col min="1314" max="1315" width="10.28515625" style="5" bestFit="1" customWidth="1"/>
    <col min="1316" max="1536" width="9.140625" style="5"/>
    <col min="1537" max="1537" width="11.7109375" style="5" customWidth="1"/>
    <col min="1538" max="1538" width="7.42578125" style="5" customWidth="1"/>
    <col min="1539" max="1539" width="23.42578125" style="5" customWidth="1"/>
    <col min="1540" max="1540" width="10.28515625" style="5" customWidth="1"/>
    <col min="1541" max="1541" width="11.28515625" style="5" customWidth="1"/>
    <col min="1542" max="1542" width="9" style="5" customWidth="1"/>
    <col min="1543" max="1543" width="10.28515625" style="5" customWidth="1"/>
    <col min="1544" max="1544" width="10.140625" style="5" customWidth="1"/>
    <col min="1545" max="1545" width="11.28515625" style="5" customWidth="1"/>
    <col min="1546" max="1546" width="3.5703125" style="5" customWidth="1"/>
    <col min="1547" max="1547" width="10.28515625" style="5" customWidth="1"/>
    <col min="1548" max="1550" width="11.28515625" style="5" customWidth="1"/>
    <col min="1551" max="1552" width="11.28515625" style="5" bestFit="1" customWidth="1"/>
    <col min="1553" max="1553" width="9.42578125" style="5" bestFit="1" customWidth="1"/>
    <col min="1554" max="1555" width="10.28515625" style="5" bestFit="1" customWidth="1"/>
    <col min="1556" max="1560" width="11.28515625" style="5" bestFit="1" customWidth="1"/>
    <col min="1561" max="1569" width="9.140625" style="5"/>
    <col min="1570" max="1571" width="10.28515625" style="5" bestFit="1" customWidth="1"/>
    <col min="1572" max="1792" width="9.140625" style="5"/>
    <col min="1793" max="1793" width="11.7109375" style="5" customWidth="1"/>
    <col min="1794" max="1794" width="7.42578125" style="5" customWidth="1"/>
    <col min="1795" max="1795" width="23.42578125" style="5" customWidth="1"/>
    <col min="1796" max="1796" width="10.28515625" style="5" customWidth="1"/>
    <col min="1797" max="1797" width="11.28515625" style="5" customWidth="1"/>
    <col min="1798" max="1798" width="9" style="5" customWidth="1"/>
    <col min="1799" max="1799" width="10.28515625" style="5" customWidth="1"/>
    <col min="1800" max="1800" width="10.140625" style="5" customWidth="1"/>
    <col min="1801" max="1801" width="11.28515625" style="5" customWidth="1"/>
    <col min="1802" max="1802" width="3.5703125" style="5" customWidth="1"/>
    <col min="1803" max="1803" width="10.28515625" style="5" customWidth="1"/>
    <col min="1804" max="1806" width="11.28515625" style="5" customWidth="1"/>
    <col min="1807" max="1808" width="11.28515625" style="5" bestFit="1" customWidth="1"/>
    <col min="1809" max="1809" width="9.42578125" style="5" bestFit="1" customWidth="1"/>
    <col min="1810" max="1811" width="10.28515625" style="5" bestFit="1" customWidth="1"/>
    <col min="1812" max="1816" width="11.28515625" style="5" bestFit="1" customWidth="1"/>
    <col min="1817" max="1825" width="9.140625" style="5"/>
    <col min="1826" max="1827" width="10.28515625" style="5" bestFit="1" customWidth="1"/>
    <col min="1828" max="2048" width="9.140625" style="5"/>
    <col min="2049" max="2049" width="11.7109375" style="5" customWidth="1"/>
    <col min="2050" max="2050" width="7.42578125" style="5" customWidth="1"/>
    <col min="2051" max="2051" width="23.42578125" style="5" customWidth="1"/>
    <col min="2052" max="2052" width="10.28515625" style="5" customWidth="1"/>
    <col min="2053" max="2053" width="11.28515625" style="5" customWidth="1"/>
    <col min="2054" max="2054" width="9" style="5" customWidth="1"/>
    <col min="2055" max="2055" width="10.28515625" style="5" customWidth="1"/>
    <col min="2056" max="2056" width="10.140625" style="5" customWidth="1"/>
    <col min="2057" max="2057" width="11.28515625" style="5" customWidth="1"/>
    <col min="2058" max="2058" width="3.5703125" style="5" customWidth="1"/>
    <col min="2059" max="2059" width="10.28515625" style="5" customWidth="1"/>
    <col min="2060" max="2062" width="11.28515625" style="5" customWidth="1"/>
    <col min="2063" max="2064" width="11.28515625" style="5" bestFit="1" customWidth="1"/>
    <col min="2065" max="2065" width="9.42578125" style="5" bestFit="1" customWidth="1"/>
    <col min="2066" max="2067" width="10.28515625" style="5" bestFit="1" customWidth="1"/>
    <col min="2068" max="2072" width="11.28515625" style="5" bestFit="1" customWidth="1"/>
    <col min="2073" max="2081" width="9.140625" style="5"/>
    <col min="2082" max="2083" width="10.28515625" style="5" bestFit="1" customWidth="1"/>
    <col min="2084" max="2304" width="9.140625" style="5"/>
    <col min="2305" max="2305" width="11.7109375" style="5" customWidth="1"/>
    <col min="2306" max="2306" width="7.42578125" style="5" customWidth="1"/>
    <col min="2307" max="2307" width="23.42578125" style="5" customWidth="1"/>
    <col min="2308" max="2308" width="10.28515625" style="5" customWidth="1"/>
    <col min="2309" max="2309" width="11.28515625" style="5" customWidth="1"/>
    <col min="2310" max="2310" width="9" style="5" customWidth="1"/>
    <col min="2311" max="2311" width="10.28515625" style="5" customWidth="1"/>
    <col min="2312" max="2312" width="10.140625" style="5" customWidth="1"/>
    <col min="2313" max="2313" width="11.28515625" style="5" customWidth="1"/>
    <col min="2314" max="2314" width="3.5703125" style="5" customWidth="1"/>
    <col min="2315" max="2315" width="10.28515625" style="5" customWidth="1"/>
    <col min="2316" max="2318" width="11.28515625" style="5" customWidth="1"/>
    <col min="2319" max="2320" width="11.28515625" style="5" bestFit="1" customWidth="1"/>
    <col min="2321" max="2321" width="9.42578125" style="5" bestFit="1" customWidth="1"/>
    <col min="2322" max="2323" width="10.28515625" style="5" bestFit="1" customWidth="1"/>
    <col min="2324" max="2328" width="11.28515625" style="5" bestFit="1" customWidth="1"/>
    <col min="2329" max="2337" width="9.140625" style="5"/>
    <col min="2338" max="2339" width="10.28515625" style="5" bestFit="1" customWidth="1"/>
    <col min="2340" max="2560" width="9.140625" style="5"/>
    <col min="2561" max="2561" width="11.7109375" style="5" customWidth="1"/>
    <col min="2562" max="2562" width="7.42578125" style="5" customWidth="1"/>
    <col min="2563" max="2563" width="23.42578125" style="5" customWidth="1"/>
    <col min="2564" max="2564" width="10.28515625" style="5" customWidth="1"/>
    <col min="2565" max="2565" width="11.28515625" style="5" customWidth="1"/>
    <col min="2566" max="2566" width="9" style="5" customWidth="1"/>
    <col min="2567" max="2567" width="10.28515625" style="5" customWidth="1"/>
    <col min="2568" max="2568" width="10.140625" style="5" customWidth="1"/>
    <col min="2569" max="2569" width="11.28515625" style="5" customWidth="1"/>
    <col min="2570" max="2570" width="3.5703125" style="5" customWidth="1"/>
    <col min="2571" max="2571" width="10.28515625" style="5" customWidth="1"/>
    <col min="2572" max="2574" width="11.28515625" style="5" customWidth="1"/>
    <col min="2575" max="2576" width="11.28515625" style="5" bestFit="1" customWidth="1"/>
    <col min="2577" max="2577" width="9.42578125" style="5" bestFit="1" customWidth="1"/>
    <col min="2578" max="2579" width="10.28515625" style="5" bestFit="1" customWidth="1"/>
    <col min="2580" max="2584" width="11.28515625" style="5" bestFit="1" customWidth="1"/>
    <col min="2585" max="2593" width="9.140625" style="5"/>
    <col min="2594" max="2595" width="10.28515625" style="5" bestFit="1" customWidth="1"/>
    <col min="2596" max="2816" width="9.140625" style="5"/>
    <col min="2817" max="2817" width="11.7109375" style="5" customWidth="1"/>
    <col min="2818" max="2818" width="7.42578125" style="5" customWidth="1"/>
    <col min="2819" max="2819" width="23.42578125" style="5" customWidth="1"/>
    <col min="2820" max="2820" width="10.28515625" style="5" customWidth="1"/>
    <col min="2821" max="2821" width="11.28515625" style="5" customWidth="1"/>
    <col min="2822" max="2822" width="9" style="5" customWidth="1"/>
    <col min="2823" max="2823" width="10.28515625" style="5" customWidth="1"/>
    <col min="2824" max="2824" width="10.140625" style="5" customWidth="1"/>
    <col min="2825" max="2825" width="11.28515625" style="5" customWidth="1"/>
    <col min="2826" max="2826" width="3.5703125" style="5" customWidth="1"/>
    <col min="2827" max="2827" width="10.28515625" style="5" customWidth="1"/>
    <col min="2828" max="2830" width="11.28515625" style="5" customWidth="1"/>
    <col min="2831" max="2832" width="11.28515625" style="5" bestFit="1" customWidth="1"/>
    <col min="2833" max="2833" width="9.42578125" style="5" bestFit="1" customWidth="1"/>
    <col min="2834" max="2835" width="10.28515625" style="5" bestFit="1" customWidth="1"/>
    <col min="2836" max="2840" width="11.28515625" style="5" bestFit="1" customWidth="1"/>
    <col min="2841" max="2849" width="9.140625" style="5"/>
    <col min="2850" max="2851" width="10.28515625" style="5" bestFit="1" customWidth="1"/>
    <col min="2852" max="3072" width="9.140625" style="5"/>
    <col min="3073" max="3073" width="11.7109375" style="5" customWidth="1"/>
    <col min="3074" max="3074" width="7.42578125" style="5" customWidth="1"/>
    <col min="3075" max="3075" width="23.42578125" style="5" customWidth="1"/>
    <col min="3076" max="3076" width="10.28515625" style="5" customWidth="1"/>
    <col min="3077" max="3077" width="11.28515625" style="5" customWidth="1"/>
    <col min="3078" max="3078" width="9" style="5" customWidth="1"/>
    <col min="3079" max="3079" width="10.28515625" style="5" customWidth="1"/>
    <col min="3080" max="3080" width="10.140625" style="5" customWidth="1"/>
    <col min="3081" max="3081" width="11.28515625" style="5" customWidth="1"/>
    <col min="3082" max="3082" width="3.5703125" style="5" customWidth="1"/>
    <col min="3083" max="3083" width="10.28515625" style="5" customWidth="1"/>
    <col min="3084" max="3086" width="11.28515625" style="5" customWidth="1"/>
    <col min="3087" max="3088" width="11.28515625" style="5" bestFit="1" customWidth="1"/>
    <col min="3089" max="3089" width="9.42578125" style="5" bestFit="1" customWidth="1"/>
    <col min="3090" max="3091" width="10.28515625" style="5" bestFit="1" customWidth="1"/>
    <col min="3092" max="3096" width="11.28515625" style="5" bestFit="1" customWidth="1"/>
    <col min="3097" max="3105" width="9.140625" style="5"/>
    <col min="3106" max="3107" width="10.28515625" style="5" bestFit="1" customWidth="1"/>
    <col min="3108" max="3328" width="9.140625" style="5"/>
    <col min="3329" max="3329" width="11.7109375" style="5" customWidth="1"/>
    <col min="3330" max="3330" width="7.42578125" style="5" customWidth="1"/>
    <col min="3331" max="3331" width="23.42578125" style="5" customWidth="1"/>
    <col min="3332" max="3332" width="10.28515625" style="5" customWidth="1"/>
    <col min="3333" max="3333" width="11.28515625" style="5" customWidth="1"/>
    <col min="3334" max="3334" width="9" style="5" customWidth="1"/>
    <col min="3335" max="3335" width="10.28515625" style="5" customWidth="1"/>
    <col min="3336" max="3336" width="10.140625" style="5" customWidth="1"/>
    <col min="3337" max="3337" width="11.28515625" style="5" customWidth="1"/>
    <col min="3338" max="3338" width="3.5703125" style="5" customWidth="1"/>
    <col min="3339" max="3339" width="10.28515625" style="5" customWidth="1"/>
    <col min="3340" max="3342" width="11.28515625" style="5" customWidth="1"/>
    <col min="3343" max="3344" width="11.28515625" style="5" bestFit="1" customWidth="1"/>
    <col min="3345" max="3345" width="9.42578125" style="5" bestFit="1" customWidth="1"/>
    <col min="3346" max="3347" width="10.28515625" style="5" bestFit="1" customWidth="1"/>
    <col min="3348" max="3352" width="11.28515625" style="5" bestFit="1" customWidth="1"/>
    <col min="3353" max="3361" width="9.140625" style="5"/>
    <col min="3362" max="3363" width="10.28515625" style="5" bestFit="1" customWidth="1"/>
    <col min="3364" max="3584" width="9.140625" style="5"/>
    <col min="3585" max="3585" width="11.7109375" style="5" customWidth="1"/>
    <col min="3586" max="3586" width="7.42578125" style="5" customWidth="1"/>
    <col min="3587" max="3587" width="23.42578125" style="5" customWidth="1"/>
    <col min="3588" max="3588" width="10.28515625" style="5" customWidth="1"/>
    <col min="3589" max="3589" width="11.28515625" style="5" customWidth="1"/>
    <col min="3590" max="3590" width="9" style="5" customWidth="1"/>
    <col min="3591" max="3591" width="10.28515625" style="5" customWidth="1"/>
    <col min="3592" max="3592" width="10.140625" style="5" customWidth="1"/>
    <col min="3593" max="3593" width="11.28515625" style="5" customWidth="1"/>
    <col min="3594" max="3594" width="3.5703125" style="5" customWidth="1"/>
    <col min="3595" max="3595" width="10.28515625" style="5" customWidth="1"/>
    <col min="3596" max="3598" width="11.28515625" style="5" customWidth="1"/>
    <col min="3599" max="3600" width="11.28515625" style="5" bestFit="1" customWidth="1"/>
    <col min="3601" max="3601" width="9.42578125" style="5" bestFit="1" customWidth="1"/>
    <col min="3602" max="3603" width="10.28515625" style="5" bestFit="1" customWidth="1"/>
    <col min="3604" max="3608" width="11.28515625" style="5" bestFit="1" customWidth="1"/>
    <col min="3609" max="3617" width="9.140625" style="5"/>
    <col min="3618" max="3619" width="10.28515625" style="5" bestFit="1" customWidth="1"/>
    <col min="3620" max="3840" width="9.140625" style="5"/>
    <col min="3841" max="3841" width="11.7109375" style="5" customWidth="1"/>
    <col min="3842" max="3842" width="7.42578125" style="5" customWidth="1"/>
    <col min="3843" max="3843" width="23.42578125" style="5" customWidth="1"/>
    <col min="3844" max="3844" width="10.28515625" style="5" customWidth="1"/>
    <col min="3845" max="3845" width="11.28515625" style="5" customWidth="1"/>
    <col min="3846" max="3846" width="9" style="5" customWidth="1"/>
    <col min="3847" max="3847" width="10.28515625" style="5" customWidth="1"/>
    <col min="3848" max="3848" width="10.140625" style="5" customWidth="1"/>
    <col min="3849" max="3849" width="11.28515625" style="5" customWidth="1"/>
    <col min="3850" max="3850" width="3.5703125" style="5" customWidth="1"/>
    <col min="3851" max="3851" width="10.28515625" style="5" customWidth="1"/>
    <col min="3852" max="3854" width="11.28515625" style="5" customWidth="1"/>
    <col min="3855" max="3856" width="11.28515625" style="5" bestFit="1" customWidth="1"/>
    <col min="3857" max="3857" width="9.42578125" style="5" bestFit="1" customWidth="1"/>
    <col min="3858" max="3859" width="10.28515625" style="5" bestFit="1" customWidth="1"/>
    <col min="3860" max="3864" width="11.28515625" style="5" bestFit="1" customWidth="1"/>
    <col min="3865" max="3873" width="9.140625" style="5"/>
    <col min="3874" max="3875" width="10.28515625" style="5" bestFit="1" customWidth="1"/>
    <col min="3876" max="4096" width="9.140625" style="5"/>
    <col min="4097" max="4097" width="11.7109375" style="5" customWidth="1"/>
    <col min="4098" max="4098" width="7.42578125" style="5" customWidth="1"/>
    <col min="4099" max="4099" width="23.42578125" style="5" customWidth="1"/>
    <col min="4100" max="4100" width="10.28515625" style="5" customWidth="1"/>
    <col min="4101" max="4101" width="11.28515625" style="5" customWidth="1"/>
    <col min="4102" max="4102" width="9" style="5" customWidth="1"/>
    <col min="4103" max="4103" width="10.28515625" style="5" customWidth="1"/>
    <col min="4104" max="4104" width="10.140625" style="5" customWidth="1"/>
    <col min="4105" max="4105" width="11.28515625" style="5" customWidth="1"/>
    <col min="4106" max="4106" width="3.5703125" style="5" customWidth="1"/>
    <col min="4107" max="4107" width="10.28515625" style="5" customWidth="1"/>
    <col min="4108" max="4110" width="11.28515625" style="5" customWidth="1"/>
    <col min="4111" max="4112" width="11.28515625" style="5" bestFit="1" customWidth="1"/>
    <col min="4113" max="4113" width="9.42578125" style="5" bestFit="1" customWidth="1"/>
    <col min="4114" max="4115" width="10.28515625" style="5" bestFit="1" customWidth="1"/>
    <col min="4116" max="4120" width="11.28515625" style="5" bestFit="1" customWidth="1"/>
    <col min="4121" max="4129" width="9.140625" style="5"/>
    <col min="4130" max="4131" width="10.28515625" style="5" bestFit="1" customWidth="1"/>
    <col min="4132" max="4352" width="9.140625" style="5"/>
    <col min="4353" max="4353" width="11.7109375" style="5" customWidth="1"/>
    <col min="4354" max="4354" width="7.42578125" style="5" customWidth="1"/>
    <col min="4355" max="4355" width="23.42578125" style="5" customWidth="1"/>
    <col min="4356" max="4356" width="10.28515625" style="5" customWidth="1"/>
    <col min="4357" max="4357" width="11.28515625" style="5" customWidth="1"/>
    <col min="4358" max="4358" width="9" style="5" customWidth="1"/>
    <col min="4359" max="4359" width="10.28515625" style="5" customWidth="1"/>
    <col min="4360" max="4360" width="10.140625" style="5" customWidth="1"/>
    <col min="4361" max="4361" width="11.28515625" style="5" customWidth="1"/>
    <col min="4362" max="4362" width="3.5703125" style="5" customWidth="1"/>
    <col min="4363" max="4363" width="10.28515625" style="5" customWidth="1"/>
    <col min="4364" max="4366" width="11.28515625" style="5" customWidth="1"/>
    <col min="4367" max="4368" width="11.28515625" style="5" bestFit="1" customWidth="1"/>
    <col min="4369" max="4369" width="9.42578125" style="5" bestFit="1" customWidth="1"/>
    <col min="4370" max="4371" width="10.28515625" style="5" bestFit="1" customWidth="1"/>
    <col min="4372" max="4376" width="11.28515625" style="5" bestFit="1" customWidth="1"/>
    <col min="4377" max="4385" width="9.140625" style="5"/>
    <col min="4386" max="4387" width="10.28515625" style="5" bestFit="1" customWidth="1"/>
    <col min="4388" max="4608" width="9.140625" style="5"/>
    <col min="4609" max="4609" width="11.7109375" style="5" customWidth="1"/>
    <col min="4610" max="4610" width="7.42578125" style="5" customWidth="1"/>
    <col min="4611" max="4611" width="23.42578125" style="5" customWidth="1"/>
    <col min="4612" max="4612" width="10.28515625" style="5" customWidth="1"/>
    <col min="4613" max="4613" width="11.28515625" style="5" customWidth="1"/>
    <col min="4614" max="4614" width="9" style="5" customWidth="1"/>
    <col min="4615" max="4615" width="10.28515625" style="5" customWidth="1"/>
    <col min="4616" max="4616" width="10.140625" style="5" customWidth="1"/>
    <col min="4617" max="4617" width="11.28515625" style="5" customWidth="1"/>
    <col min="4618" max="4618" width="3.5703125" style="5" customWidth="1"/>
    <col min="4619" max="4619" width="10.28515625" style="5" customWidth="1"/>
    <col min="4620" max="4622" width="11.28515625" style="5" customWidth="1"/>
    <col min="4623" max="4624" width="11.28515625" style="5" bestFit="1" customWidth="1"/>
    <col min="4625" max="4625" width="9.42578125" style="5" bestFit="1" customWidth="1"/>
    <col min="4626" max="4627" width="10.28515625" style="5" bestFit="1" customWidth="1"/>
    <col min="4628" max="4632" width="11.28515625" style="5" bestFit="1" customWidth="1"/>
    <col min="4633" max="4641" width="9.140625" style="5"/>
    <col min="4642" max="4643" width="10.28515625" style="5" bestFit="1" customWidth="1"/>
    <col min="4644" max="4864" width="9.140625" style="5"/>
    <col min="4865" max="4865" width="11.7109375" style="5" customWidth="1"/>
    <col min="4866" max="4866" width="7.42578125" style="5" customWidth="1"/>
    <col min="4867" max="4867" width="23.42578125" style="5" customWidth="1"/>
    <col min="4868" max="4868" width="10.28515625" style="5" customWidth="1"/>
    <col min="4869" max="4869" width="11.28515625" style="5" customWidth="1"/>
    <col min="4870" max="4870" width="9" style="5" customWidth="1"/>
    <col min="4871" max="4871" width="10.28515625" style="5" customWidth="1"/>
    <col min="4872" max="4872" width="10.140625" style="5" customWidth="1"/>
    <col min="4873" max="4873" width="11.28515625" style="5" customWidth="1"/>
    <col min="4874" max="4874" width="3.5703125" style="5" customWidth="1"/>
    <col min="4875" max="4875" width="10.28515625" style="5" customWidth="1"/>
    <col min="4876" max="4878" width="11.28515625" style="5" customWidth="1"/>
    <col min="4879" max="4880" width="11.28515625" style="5" bestFit="1" customWidth="1"/>
    <col min="4881" max="4881" width="9.42578125" style="5" bestFit="1" customWidth="1"/>
    <col min="4882" max="4883" width="10.28515625" style="5" bestFit="1" customWidth="1"/>
    <col min="4884" max="4888" width="11.28515625" style="5" bestFit="1" customWidth="1"/>
    <col min="4889" max="4897" width="9.140625" style="5"/>
    <col min="4898" max="4899" width="10.28515625" style="5" bestFit="1" customWidth="1"/>
    <col min="4900" max="5120" width="9.140625" style="5"/>
    <col min="5121" max="5121" width="11.7109375" style="5" customWidth="1"/>
    <col min="5122" max="5122" width="7.42578125" style="5" customWidth="1"/>
    <col min="5123" max="5123" width="23.42578125" style="5" customWidth="1"/>
    <col min="5124" max="5124" width="10.28515625" style="5" customWidth="1"/>
    <col min="5125" max="5125" width="11.28515625" style="5" customWidth="1"/>
    <col min="5126" max="5126" width="9" style="5" customWidth="1"/>
    <col min="5127" max="5127" width="10.28515625" style="5" customWidth="1"/>
    <col min="5128" max="5128" width="10.140625" style="5" customWidth="1"/>
    <col min="5129" max="5129" width="11.28515625" style="5" customWidth="1"/>
    <col min="5130" max="5130" width="3.5703125" style="5" customWidth="1"/>
    <col min="5131" max="5131" width="10.28515625" style="5" customWidth="1"/>
    <col min="5132" max="5134" width="11.28515625" style="5" customWidth="1"/>
    <col min="5135" max="5136" width="11.28515625" style="5" bestFit="1" customWidth="1"/>
    <col min="5137" max="5137" width="9.42578125" style="5" bestFit="1" customWidth="1"/>
    <col min="5138" max="5139" width="10.28515625" style="5" bestFit="1" customWidth="1"/>
    <col min="5140" max="5144" width="11.28515625" style="5" bestFit="1" customWidth="1"/>
    <col min="5145" max="5153" width="9.140625" style="5"/>
    <col min="5154" max="5155" width="10.28515625" style="5" bestFit="1" customWidth="1"/>
    <col min="5156" max="5376" width="9.140625" style="5"/>
    <col min="5377" max="5377" width="11.7109375" style="5" customWidth="1"/>
    <col min="5378" max="5378" width="7.42578125" style="5" customWidth="1"/>
    <col min="5379" max="5379" width="23.42578125" style="5" customWidth="1"/>
    <col min="5380" max="5380" width="10.28515625" style="5" customWidth="1"/>
    <col min="5381" max="5381" width="11.28515625" style="5" customWidth="1"/>
    <col min="5382" max="5382" width="9" style="5" customWidth="1"/>
    <col min="5383" max="5383" width="10.28515625" style="5" customWidth="1"/>
    <col min="5384" max="5384" width="10.140625" style="5" customWidth="1"/>
    <col min="5385" max="5385" width="11.28515625" style="5" customWidth="1"/>
    <col min="5386" max="5386" width="3.5703125" style="5" customWidth="1"/>
    <col min="5387" max="5387" width="10.28515625" style="5" customWidth="1"/>
    <col min="5388" max="5390" width="11.28515625" style="5" customWidth="1"/>
    <col min="5391" max="5392" width="11.28515625" style="5" bestFit="1" customWidth="1"/>
    <col min="5393" max="5393" width="9.42578125" style="5" bestFit="1" customWidth="1"/>
    <col min="5394" max="5395" width="10.28515625" style="5" bestFit="1" customWidth="1"/>
    <col min="5396" max="5400" width="11.28515625" style="5" bestFit="1" customWidth="1"/>
    <col min="5401" max="5409" width="9.140625" style="5"/>
    <col min="5410" max="5411" width="10.28515625" style="5" bestFit="1" customWidth="1"/>
    <col min="5412" max="5632" width="9.140625" style="5"/>
    <col min="5633" max="5633" width="11.7109375" style="5" customWidth="1"/>
    <col min="5634" max="5634" width="7.42578125" style="5" customWidth="1"/>
    <col min="5635" max="5635" width="23.42578125" style="5" customWidth="1"/>
    <col min="5636" max="5636" width="10.28515625" style="5" customWidth="1"/>
    <col min="5637" max="5637" width="11.28515625" style="5" customWidth="1"/>
    <col min="5638" max="5638" width="9" style="5" customWidth="1"/>
    <col min="5639" max="5639" width="10.28515625" style="5" customWidth="1"/>
    <col min="5640" max="5640" width="10.140625" style="5" customWidth="1"/>
    <col min="5641" max="5641" width="11.28515625" style="5" customWidth="1"/>
    <col min="5642" max="5642" width="3.5703125" style="5" customWidth="1"/>
    <col min="5643" max="5643" width="10.28515625" style="5" customWidth="1"/>
    <col min="5644" max="5646" width="11.28515625" style="5" customWidth="1"/>
    <col min="5647" max="5648" width="11.28515625" style="5" bestFit="1" customWidth="1"/>
    <col min="5649" max="5649" width="9.42578125" style="5" bestFit="1" customWidth="1"/>
    <col min="5650" max="5651" width="10.28515625" style="5" bestFit="1" customWidth="1"/>
    <col min="5652" max="5656" width="11.28515625" style="5" bestFit="1" customWidth="1"/>
    <col min="5657" max="5665" width="9.140625" style="5"/>
    <col min="5666" max="5667" width="10.28515625" style="5" bestFit="1" customWidth="1"/>
    <col min="5668" max="5888" width="9.140625" style="5"/>
    <col min="5889" max="5889" width="11.7109375" style="5" customWidth="1"/>
    <col min="5890" max="5890" width="7.42578125" style="5" customWidth="1"/>
    <col min="5891" max="5891" width="23.42578125" style="5" customWidth="1"/>
    <col min="5892" max="5892" width="10.28515625" style="5" customWidth="1"/>
    <col min="5893" max="5893" width="11.28515625" style="5" customWidth="1"/>
    <col min="5894" max="5894" width="9" style="5" customWidth="1"/>
    <col min="5895" max="5895" width="10.28515625" style="5" customWidth="1"/>
    <col min="5896" max="5896" width="10.140625" style="5" customWidth="1"/>
    <col min="5897" max="5897" width="11.28515625" style="5" customWidth="1"/>
    <col min="5898" max="5898" width="3.5703125" style="5" customWidth="1"/>
    <col min="5899" max="5899" width="10.28515625" style="5" customWidth="1"/>
    <col min="5900" max="5902" width="11.28515625" style="5" customWidth="1"/>
    <col min="5903" max="5904" width="11.28515625" style="5" bestFit="1" customWidth="1"/>
    <col min="5905" max="5905" width="9.42578125" style="5" bestFit="1" customWidth="1"/>
    <col min="5906" max="5907" width="10.28515625" style="5" bestFit="1" customWidth="1"/>
    <col min="5908" max="5912" width="11.28515625" style="5" bestFit="1" customWidth="1"/>
    <col min="5913" max="5921" width="9.140625" style="5"/>
    <col min="5922" max="5923" width="10.28515625" style="5" bestFit="1" customWidth="1"/>
    <col min="5924" max="6144" width="9.140625" style="5"/>
    <col min="6145" max="6145" width="11.7109375" style="5" customWidth="1"/>
    <col min="6146" max="6146" width="7.42578125" style="5" customWidth="1"/>
    <col min="6147" max="6147" width="23.42578125" style="5" customWidth="1"/>
    <col min="6148" max="6148" width="10.28515625" style="5" customWidth="1"/>
    <col min="6149" max="6149" width="11.28515625" style="5" customWidth="1"/>
    <col min="6150" max="6150" width="9" style="5" customWidth="1"/>
    <col min="6151" max="6151" width="10.28515625" style="5" customWidth="1"/>
    <col min="6152" max="6152" width="10.140625" style="5" customWidth="1"/>
    <col min="6153" max="6153" width="11.28515625" style="5" customWidth="1"/>
    <col min="6154" max="6154" width="3.5703125" style="5" customWidth="1"/>
    <col min="6155" max="6155" width="10.28515625" style="5" customWidth="1"/>
    <col min="6156" max="6158" width="11.28515625" style="5" customWidth="1"/>
    <col min="6159" max="6160" width="11.28515625" style="5" bestFit="1" customWidth="1"/>
    <col min="6161" max="6161" width="9.42578125" style="5" bestFit="1" customWidth="1"/>
    <col min="6162" max="6163" width="10.28515625" style="5" bestFit="1" customWidth="1"/>
    <col min="6164" max="6168" width="11.28515625" style="5" bestFit="1" customWidth="1"/>
    <col min="6169" max="6177" width="9.140625" style="5"/>
    <col min="6178" max="6179" width="10.28515625" style="5" bestFit="1" customWidth="1"/>
    <col min="6180" max="6400" width="9.140625" style="5"/>
    <col min="6401" max="6401" width="11.7109375" style="5" customWidth="1"/>
    <col min="6402" max="6402" width="7.42578125" style="5" customWidth="1"/>
    <col min="6403" max="6403" width="23.42578125" style="5" customWidth="1"/>
    <col min="6404" max="6404" width="10.28515625" style="5" customWidth="1"/>
    <col min="6405" max="6405" width="11.28515625" style="5" customWidth="1"/>
    <col min="6406" max="6406" width="9" style="5" customWidth="1"/>
    <col min="6407" max="6407" width="10.28515625" style="5" customWidth="1"/>
    <col min="6408" max="6408" width="10.140625" style="5" customWidth="1"/>
    <col min="6409" max="6409" width="11.28515625" style="5" customWidth="1"/>
    <col min="6410" max="6410" width="3.5703125" style="5" customWidth="1"/>
    <col min="6411" max="6411" width="10.28515625" style="5" customWidth="1"/>
    <col min="6412" max="6414" width="11.28515625" style="5" customWidth="1"/>
    <col min="6415" max="6416" width="11.28515625" style="5" bestFit="1" customWidth="1"/>
    <col min="6417" max="6417" width="9.42578125" style="5" bestFit="1" customWidth="1"/>
    <col min="6418" max="6419" width="10.28515625" style="5" bestFit="1" customWidth="1"/>
    <col min="6420" max="6424" width="11.28515625" style="5" bestFit="1" customWidth="1"/>
    <col min="6425" max="6433" width="9.140625" style="5"/>
    <col min="6434" max="6435" width="10.28515625" style="5" bestFit="1" customWidth="1"/>
    <col min="6436" max="6656" width="9.140625" style="5"/>
    <col min="6657" max="6657" width="11.7109375" style="5" customWidth="1"/>
    <col min="6658" max="6658" width="7.42578125" style="5" customWidth="1"/>
    <col min="6659" max="6659" width="23.42578125" style="5" customWidth="1"/>
    <col min="6660" max="6660" width="10.28515625" style="5" customWidth="1"/>
    <col min="6661" max="6661" width="11.28515625" style="5" customWidth="1"/>
    <col min="6662" max="6662" width="9" style="5" customWidth="1"/>
    <col min="6663" max="6663" width="10.28515625" style="5" customWidth="1"/>
    <col min="6664" max="6664" width="10.140625" style="5" customWidth="1"/>
    <col min="6665" max="6665" width="11.28515625" style="5" customWidth="1"/>
    <col min="6666" max="6666" width="3.5703125" style="5" customWidth="1"/>
    <col min="6667" max="6667" width="10.28515625" style="5" customWidth="1"/>
    <col min="6668" max="6670" width="11.28515625" style="5" customWidth="1"/>
    <col min="6671" max="6672" width="11.28515625" style="5" bestFit="1" customWidth="1"/>
    <col min="6673" max="6673" width="9.42578125" style="5" bestFit="1" customWidth="1"/>
    <col min="6674" max="6675" width="10.28515625" style="5" bestFit="1" customWidth="1"/>
    <col min="6676" max="6680" width="11.28515625" style="5" bestFit="1" customWidth="1"/>
    <col min="6681" max="6689" width="9.140625" style="5"/>
    <col min="6690" max="6691" width="10.28515625" style="5" bestFit="1" customWidth="1"/>
    <col min="6692" max="6912" width="9.140625" style="5"/>
    <col min="6913" max="6913" width="11.7109375" style="5" customWidth="1"/>
    <col min="6914" max="6914" width="7.42578125" style="5" customWidth="1"/>
    <col min="6915" max="6915" width="23.42578125" style="5" customWidth="1"/>
    <col min="6916" max="6916" width="10.28515625" style="5" customWidth="1"/>
    <col min="6917" max="6917" width="11.28515625" style="5" customWidth="1"/>
    <col min="6918" max="6918" width="9" style="5" customWidth="1"/>
    <col min="6919" max="6919" width="10.28515625" style="5" customWidth="1"/>
    <col min="6920" max="6920" width="10.140625" style="5" customWidth="1"/>
    <col min="6921" max="6921" width="11.28515625" style="5" customWidth="1"/>
    <col min="6922" max="6922" width="3.5703125" style="5" customWidth="1"/>
    <col min="6923" max="6923" width="10.28515625" style="5" customWidth="1"/>
    <col min="6924" max="6926" width="11.28515625" style="5" customWidth="1"/>
    <col min="6927" max="6928" width="11.28515625" style="5" bestFit="1" customWidth="1"/>
    <col min="6929" max="6929" width="9.42578125" style="5" bestFit="1" customWidth="1"/>
    <col min="6930" max="6931" width="10.28515625" style="5" bestFit="1" customWidth="1"/>
    <col min="6932" max="6936" width="11.28515625" style="5" bestFit="1" customWidth="1"/>
    <col min="6937" max="6945" width="9.140625" style="5"/>
    <col min="6946" max="6947" width="10.28515625" style="5" bestFit="1" customWidth="1"/>
    <col min="6948" max="7168" width="9.140625" style="5"/>
    <col min="7169" max="7169" width="11.7109375" style="5" customWidth="1"/>
    <col min="7170" max="7170" width="7.42578125" style="5" customWidth="1"/>
    <col min="7171" max="7171" width="23.42578125" style="5" customWidth="1"/>
    <col min="7172" max="7172" width="10.28515625" style="5" customWidth="1"/>
    <col min="7173" max="7173" width="11.28515625" style="5" customWidth="1"/>
    <col min="7174" max="7174" width="9" style="5" customWidth="1"/>
    <col min="7175" max="7175" width="10.28515625" style="5" customWidth="1"/>
    <col min="7176" max="7176" width="10.140625" style="5" customWidth="1"/>
    <col min="7177" max="7177" width="11.28515625" style="5" customWidth="1"/>
    <col min="7178" max="7178" width="3.5703125" style="5" customWidth="1"/>
    <col min="7179" max="7179" width="10.28515625" style="5" customWidth="1"/>
    <col min="7180" max="7182" width="11.28515625" style="5" customWidth="1"/>
    <col min="7183" max="7184" width="11.28515625" style="5" bestFit="1" customWidth="1"/>
    <col min="7185" max="7185" width="9.42578125" style="5" bestFit="1" customWidth="1"/>
    <col min="7186" max="7187" width="10.28515625" style="5" bestFit="1" customWidth="1"/>
    <col min="7188" max="7192" width="11.28515625" style="5" bestFit="1" customWidth="1"/>
    <col min="7193" max="7201" width="9.140625" style="5"/>
    <col min="7202" max="7203" width="10.28515625" style="5" bestFit="1" customWidth="1"/>
    <col min="7204" max="7424" width="9.140625" style="5"/>
    <col min="7425" max="7425" width="11.7109375" style="5" customWidth="1"/>
    <col min="7426" max="7426" width="7.42578125" style="5" customWidth="1"/>
    <col min="7427" max="7427" width="23.42578125" style="5" customWidth="1"/>
    <col min="7428" max="7428" width="10.28515625" style="5" customWidth="1"/>
    <col min="7429" max="7429" width="11.28515625" style="5" customWidth="1"/>
    <col min="7430" max="7430" width="9" style="5" customWidth="1"/>
    <col min="7431" max="7431" width="10.28515625" style="5" customWidth="1"/>
    <col min="7432" max="7432" width="10.140625" style="5" customWidth="1"/>
    <col min="7433" max="7433" width="11.28515625" style="5" customWidth="1"/>
    <col min="7434" max="7434" width="3.5703125" style="5" customWidth="1"/>
    <col min="7435" max="7435" width="10.28515625" style="5" customWidth="1"/>
    <col min="7436" max="7438" width="11.28515625" style="5" customWidth="1"/>
    <col min="7439" max="7440" width="11.28515625" style="5" bestFit="1" customWidth="1"/>
    <col min="7441" max="7441" width="9.42578125" style="5" bestFit="1" customWidth="1"/>
    <col min="7442" max="7443" width="10.28515625" style="5" bestFit="1" customWidth="1"/>
    <col min="7444" max="7448" width="11.28515625" style="5" bestFit="1" customWidth="1"/>
    <col min="7449" max="7457" width="9.140625" style="5"/>
    <col min="7458" max="7459" width="10.28515625" style="5" bestFit="1" customWidth="1"/>
    <col min="7460" max="7680" width="9.140625" style="5"/>
    <col min="7681" max="7681" width="11.7109375" style="5" customWidth="1"/>
    <col min="7682" max="7682" width="7.42578125" style="5" customWidth="1"/>
    <col min="7683" max="7683" width="23.42578125" style="5" customWidth="1"/>
    <col min="7684" max="7684" width="10.28515625" style="5" customWidth="1"/>
    <col min="7685" max="7685" width="11.28515625" style="5" customWidth="1"/>
    <col min="7686" max="7686" width="9" style="5" customWidth="1"/>
    <col min="7687" max="7687" width="10.28515625" style="5" customWidth="1"/>
    <col min="7688" max="7688" width="10.140625" style="5" customWidth="1"/>
    <col min="7689" max="7689" width="11.28515625" style="5" customWidth="1"/>
    <col min="7690" max="7690" width="3.5703125" style="5" customWidth="1"/>
    <col min="7691" max="7691" width="10.28515625" style="5" customWidth="1"/>
    <col min="7692" max="7694" width="11.28515625" style="5" customWidth="1"/>
    <col min="7695" max="7696" width="11.28515625" style="5" bestFit="1" customWidth="1"/>
    <col min="7697" max="7697" width="9.42578125" style="5" bestFit="1" customWidth="1"/>
    <col min="7698" max="7699" width="10.28515625" style="5" bestFit="1" customWidth="1"/>
    <col min="7700" max="7704" width="11.28515625" style="5" bestFit="1" customWidth="1"/>
    <col min="7705" max="7713" width="9.140625" style="5"/>
    <col min="7714" max="7715" width="10.28515625" style="5" bestFit="1" customWidth="1"/>
    <col min="7716" max="7936" width="9.140625" style="5"/>
    <col min="7937" max="7937" width="11.7109375" style="5" customWidth="1"/>
    <col min="7938" max="7938" width="7.42578125" style="5" customWidth="1"/>
    <col min="7939" max="7939" width="23.42578125" style="5" customWidth="1"/>
    <col min="7940" max="7940" width="10.28515625" style="5" customWidth="1"/>
    <col min="7941" max="7941" width="11.28515625" style="5" customWidth="1"/>
    <col min="7942" max="7942" width="9" style="5" customWidth="1"/>
    <col min="7943" max="7943" width="10.28515625" style="5" customWidth="1"/>
    <col min="7944" max="7944" width="10.140625" style="5" customWidth="1"/>
    <col min="7945" max="7945" width="11.28515625" style="5" customWidth="1"/>
    <col min="7946" max="7946" width="3.5703125" style="5" customWidth="1"/>
    <col min="7947" max="7947" width="10.28515625" style="5" customWidth="1"/>
    <col min="7948" max="7950" width="11.28515625" style="5" customWidth="1"/>
    <col min="7951" max="7952" width="11.28515625" style="5" bestFit="1" customWidth="1"/>
    <col min="7953" max="7953" width="9.42578125" style="5" bestFit="1" customWidth="1"/>
    <col min="7954" max="7955" width="10.28515625" style="5" bestFit="1" customWidth="1"/>
    <col min="7956" max="7960" width="11.28515625" style="5" bestFit="1" customWidth="1"/>
    <col min="7961" max="7969" width="9.140625" style="5"/>
    <col min="7970" max="7971" width="10.28515625" style="5" bestFit="1" customWidth="1"/>
    <col min="7972" max="8192" width="9.140625" style="5"/>
    <col min="8193" max="8193" width="11.7109375" style="5" customWidth="1"/>
    <col min="8194" max="8194" width="7.42578125" style="5" customWidth="1"/>
    <col min="8195" max="8195" width="23.42578125" style="5" customWidth="1"/>
    <col min="8196" max="8196" width="10.28515625" style="5" customWidth="1"/>
    <col min="8197" max="8197" width="11.28515625" style="5" customWidth="1"/>
    <col min="8198" max="8198" width="9" style="5" customWidth="1"/>
    <col min="8199" max="8199" width="10.28515625" style="5" customWidth="1"/>
    <col min="8200" max="8200" width="10.140625" style="5" customWidth="1"/>
    <col min="8201" max="8201" width="11.28515625" style="5" customWidth="1"/>
    <col min="8202" max="8202" width="3.5703125" style="5" customWidth="1"/>
    <col min="8203" max="8203" width="10.28515625" style="5" customWidth="1"/>
    <col min="8204" max="8206" width="11.28515625" style="5" customWidth="1"/>
    <col min="8207" max="8208" width="11.28515625" style="5" bestFit="1" customWidth="1"/>
    <col min="8209" max="8209" width="9.42578125" style="5" bestFit="1" customWidth="1"/>
    <col min="8210" max="8211" width="10.28515625" style="5" bestFit="1" customWidth="1"/>
    <col min="8212" max="8216" width="11.28515625" style="5" bestFit="1" customWidth="1"/>
    <col min="8217" max="8225" width="9.140625" style="5"/>
    <col min="8226" max="8227" width="10.28515625" style="5" bestFit="1" customWidth="1"/>
    <col min="8228" max="8448" width="9.140625" style="5"/>
    <col min="8449" max="8449" width="11.7109375" style="5" customWidth="1"/>
    <col min="8450" max="8450" width="7.42578125" style="5" customWidth="1"/>
    <col min="8451" max="8451" width="23.42578125" style="5" customWidth="1"/>
    <col min="8452" max="8452" width="10.28515625" style="5" customWidth="1"/>
    <col min="8453" max="8453" width="11.28515625" style="5" customWidth="1"/>
    <col min="8454" max="8454" width="9" style="5" customWidth="1"/>
    <col min="8455" max="8455" width="10.28515625" style="5" customWidth="1"/>
    <col min="8456" max="8456" width="10.140625" style="5" customWidth="1"/>
    <col min="8457" max="8457" width="11.28515625" style="5" customWidth="1"/>
    <col min="8458" max="8458" width="3.5703125" style="5" customWidth="1"/>
    <col min="8459" max="8459" width="10.28515625" style="5" customWidth="1"/>
    <col min="8460" max="8462" width="11.28515625" style="5" customWidth="1"/>
    <col min="8463" max="8464" width="11.28515625" style="5" bestFit="1" customWidth="1"/>
    <col min="8465" max="8465" width="9.42578125" style="5" bestFit="1" customWidth="1"/>
    <col min="8466" max="8467" width="10.28515625" style="5" bestFit="1" customWidth="1"/>
    <col min="8468" max="8472" width="11.28515625" style="5" bestFit="1" customWidth="1"/>
    <col min="8473" max="8481" width="9.140625" style="5"/>
    <col min="8482" max="8483" width="10.28515625" style="5" bestFit="1" customWidth="1"/>
    <col min="8484" max="8704" width="9.140625" style="5"/>
    <col min="8705" max="8705" width="11.7109375" style="5" customWidth="1"/>
    <col min="8706" max="8706" width="7.42578125" style="5" customWidth="1"/>
    <col min="8707" max="8707" width="23.42578125" style="5" customWidth="1"/>
    <col min="8708" max="8708" width="10.28515625" style="5" customWidth="1"/>
    <col min="8709" max="8709" width="11.28515625" style="5" customWidth="1"/>
    <col min="8710" max="8710" width="9" style="5" customWidth="1"/>
    <col min="8711" max="8711" width="10.28515625" style="5" customWidth="1"/>
    <col min="8712" max="8712" width="10.140625" style="5" customWidth="1"/>
    <col min="8713" max="8713" width="11.28515625" style="5" customWidth="1"/>
    <col min="8714" max="8714" width="3.5703125" style="5" customWidth="1"/>
    <col min="8715" max="8715" width="10.28515625" style="5" customWidth="1"/>
    <col min="8716" max="8718" width="11.28515625" style="5" customWidth="1"/>
    <col min="8719" max="8720" width="11.28515625" style="5" bestFit="1" customWidth="1"/>
    <col min="8721" max="8721" width="9.42578125" style="5" bestFit="1" customWidth="1"/>
    <col min="8722" max="8723" width="10.28515625" style="5" bestFit="1" customWidth="1"/>
    <col min="8724" max="8728" width="11.28515625" style="5" bestFit="1" customWidth="1"/>
    <col min="8729" max="8737" width="9.140625" style="5"/>
    <col min="8738" max="8739" width="10.28515625" style="5" bestFit="1" customWidth="1"/>
    <col min="8740" max="8960" width="9.140625" style="5"/>
    <col min="8961" max="8961" width="11.7109375" style="5" customWidth="1"/>
    <col min="8962" max="8962" width="7.42578125" style="5" customWidth="1"/>
    <col min="8963" max="8963" width="23.42578125" style="5" customWidth="1"/>
    <col min="8964" max="8964" width="10.28515625" style="5" customWidth="1"/>
    <col min="8965" max="8965" width="11.28515625" style="5" customWidth="1"/>
    <col min="8966" max="8966" width="9" style="5" customWidth="1"/>
    <col min="8967" max="8967" width="10.28515625" style="5" customWidth="1"/>
    <col min="8968" max="8968" width="10.140625" style="5" customWidth="1"/>
    <col min="8969" max="8969" width="11.28515625" style="5" customWidth="1"/>
    <col min="8970" max="8970" width="3.5703125" style="5" customWidth="1"/>
    <col min="8971" max="8971" width="10.28515625" style="5" customWidth="1"/>
    <col min="8972" max="8974" width="11.28515625" style="5" customWidth="1"/>
    <col min="8975" max="8976" width="11.28515625" style="5" bestFit="1" customWidth="1"/>
    <col min="8977" max="8977" width="9.42578125" style="5" bestFit="1" customWidth="1"/>
    <col min="8978" max="8979" width="10.28515625" style="5" bestFit="1" customWidth="1"/>
    <col min="8980" max="8984" width="11.28515625" style="5" bestFit="1" customWidth="1"/>
    <col min="8985" max="8993" width="9.140625" style="5"/>
    <col min="8994" max="8995" width="10.28515625" style="5" bestFit="1" customWidth="1"/>
    <col min="8996" max="9216" width="9.140625" style="5"/>
    <col min="9217" max="9217" width="11.7109375" style="5" customWidth="1"/>
    <col min="9218" max="9218" width="7.42578125" style="5" customWidth="1"/>
    <col min="9219" max="9219" width="23.42578125" style="5" customWidth="1"/>
    <col min="9220" max="9220" width="10.28515625" style="5" customWidth="1"/>
    <col min="9221" max="9221" width="11.28515625" style="5" customWidth="1"/>
    <col min="9222" max="9222" width="9" style="5" customWidth="1"/>
    <col min="9223" max="9223" width="10.28515625" style="5" customWidth="1"/>
    <col min="9224" max="9224" width="10.140625" style="5" customWidth="1"/>
    <col min="9225" max="9225" width="11.28515625" style="5" customWidth="1"/>
    <col min="9226" max="9226" width="3.5703125" style="5" customWidth="1"/>
    <col min="9227" max="9227" width="10.28515625" style="5" customWidth="1"/>
    <col min="9228" max="9230" width="11.28515625" style="5" customWidth="1"/>
    <col min="9231" max="9232" width="11.28515625" style="5" bestFit="1" customWidth="1"/>
    <col min="9233" max="9233" width="9.42578125" style="5" bestFit="1" customWidth="1"/>
    <col min="9234" max="9235" width="10.28515625" style="5" bestFit="1" customWidth="1"/>
    <col min="9236" max="9240" width="11.28515625" style="5" bestFit="1" customWidth="1"/>
    <col min="9241" max="9249" width="9.140625" style="5"/>
    <col min="9250" max="9251" width="10.28515625" style="5" bestFit="1" customWidth="1"/>
    <col min="9252" max="9472" width="9.140625" style="5"/>
    <col min="9473" max="9473" width="11.7109375" style="5" customWidth="1"/>
    <col min="9474" max="9474" width="7.42578125" style="5" customWidth="1"/>
    <col min="9475" max="9475" width="23.42578125" style="5" customWidth="1"/>
    <col min="9476" max="9476" width="10.28515625" style="5" customWidth="1"/>
    <col min="9477" max="9477" width="11.28515625" style="5" customWidth="1"/>
    <col min="9478" max="9478" width="9" style="5" customWidth="1"/>
    <col min="9479" max="9479" width="10.28515625" style="5" customWidth="1"/>
    <col min="9480" max="9480" width="10.140625" style="5" customWidth="1"/>
    <col min="9481" max="9481" width="11.28515625" style="5" customWidth="1"/>
    <col min="9482" max="9482" width="3.5703125" style="5" customWidth="1"/>
    <col min="9483" max="9483" width="10.28515625" style="5" customWidth="1"/>
    <col min="9484" max="9486" width="11.28515625" style="5" customWidth="1"/>
    <col min="9487" max="9488" width="11.28515625" style="5" bestFit="1" customWidth="1"/>
    <col min="9489" max="9489" width="9.42578125" style="5" bestFit="1" customWidth="1"/>
    <col min="9490" max="9491" width="10.28515625" style="5" bestFit="1" customWidth="1"/>
    <col min="9492" max="9496" width="11.28515625" style="5" bestFit="1" customWidth="1"/>
    <col min="9497" max="9505" width="9.140625" style="5"/>
    <col min="9506" max="9507" width="10.28515625" style="5" bestFit="1" customWidth="1"/>
    <col min="9508" max="9728" width="9.140625" style="5"/>
    <col min="9729" max="9729" width="11.7109375" style="5" customWidth="1"/>
    <col min="9730" max="9730" width="7.42578125" style="5" customWidth="1"/>
    <col min="9731" max="9731" width="23.42578125" style="5" customWidth="1"/>
    <col min="9732" max="9732" width="10.28515625" style="5" customWidth="1"/>
    <col min="9733" max="9733" width="11.28515625" style="5" customWidth="1"/>
    <col min="9734" max="9734" width="9" style="5" customWidth="1"/>
    <col min="9735" max="9735" width="10.28515625" style="5" customWidth="1"/>
    <col min="9736" max="9736" width="10.140625" style="5" customWidth="1"/>
    <col min="9737" max="9737" width="11.28515625" style="5" customWidth="1"/>
    <col min="9738" max="9738" width="3.5703125" style="5" customWidth="1"/>
    <col min="9739" max="9739" width="10.28515625" style="5" customWidth="1"/>
    <col min="9740" max="9742" width="11.28515625" style="5" customWidth="1"/>
    <col min="9743" max="9744" width="11.28515625" style="5" bestFit="1" customWidth="1"/>
    <col min="9745" max="9745" width="9.42578125" style="5" bestFit="1" customWidth="1"/>
    <col min="9746" max="9747" width="10.28515625" style="5" bestFit="1" customWidth="1"/>
    <col min="9748" max="9752" width="11.28515625" style="5" bestFit="1" customWidth="1"/>
    <col min="9753" max="9761" width="9.140625" style="5"/>
    <col min="9762" max="9763" width="10.28515625" style="5" bestFit="1" customWidth="1"/>
    <col min="9764" max="9984" width="9.140625" style="5"/>
    <col min="9985" max="9985" width="11.7109375" style="5" customWidth="1"/>
    <col min="9986" max="9986" width="7.42578125" style="5" customWidth="1"/>
    <col min="9987" max="9987" width="23.42578125" style="5" customWidth="1"/>
    <col min="9988" max="9988" width="10.28515625" style="5" customWidth="1"/>
    <col min="9989" max="9989" width="11.28515625" style="5" customWidth="1"/>
    <col min="9990" max="9990" width="9" style="5" customWidth="1"/>
    <col min="9991" max="9991" width="10.28515625" style="5" customWidth="1"/>
    <col min="9992" max="9992" width="10.140625" style="5" customWidth="1"/>
    <col min="9993" max="9993" width="11.28515625" style="5" customWidth="1"/>
    <col min="9994" max="9994" width="3.5703125" style="5" customWidth="1"/>
    <col min="9995" max="9995" width="10.28515625" style="5" customWidth="1"/>
    <col min="9996" max="9998" width="11.28515625" style="5" customWidth="1"/>
    <col min="9999" max="10000" width="11.28515625" style="5" bestFit="1" customWidth="1"/>
    <col min="10001" max="10001" width="9.42578125" style="5" bestFit="1" customWidth="1"/>
    <col min="10002" max="10003" width="10.28515625" style="5" bestFit="1" customWidth="1"/>
    <col min="10004" max="10008" width="11.28515625" style="5" bestFit="1" customWidth="1"/>
    <col min="10009" max="10017" width="9.140625" style="5"/>
    <col min="10018" max="10019" width="10.28515625" style="5" bestFit="1" customWidth="1"/>
    <col min="10020" max="10240" width="9.140625" style="5"/>
    <col min="10241" max="10241" width="11.7109375" style="5" customWidth="1"/>
    <col min="10242" max="10242" width="7.42578125" style="5" customWidth="1"/>
    <col min="10243" max="10243" width="23.42578125" style="5" customWidth="1"/>
    <col min="10244" max="10244" width="10.28515625" style="5" customWidth="1"/>
    <col min="10245" max="10245" width="11.28515625" style="5" customWidth="1"/>
    <col min="10246" max="10246" width="9" style="5" customWidth="1"/>
    <col min="10247" max="10247" width="10.28515625" style="5" customWidth="1"/>
    <col min="10248" max="10248" width="10.140625" style="5" customWidth="1"/>
    <col min="10249" max="10249" width="11.28515625" style="5" customWidth="1"/>
    <col min="10250" max="10250" width="3.5703125" style="5" customWidth="1"/>
    <col min="10251" max="10251" width="10.28515625" style="5" customWidth="1"/>
    <col min="10252" max="10254" width="11.28515625" style="5" customWidth="1"/>
    <col min="10255" max="10256" width="11.28515625" style="5" bestFit="1" customWidth="1"/>
    <col min="10257" max="10257" width="9.42578125" style="5" bestFit="1" customWidth="1"/>
    <col min="10258" max="10259" width="10.28515625" style="5" bestFit="1" customWidth="1"/>
    <col min="10260" max="10264" width="11.28515625" style="5" bestFit="1" customWidth="1"/>
    <col min="10265" max="10273" width="9.140625" style="5"/>
    <col min="10274" max="10275" width="10.28515625" style="5" bestFit="1" customWidth="1"/>
    <col min="10276" max="10496" width="9.140625" style="5"/>
    <col min="10497" max="10497" width="11.7109375" style="5" customWidth="1"/>
    <col min="10498" max="10498" width="7.42578125" style="5" customWidth="1"/>
    <col min="10499" max="10499" width="23.42578125" style="5" customWidth="1"/>
    <col min="10500" max="10500" width="10.28515625" style="5" customWidth="1"/>
    <col min="10501" max="10501" width="11.28515625" style="5" customWidth="1"/>
    <col min="10502" max="10502" width="9" style="5" customWidth="1"/>
    <col min="10503" max="10503" width="10.28515625" style="5" customWidth="1"/>
    <col min="10504" max="10504" width="10.140625" style="5" customWidth="1"/>
    <col min="10505" max="10505" width="11.28515625" style="5" customWidth="1"/>
    <col min="10506" max="10506" width="3.5703125" style="5" customWidth="1"/>
    <col min="10507" max="10507" width="10.28515625" style="5" customWidth="1"/>
    <col min="10508" max="10510" width="11.28515625" style="5" customWidth="1"/>
    <col min="10511" max="10512" width="11.28515625" style="5" bestFit="1" customWidth="1"/>
    <col min="10513" max="10513" width="9.42578125" style="5" bestFit="1" customWidth="1"/>
    <col min="10514" max="10515" width="10.28515625" style="5" bestFit="1" customWidth="1"/>
    <col min="10516" max="10520" width="11.28515625" style="5" bestFit="1" customWidth="1"/>
    <col min="10521" max="10529" width="9.140625" style="5"/>
    <col min="10530" max="10531" width="10.28515625" style="5" bestFit="1" customWidth="1"/>
    <col min="10532" max="10752" width="9.140625" style="5"/>
    <col min="10753" max="10753" width="11.7109375" style="5" customWidth="1"/>
    <col min="10754" max="10754" width="7.42578125" style="5" customWidth="1"/>
    <col min="10755" max="10755" width="23.42578125" style="5" customWidth="1"/>
    <col min="10756" max="10756" width="10.28515625" style="5" customWidth="1"/>
    <col min="10757" max="10757" width="11.28515625" style="5" customWidth="1"/>
    <col min="10758" max="10758" width="9" style="5" customWidth="1"/>
    <col min="10759" max="10759" width="10.28515625" style="5" customWidth="1"/>
    <col min="10760" max="10760" width="10.140625" style="5" customWidth="1"/>
    <col min="10761" max="10761" width="11.28515625" style="5" customWidth="1"/>
    <col min="10762" max="10762" width="3.5703125" style="5" customWidth="1"/>
    <col min="10763" max="10763" width="10.28515625" style="5" customWidth="1"/>
    <col min="10764" max="10766" width="11.28515625" style="5" customWidth="1"/>
    <col min="10767" max="10768" width="11.28515625" style="5" bestFit="1" customWidth="1"/>
    <col min="10769" max="10769" width="9.42578125" style="5" bestFit="1" customWidth="1"/>
    <col min="10770" max="10771" width="10.28515625" style="5" bestFit="1" customWidth="1"/>
    <col min="10772" max="10776" width="11.28515625" style="5" bestFit="1" customWidth="1"/>
    <col min="10777" max="10785" width="9.140625" style="5"/>
    <col min="10786" max="10787" width="10.28515625" style="5" bestFit="1" customWidth="1"/>
    <col min="10788" max="11008" width="9.140625" style="5"/>
    <col min="11009" max="11009" width="11.7109375" style="5" customWidth="1"/>
    <col min="11010" max="11010" width="7.42578125" style="5" customWidth="1"/>
    <col min="11011" max="11011" width="23.42578125" style="5" customWidth="1"/>
    <col min="11012" max="11012" width="10.28515625" style="5" customWidth="1"/>
    <col min="11013" max="11013" width="11.28515625" style="5" customWidth="1"/>
    <col min="11014" max="11014" width="9" style="5" customWidth="1"/>
    <col min="11015" max="11015" width="10.28515625" style="5" customWidth="1"/>
    <col min="11016" max="11016" width="10.140625" style="5" customWidth="1"/>
    <col min="11017" max="11017" width="11.28515625" style="5" customWidth="1"/>
    <col min="11018" max="11018" width="3.5703125" style="5" customWidth="1"/>
    <col min="11019" max="11019" width="10.28515625" style="5" customWidth="1"/>
    <col min="11020" max="11022" width="11.28515625" style="5" customWidth="1"/>
    <col min="11023" max="11024" width="11.28515625" style="5" bestFit="1" customWidth="1"/>
    <col min="11025" max="11025" width="9.42578125" style="5" bestFit="1" customWidth="1"/>
    <col min="11026" max="11027" width="10.28515625" style="5" bestFit="1" customWidth="1"/>
    <col min="11028" max="11032" width="11.28515625" style="5" bestFit="1" customWidth="1"/>
    <col min="11033" max="11041" width="9.140625" style="5"/>
    <col min="11042" max="11043" width="10.28515625" style="5" bestFit="1" customWidth="1"/>
    <col min="11044" max="11264" width="9.140625" style="5"/>
    <col min="11265" max="11265" width="11.7109375" style="5" customWidth="1"/>
    <col min="11266" max="11266" width="7.42578125" style="5" customWidth="1"/>
    <col min="11267" max="11267" width="23.42578125" style="5" customWidth="1"/>
    <col min="11268" max="11268" width="10.28515625" style="5" customWidth="1"/>
    <col min="11269" max="11269" width="11.28515625" style="5" customWidth="1"/>
    <col min="11270" max="11270" width="9" style="5" customWidth="1"/>
    <col min="11271" max="11271" width="10.28515625" style="5" customWidth="1"/>
    <col min="11272" max="11272" width="10.140625" style="5" customWidth="1"/>
    <col min="11273" max="11273" width="11.28515625" style="5" customWidth="1"/>
    <col min="11274" max="11274" width="3.5703125" style="5" customWidth="1"/>
    <col min="11275" max="11275" width="10.28515625" style="5" customWidth="1"/>
    <col min="11276" max="11278" width="11.28515625" style="5" customWidth="1"/>
    <col min="11279" max="11280" width="11.28515625" style="5" bestFit="1" customWidth="1"/>
    <col min="11281" max="11281" width="9.42578125" style="5" bestFit="1" customWidth="1"/>
    <col min="11282" max="11283" width="10.28515625" style="5" bestFit="1" customWidth="1"/>
    <col min="11284" max="11288" width="11.28515625" style="5" bestFit="1" customWidth="1"/>
    <col min="11289" max="11297" width="9.140625" style="5"/>
    <col min="11298" max="11299" width="10.28515625" style="5" bestFit="1" customWidth="1"/>
    <col min="11300" max="11520" width="9.140625" style="5"/>
    <col min="11521" max="11521" width="11.7109375" style="5" customWidth="1"/>
    <col min="11522" max="11522" width="7.42578125" style="5" customWidth="1"/>
    <col min="11523" max="11523" width="23.42578125" style="5" customWidth="1"/>
    <col min="11524" max="11524" width="10.28515625" style="5" customWidth="1"/>
    <col min="11525" max="11525" width="11.28515625" style="5" customWidth="1"/>
    <col min="11526" max="11526" width="9" style="5" customWidth="1"/>
    <col min="11527" max="11527" width="10.28515625" style="5" customWidth="1"/>
    <col min="11528" max="11528" width="10.140625" style="5" customWidth="1"/>
    <col min="11529" max="11529" width="11.28515625" style="5" customWidth="1"/>
    <col min="11530" max="11530" width="3.5703125" style="5" customWidth="1"/>
    <col min="11531" max="11531" width="10.28515625" style="5" customWidth="1"/>
    <col min="11532" max="11534" width="11.28515625" style="5" customWidth="1"/>
    <col min="11535" max="11536" width="11.28515625" style="5" bestFit="1" customWidth="1"/>
    <col min="11537" max="11537" width="9.42578125" style="5" bestFit="1" customWidth="1"/>
    <col min="11538" max="11539" width="10.28515625" style="5" bestFit="1" customWidth="1"/>
    <col min="11540" max="11544" width="11.28515625" style="5" bestFit="1" customWidth="1"/>
    <col min="11545" max="11553" width="9.140625" style="5"/>
    <col min="11554" max="11555" width="10.28515625" style="5" bestFit="1" customWidth="1"/>
    <col min="11556" max="11776" width="9.140625" style="5"/>
    <col min="11777" max="11777" width="11.7109375" style="5" customWidth="1"/>
    <col min="11778" max="11778" width="7.42578125" style="5" customWidth="1"/>
    <col min="11779" max="11779" width="23.42578125" style="5" customWidth="1"/>
    <col min="11780" max="11780" width="10.28515625" style="5" customWidth="1"/>
    <col min="11781" max="11781" width="11.28515625" style="5" customWidth="1"/>
    <col min="11782" max="11782" width="9" style="5" customWidth="1"/>
    <col min="11783" max="11783" width="10.28515625" style="5" customWidth="1"/>
    <col min="11784" max="11784" width="10.140625" style="5" customWidth="1"/>
    <col min="11785" max="11785" width="11.28515625" style="5" customWidth="1"/>
    <col min="11786" max="11786" width="3.5703125" style="5" customWidth="1"/>
    <col min="11787" max="11787" width="10.28515625" style="5" customWidth="1"/>
    <col min="11788" max="11790" width="11.28515625" style="5" customWidth="1"/>
    <col min="11791" max="11792" width="11.28515625" style="5" bestFit="1" customWidth="1"/>
    <col min="11793" max="11793" width="9.42578125" style="5" bestFit="1" customWidth="1"/>
    <col min="11794" max="11795" width="10.28515625" style="5" bestFit="1" customWidth="1"/>
    <col min="11796" max="11800" width="11.28515625" style="5" bestFit="1" customWidth="1"/>
    <col min="11801" max="11809" width="9.140625" style="5"/>
    <col min="11810" max="11811" width="10.28515625" style="5" bestFit="1" customWidth="1"/>
    <col min="11812" max="12032" width="9.140625" style="5"/>
    <col min="12033" max="12033" width="11.7109375" style="5" customWidth="1"/>
    <col min="12034" max="12034" width="7.42578125" style="5" customWidth="1"/>
    <col min="12035" max="12035" width="23.42578125" style="5" customWidth="1"/>
    <col min="12036" max="12036" width="10.28515625" style="5" customWidth="1"/>
    <col min="12037" max="12037" width="11.28515625" style="5" customWidth="1"/>
    <col min="12038" max="12038" width="9" style="5" customWidth="1"/>
    <col min="12039" max="12039" width="10.28515625" style="5" customWidth="1"/>
    <col min="12040" max="12040" width="10.140625" style="5" customWidth="1"/>
    <col min="12041" max="12041" width="11.28515625" style="5" customWidth="1"/>
    <col min="12042" max="12042" width="3.5703125" style="5" customWidth="1"/>
    <col min="12043" max="12043" width="10.28515625" style="5" customWidth="1"/>
    <col min="12044" max="12046" width="11.28515625" style="5" customWidth="1"/>
    <col min="12047" max="12048" width="11.28515625" style="5" bestFit="1" customWidth="1"/>
    <col min="12049" max="12049" width="9.42578125" style="5" bestFit="1" customWidth="1"/>
    <col min="12050" max="12051" width="10.28515625" style="5" bestFit="1" customWidth="1"/>
    <col min="12052" max="12056" width="11.28515625" style="5" bestFit="1" customWidth="1"/>
    <col min="12057" max="12065" width="9.140625" style="5"/>
    <col min="12066" max="12067" width="10.28515625" style="5" bestFit="1" customWidth="1"/>
    <col min="12068" max="12288" width="9.140625" style="5"/>
    <col min="12289" max="12289" width="11.7109375" style="5" customWidth="1"/>
    <col min="12290" max="12290" width="7.42578125" style="5" customWidth="1"/>
    <col min="12291" max="12291" width="23.42578125" style="5" customWidth="1"/>
    <col min="12292" max="12292" width="10.28515625" style="5" customWidth="1"/>
    <col min="12293" max="12293" width="11.28515625" style="5" customWidth="1"/>
    <col min="12294" max="12294" width="9" style="5" customWidth="1"/>
    <col min="12295" max="12295" width="10.28515625" style="5" customWidth="1"/>
    <col min="12296" max="12296" width="10.140625" style="5" customWidth="1"/>
    <col min="12297" max="12297" width="11.28515625" style="5" customWidth="1"/>
    <col min="12298" max="12298" width="3.5703125" style="5" customWidth="1"/>
    <col min="12299" max="12299" width="10.28515625" style="5" customWidth="1"/>
    <col min="12300" max="12302" width="11.28515625" style="5" customWidth="1"/>
    <col min="12303" max="12304" width="11.28515625" style="5" bestFit="1" customWidth="1"/>
    <col min="12305" max="12305" width="9.42578125" style="5" bestFit="1" customWidth="1"/>
    <col min="12306" max="12307" width="10.28515625" style="5" bestFit="1" customWidth="1"/>
    <col min="12308" max="12312" width="11.28515625" style="5" bestFit="1" customWidth="1"/>
    <col min="12313" max="12321" width="9.140625" style="5"/>
    <col min="12322" max="12323" width="10.28515625" style="5" bestFit="1" customWidth="1"/>
    <col min="12324" max="12544" width="9.140625" style="5"/>
    <col min="12545" max="12545" width="11.7109375" style="5" customWidth="1"/>
    <col min="12546" max="12546" width="7.42578125" style="5" customWidth="1"/>
    <col min="12547" max="12547" width="23.42578125" style="5" customWidth="1"/>
    <col min="12548" max="12548" width="10.28515625" style="5" customWidth="1"/>
    <col min="12549" max="12549" width="11.28515625" style="5" customWidth="1"/>
    <col min="12550" max="12550" width="9" style="5" customWidth="1"/>
    <col min="12551" max="12551" width="10.28515625" style="5" customWidth="1"/>
    <col min="12552" max="12552" width="10.140625" style="5" customWidth="1"/>
    <col min="12553" max="12553" width="11.28515625" style="5" customWidth="1"/>
    <col min="12554" max="12554" width="3.5703125" style="5" customWidth="1"/>
    <col min="12555" max="12555" width="10.28515625" style="5" customWidth="1"/>
    <col min="12556" max="12558" width="11.28515625" style="5" customWidth="1"/>
    <col min="12559" max="12560" width="11.28515625" style="5" bestFit="1" customWidth="1"/>
    <col min="12561" max="12561" width="9.42578125" style="5" bestFit="1" customWidth="1"/>
    <col min="12562" max="12563" width="10.28515625" style="5" bestFit="1" customWidth="1"/>
    <col min="12564" max="12568" width="11.28515625" style="5" bestFit="1" customWidth="1"/>
    <col min="12569" max="12577" width="9.140625" style="5"/>
    <col min="12578" max="12579" width="10.28515625" style="5" bestFit="1" customWidth="1"/>
    <col min="12580" max="12800" width="9.140625" style="5"/>
    <col min="12801" max="12801" width="11.7109375" style="5" customWidth="1"/>
    <col min="12802" max="12802" width="7.42578125" style="5" customWidth="1"/>
    <col min="12803" max="12803" width="23.42578125" style="5" customWidth="1"/>
    <col min="12804" max="12804" width="10.28515625" style="5" customWidth="1"/>
    <col min="12805" max="12805" width="11.28515625" style="5" customWidth="1"/>
    <col min="12806" max="12806" width="9" style="5" customWidth="1"/>
    <col min="12807" max="12807" width="10.28515625" style="5" customWidth="1"/>
    <col min="12808" max="12808" width="10.140625" style="5" customWidth="1"/>
    <col min="12809" max="12809" width="11.28515625" style="5" customWidth="1"/>
    <col min="12810" max="12810" width="3.5703125" style="5" customWidth="1"/>
    <col min="12811" max="12811" width="10.28515625" style="5" customWidth="1"/>
    <col min="12812" max="12814" width="11.28515625" style="5" customWidth="1"/>
    <col min="12815" max="12816" width="11.28515625" style="5" bestFit="1" customWidth="1"/>
    <col min="12817" max="12817" width="9.42578125" style="5" bestFit="1" customWidth="1"/>
    <col min="12818" max="12819" width="10.28515625" style="5" bestFit="1" customWidth="1"/>
    <col min="12820" max="12824" width="11.28515625" style="5" bestFit="1" customWidth="1"/>
    <col min="12825" max="12833" width="9.140625" style="5"/>
    <col min="12834" max="12835" width="10.28515625" style="5" bestFit="1" customWidth="1"/>
    <col min="12836" max="13056" width="9.140625" style="5"/>
    <col min="13057" max="13057" width="11.7109375" style="5" customWidth="1"/>
    <col min="13058" max="13058" width="7.42578125" style="5" customWidth="1"/>
    <col min="13059" max="13059" width="23.42578125" style="5" customWidth="1"/>
    <col min="13060" max="13060" width="10.28515625" style="5" customWidth="1"/>
    <col min="13061" max="13061" width="11.28515625" style="5" customWidth="1"/>
    <col min="13062" max="13062" width="9" style="5" customWidth="1"/>
    <col min="13063" max="13063" width="10.28515625" style="5" customWidth="1"/>
    <col min="13064" max="13064" width="10.140625" style="5" customWidth="1"/>
    <col min="13065" max="13065" width="11.28515625" style="5" customWidth="1"/>
    <col min="13066" max="13066" width="3.5703125" style="5" customWidth="1"/>
    <col min="13067" max="13067" width="10.28515625" style="5" customWidth="1"/>
    <col min="13068" max="13070" width="11.28515625" style="5" customWidth="1"/>
    <col min="13071" max="13072" width="11.28515625" style="5" bestFit="1" customWidth="1"/>
    <col min="13073" max="13073" width="9.42578125" style="5" bestFit="1" customWidth="1"/>
    <col min="13074" max="13075" width="10.28515625" style="5" bestFit="1" customWidth="1"/>
    <col min="13076" max="13080" width="11.28515625" style="5" bestFit="1" customWidth="1"/>
    <col min="13081" max="13089" width="9.140625" style="5"/>
    <col min="13090" max="13091" width="10.28515625" style="5" bestFit="1" customWidth="1"/>
    <col min="13092" max="13312" width="9.140625" style="5"/>
    <col min="13313" max="13313" width="11.7109375" style="5" customWidth="1"/>
    <col min="13314" max="13314" width="7.42578125" style="5" customWidth="1"/>
    <col min="13315" max="13315" width="23.42578125" style="5" customWidth="1"/>
    <col min="13316" max="13316" width="10.28515625" style="5" customWidth="1"/>
    <col min="13317" max="13317" width="11.28515625" style="5" customWidth="1"/>
    <col min="13318" max="13318" width="9" style="5" customWidth="1"/>
    <col min="13319" max="13319" width="10.28515625" style="5" customWidth="1"/>
    <col min="13320" max="13320" width="10.140625" style="5" customWidth="1"/>
    <col min="13321" max="13321" width="11.28515625" style="5" customWidth="1"/>
    <col min="13322" max="13322" width="3.5703125" style="5" customWidth="1"/>
    <col min="13323" max="13323" width="10.28515625" style="5" customWidth="1"/>
    <col min="13324" max="13326" width="11.28515625" style="5" customWidth="1"/>
    <col min="13327" max="13328" width="11.28515625" style="5" bestFit="1" customWidth="1"/>
    <col min="13329" max="13329" width="9.42578125" style="5" bestFit="1" customWidth="1"/>
    <col min="13330" max="13331" width="10.28515625" style="5" bestFit="1" customWidth="1"/>
    <col min="13332" max="13336" width="11.28515625" style="5" bestFit="1" customWidth="1"/>
    <col min="13337" max="13345" width="9.140625" style="5"/>
    <col min="13346" max="13347" width="10.28515625" style="5" bestFit="1" customWidth="1"/>
    <col min="13348" max="13568" width="9.140625" style="5"/>
    <col min="13569" max="13569" width="11.7109375" style="5" customWidth="1"/>
    <col min="13570" max="13570" width="7.42578125" style="5" customWidth="1"/>
    <col min="13571" max="13571" width="23.42578125" style="5" customWidth="1"/>
    <col min="13572" max="13572" width="10.28515625" style="5" customWidth="1"/>
    <col min="13573" max="13573" width="11.28515625" style="5" customWidth="1"/>
    <col min="13574" max="13574" width="9" style="5" customWidth="1"/>
    <col min="13575" max="13575" width="10.28515625" style="5" customWidth="1"/>
    <col min="13576" max="13576" width="10.140625" style="5" customWidth="1"/>
    <col min="13577" max="13577" width="11.28515625" style="5" customWidth="1"/>
    <col min="13578" max="13578" width="3.5703125" style="5" customWidth="1"/>
    <col min="13579" max="13579" width="10.28515625" style="5" customWidth="1"/>
    <col min="13580" max="13582" width="11.28515625" style="5" customWidth="1"/>
    <col min="13583" max="13584" width="11.28515625" style="5" bestFit="1" customWidth="1"/>
    <col min="13585" max="13585" width="9.42578125" style="5" bestFit="1" customWidth="1"/>
    <col min="13586" max="13587" width="10.28515625" style="5" bestFit="1" customWidth="1"/>
    <col min="13588" max="13592" width="11.28515625" style="5" bestFit="1" customWidth="1"/>
    <col min="13593" max="13601" width="9.140625" style="5"/>
    <col min="13602" max="13603" width="10.28515625" style="5" bestFit="1" customWidth="1"/>
    <col min="13604" max="13824" width="9.140625" style="5"/>
    <col min="13825" max="13825" width="11.7109375" style="5" customWidth="1"/>
    <col min="13826" max="13826" width="7.42578125" style="5" customWidth="1"/>
    <col min="13827" max="13827" width="23.42578125" style="5" customWidth="1"/>
    <col min="13828" max="13828" width="10.28515625" style="5" customWidth="1"/>
    <col min="13829" max="13829" width="11.28515625" style="5" customWidth="1"/>
    <col min="13830" max="13830" width="9" style="5" customWidth="1"/>
    <col min="13831" max="13831" width="10.28515625" style="5" customWidth="1"/>
    <col min="13832" max="13832" width="10.140625" style="5" customWidth="1"/>
    <col min="13833" max="13833" width="11.28515625" style="5" customWidth="1"/>
    <col min="13834" max="13834" width="3.5703125" style="5" customWidth="1"/>
    <col min="13835" max="13835" width="10.28515625" style="5" customWidth="1"/>
    <col min="13836" max="13838" width="11.28515625" style="5" customWidth="1"/>
    <col min="13839" max="13840" width="11.28515625" style="5" bestFit="1" customWidth="1"/>
    <col min="13841" max="13841" width="9.42578125" style="5" bestFit="1" customWidth="1"/>
    <col min="13842" max="13843" width="10.28515625" style="5" bestFit="1" customWidth="1"/>
    <col min="13844" max="13848" width="11.28515625" style="5" bestFit="1" customWidth="1"/>
    <col min="13849" max="13857" width="9.140625" style="5"/>
    <col min="13858" max="13859" width="10.28515625" style="5" bestFit="1" customWidth="1"/>
    <col min="13860" max="14080" width="9.140625" style="5"/>
    <col min="14081" max="14081" width="11.7109375" style="5" customWidth="1"/>
    <col min="14082" max="14082" width="7.42578125" style="5" customWidth="1"/>
    <col min="14083" max="14083" width="23.42578125" style="5" customWidth="1"/>
    <col min="14084" max="14084" width="10.28515625" style="5" customWidth="1"/>
    <col min="14085" max="14085" width="11.28515625" style="5" customWidth="1"/>
    <col min="14086" max="14086" width="9" style="5" customWidth="1"/>
    <col min="14087" max="14087" width="10.28515625" style="5" customWidth="1"/>
    <col min="14088" max="14088" width="10.140625" style="5" customWidth="1"/>
    <col min="14089" max="14089" width="11.28515625" style="5" customWidth="1"/>
    <col min="14090" max="14090" width="3.5703125" style="5" customWidth="1"/>
    <col min="14091" max="14091" width="10.28515625" style="5" customWidth="1"/>
    <col min="14092" max="14094" width="11.28515625" style="5" customWidth="1"/>
    <col min="14095" max="14096" width="11.28515625" style="5" bestFit="1" customWidth="1"/>
    <col min="14097" max="14097" width="9.42578125" style="5" bestFit="1" customWidth="1"/>
    <col min="14098" max="14099" width="10.28515625" style="5" bestFit="1" customWidth="1"/>
    <col min="14100" max="14104" width="11.28515625" style="5" bestFit="1" customWidth="1"/>
    <col min="14105" max="14113" width="9.140625" style="5"/>
    <col min="14114" max="14115" width="10.28515625" style="5" bestFit="1" customWidth="1"/>
    <col min="14116" max="14336" width="9.140625" style="5"/>
    <col min="14337" max="14337" width="11.7109375" style="5" customWidth="1"/>
    <col min="14338" max="14338" width="7.42578125" style="5" customWidth="1"/>
    <col min="14339" max="14339" width="23.42578125" style="5" customWidth="1"/>
    <col min="14340" max="14340" width="10.28515625" style="5" customWidth="1"/>
    <col min="14341" max="14341" width="11.28515625" style="5" customWidth="1"/>
    <col min="14342" max="14342" width="9" style="5" customWidth="1"/>
    <col min="14343" max="14343" width="10.28515625" style="5" customWidth="1"/>
    <col min="14344" max="14344" width="10.140625" style="5" customWidth="1"/>
    <col min="14345" max="14345" width="11.28515625" style="5" customWidth="1"/>
    <col min="14346" max="14346" width="3.5703125" style="5" customWidth="1"/>
    <col min="14347" max="14347" width="10.28515625" style="5" customWidth="1"/>
    <col min="14348" max="14350" width="11.28515625" style="5" customWidth="1"/>
    <col min="14351" max="14352" width="11.28515625" style="5" bestFit="1" customWidth="1"/>
    <col min="14353" max="14353" width="9.42578125" style="5" bestFit="1" customWidth="1"/>
    <col min="14354" max="14355" width="10.28515625" style="5" bestFit="1" customWidth="1"/>
    <col min="14356" max="14360" width="11.28515625" style="5" bestFit="1" customWidth="1"/>
    <col min="14361" max="14369" width="9.140625" style="5"/>
    <col min="14370" max="14371" width="10.28515625" style="5" bestFit="1" customWidth="1"/>
    <col min="14372" max="14592" width="9.140625" style="5"/>
    <col min="14593" max="14593" width="11.7109375" style="5" customWidth="1"/>
    <col min="14594" max="14594" width="7.42578125" style="5" customWidth="1"/>
    <col min="14595" max="14595" width="23.42578125" style="5" customWidth="1"/>
    <col min="14596" max="14596" width="10.28515625" style="5" customWidth="1"/>
    <col min="14597" max="14597" width="11.28515625" style="5" customWidth="1"/>
    <col min="14598" max="14598" width="9" style="5" customWidth="1"/>
    <col min="14599" max="14599" width="10.28515625" style="5" customWidth="1"/>
    <col min="14600" max="14600" width="10.140625" style="5" customWidth="1"/>
    <col min="14601" max="14601" width="11.28515625" style="5" customWidth="1"/>
    <col min="14602" max="14602" width="3.5703125" style="5" customWidth="1"/>
    <col min="14603" max="14603" width="10.28515625" style="5" customWidth="1"/>
    <col min="14604" max="14606" width="11.28515625" style="5" customWidth="1"/>
    <col min="14607" max="14608" width="11.28515625" style="5" bestFit="1" customWidth="1"/>
    <col min="14609" max="14609" width="9.42578125" style="5" bestFit="1" customWidth="1"/>
    <col min="14610" max="14611" width="10.28515625" style="5" bestFit="1" customWidth="1"/>
    <col min="14612" max="14616" width="11.28515625" style="5" bestFit="1" customWidth="1"/>
    <col min="14617" max="14625" width="9.140625" style="5"/>
    <col min="14626" max="14627" width="10.28515625" style="5" bestFit="1" customWidth="1"/>
    <col min="14628" max="14848" width="9.140625" style="5"/>
    <col min="14849" max="14849" width="11.7109375" style="5" customWidth="1"/>
    <col min="14850" max="14850" width="7.42578125" style="5" customWidth="1"/>
    <col min="14851" max="14851" width="23.42578125" style="5" customWidth="1"/>
    <col min="14852" max="14852" width="10.28515625" style="5" customWidth="1"/>
    <col min="14853" max="14853" width="11.28515625" style="5" customWidth="1"/>
    <col min="14854" max="14854" width="9" style="5" customWidth="1"/>
    <col min="14855" max="14855" width="10.28515625" style="5" customWidth="1"/>
    <col min="14856" max="14856" width="10.140625" style="5" customWidth="1"/>
    <col min="14857" max="14857" width="11.28515625" style="5" customWidth="1"/>
    <col min="14858" max="14858" width="3.5703125" style="5" customWidth="1"/>
    <col min="14859" max="14859" width="10.28515625" style="5" customWidth="1"/>
    <col min="14860" max="14862" width="11.28515625" style="5" customWidth="1"/>
    <col min="14863" max="14864" width="11.28515625" style="5" bestFit="1" customWidth="1"/>
    <col min="14865" max="14865" width="9.42578125" style="5" bestFit="1" customWidth="1"/>
    <col min="14866" max="14867" width="10.28515625" style="5" bestFit="1" customWidth="1"/>
    <col min="14868" max="14872" width="11.28515625" style="5" bestFit="1" customWidth="1"/>
    <col min="14873" max="14881" width="9.140625" style="5"/>
    <col min="14882" max="14883" width="10.28515625" style="5" bestFit="1" customWidth="1"/>
    <col min="14884" max="15104" width="9.140625" style="5"/>
    <col min="15105" max="15105" width="11.7109375" style="5" customWidth="1"/>
    <col min="15106" max="15106" width="7.42578125" style="5" customWidth="1"/>
    <col min="15107" max="15107" width="23.42578125" style="5" customWidth="1"/>
    <col min="15108" max="15108" width="10.28515625" style="5" customWidth="1"/>
    <col min="15109" max="15109" width="11.28515625" style="5" customWidth="1"/>
    <col min="15110" max="15110" width="9" style="5" customWidth="1"/>
    <col min="15111" max="15111" width="10.28515625" style="5" customWidth="1"/>
    <col min="15112" max="15112" width="10.140625" style="5" customWidth="1"/>
    <col min="15113" max="15113" width="11.28515625" style="5" customWidth="1"/>
    <col min="15114" max="15114" width="3.5703125" style="5" customWidth="1"/>
    <col min="15115" max="15115" width="10.28515625" style="5" customWidth="1"/>
    <col min="15116" max="15118" width="11.28515625" style="5" customWidth="1"/>
    <col min="15119" max="15120" width="11.28515625" style="5" bestFit="1" customWidth="1"/>
    <col min="15121" max="15121" width="9.42578125" style="5" bestFit="1" customWidth="1"/>
    <col min="15122" max="15123" width="10.28515625" style="5" bestFit="1" customWidth="1"/>
    <col min="15124" max="15128" width="11.28515625" style="5" bestFit="1" customWidth="1"/>
    <col min="15129" max="15137" width="9.140625" style="5"/>
    <col min="15138" max="15139" width="10.28515625" style="5" bestFit="1" customWidth="1"/>
    <col min="15140" max="15360" width="9.140625" style="5"/>
    <col min="15361" max="15361" width="11.7109375" style="5" customWidth="1"/>
    <col min="15362" max="15362" width="7.42578125" style="5" customWidth="1"/>
    <col min="15363" max="15363" width="23.42578125" style="5" customWidth="1"/>
    <col min="15364" max="15364" width="10.28515625" style="5" customWidth="1"/>
    <col min="15365" max="15365" width="11.28515625" style="5" customWidth="1"/>
    <col min="15366" max="15366" width="9" style="5" customWidth="1"/>
    <col min="15367" max="15367" width="10.28515625" style="5" customWidth="1"/>
    <col min="15368" max="15368" width="10.140625" style="5" customWidth="1"/>
    <col min="15369" max="15369" width="11.28515625" style="5" customWidth="1"/>
    <col min="15370" max="15370" width="3.5703125" style="5" customWidth="1"/>
    <col min="15371" max="15371" width="10.28515625" style="5" customWidth="1"/>
    <col min="15372" max="15374" width="11.28515625" style="5" customWidth="1"/>
    <col min="15375" max="15376" width="11.28515625" style="5" bestFit="1" customWidth="1"/>
    <col min="15377" max="15377" width="9.42578125" style="5" bestFit="1" customWidth="1"/>
    <col min="15378" max="15379" width="10.28515625" style="5" bestFit="1" customWidth="1"/>
    <col min="15380" max="15384" width="11.28515625" style="5" bestFit="1" customWidth="1"/>
    <col min="15385" max="15393" width="9.140625" style="5"/>
    <col min="15394" max="15395" width="10.28515625" style="5" bestFit="1" customWidth="1"/>
    <col min="15396" max="15616" width="9.140625" style="5"/>
    <col min="15617" max="15617" width="11.7109375" style="5" customWidth="1"/>
    <col min="15618" max="15618" width="7.42578125" style="5" customWidth="1"/>
    <col min="15619" max="15619" width="23.42578125" style="5" customWidth="1"/>
    <col min="15620" max="15620" width="10.28515625" style="5" customWidth="1"/>
    <col min="15621" max="15621" width="11.28515625" style="5" customWidth="1"/>
    <col min="15622" max="15622" width="9" style="5" customWidth="1"/>
    <col min="15623" max="15623" width="10.28515625" style="5" customWidth="1"/>
    <col min="15624" max="15624" width="10.140625" style="5" customWidth="1"/>
    <col min="15625" max="15625" width="11.28515625" style="5" customWidth="1"/>
    <col min="15626" max="15626" width="3.5703125" style="5" customWidth="1"/>
    <col min="15627" max="15627" width="10.28515625" style="5" customWidth="1"/>
    <col min="15628" max="15630" width="11.28515625" style="5" customWidth="1"/>
    <col min="15631" max="15632" width="11.28515625" style="5" bestFit="1" customWidth="1"/>
    <col min="15633" max="15633" width="9.42578125" style="5" bestFit="1" customWidth="1"/>
    <col min="15634" max="15635" width="10.28515625" style="5" bestFit="1" customWidth="1"/>
    <col min="15636" max="15640" width="11.28515625" style="5" bestFit="1" customWidth="1"/>
    <col min="15641" max="15649" width="9.140625" style="5"/>
    <col min="15650" max="15651" width="10.28515625" style="5" bestFit="1" customWidth="1"/>
    <col min="15652" max="15872" width="9.140625" style="5"/>
    <col min="15873" max="15873" width="11.7109375" style="5" customWidth="1"/>
    <col min="15874" max="15874" width="7.42578125" style="5" customWidth="1"/>
    <col min="15875" max="15875" width="23.42578125" style="5" customWidth="1"/>
    <col min="15876" max="15876" width="10.28515625" style="5" customWidth="1"/>
    <col min="15877" max="15877" width="11.28515625" style="5" customWidth="1"/>
    <col min="15878" max="15878" width="9" style="5" customWidth="1"/>
    <col min="15879" max="15879" width="10.28515625" style="5" customWidth="1"/>
    <col min="15880" max="15880" width="10.140625" style="5" customWidth="1"/>
    <col min="15881" max="15881" width="11.28515625" style="5" customWidth="1"/>
    <col min="15882" max="15882" width="3.5703125" style="5" customWidth="1"/>
    <col min="15883" max="15883" width="10.28515625" style="5" customWidth="1"/>
    <col min="15884" max="15886" width="11.28515625" style="5" customWidth="1"/>
    <col min="15887" max="15888" width="11.28515625" style="5" bestFit="1" customWidth="1"/>
    <col min="15889" max="15889" width="9.42578125" style="5" bestFit="1" customWidth="1"/>
    <col min="15890" max="15891" width="10.28515625" style="5" bestFit="1" customWidth="1"/>
    <col min="15892" max="15896" width="11.28515625" style="5" bestFit="1" customWidth="1"/>
    <col min="15897" max="15905" width="9.140625" style="5"/>
    <col min="15906" max="15907" width="10.28515625" style="5" bestFit="1" customWidth="1"/>
    <col min="15908" max="16128" width="9.140625" style="5"/>
    <col min="16129" max="16129" width="11.7109375" style="5" customWidth="1"/>
    <col min="16130" max="16130" width="7.42578125" style="5" customWidth="1"/>
    <col min="16131" max="16131" width="23.42578125" style="5" customWidth="1"/>
    <col min="16132" max="16132" width="10.28515625" style="5" customWidth="1"/>
    <col min="16133" max="16133" width="11.28515625" style="5" customWidth="1"/>
    <col min="16134" max="16134" width="9" style="5" customWidth="1"/>
    <col min="16135" max="16135" width="10.28515625" style="5" customWidth="1"/>
    <col min="16136" max="16136" width="10.140625" style="5" customWidth="1"/>
    <col min="16137" max="16137" width="11.28515625" style="5" customWidth="1"/>
    <col min="16138" max="16138" width="3.5703125" style="5" customWidth="1"/>
    <col min="16139" max="16139" width="10.28515625" style="5" customWidth="1"/>
    <col min="16140" max="16142" width="11.28515625" style="5" customWidth="1"/>
    <col min="16143" max="16144" width="11.28515625" style="5" bestFit="1" customWidth="1"/>
    <col min="16145" max="16145" width="9.42578125" style="5" bestFit="1" customWidth="1"/>
    <col min="16146" max="16147" width="10.28515625" style="5" bestFit="1" customWidth="1"/>
    <col min="16148" max="16152" width="11.28515625" style="5" bestFit="1" customWidth="1"/>
    <col min="16153" max="16161" width="9.140625" style="5"/>
    <col min="16162" max="16163" width="10.28515625" style="5" bestFit="1" customWidth="1"/>
    <col min="16164" max="16384" width="9.140625" style="5"/>
  </cols>
  <sheetData>
    <row r="1" spans="1:35" ht="18.75" x14ac:dyDescent="0.25">
      <c r="A1" s="170" t="s">
        <v>706</v>
      </c>
    </row>
    <row r="2" spans="1:35" ht="15.75" x14ac:dyDescent="0.25">
      <c r="A2" s="170" t="s">
        <v>705</v>
      </c>
    </row>
    <row r="3" spans="1:35" ht="15.75" thickBot="1" x14ac:dyDescent="0.25">
      <c r="A3" s="169" t="s">
        <v>662</v>
      </c>
    </row>
    <row r="4" spans="1:35" ht="14.25" x14ac:dyDescent="0.2">
      <c r="A4" s="138"/>
      <c r="B4" s="139"/>
      <c r="C4" s="138"/>
      <c r="D4" s="304" t="s">
        <v>704</v>
      </c>
      <c r="E4" s="305"/>
      <c r="F4" s="305"/>
      <c r="G4" s="305"/>
      <c r="H4" s="305"/>
      <c r="I4" s="305"/>
      <c r="J4" s="305"/>
      <c r="K4" s="305"/>
      <c r="L4" s="305"/>
      <c r="M4" s="305"/>
      <c r="N4" s="305"/>
      <c r="O4" s="305"/>
      <c r="P4" s="306"/>
      <c r="Q4" s="306"/>
      <c r="R4" s="306"/>
      <c r="S4" s="306"/>
      <c r="T4" s="306"/>
      <c r="U4" s="306"/>
      <c r="V4" s="306"/>
      <c r="W4" s="306"/>
      <c r="X4" s="306"/>
      <c r="Y4" s="306"/>
      <c r="Z4" s="306"/>
      <c r="AA4" s="306"/>
      <c r="AB4" s="306"/>
      <c r="AC4" s="306"/>
      <c r="AD4" s="306"/>
      <c r="AE4" s="306"/>
      <c r="AF4" s="306"/>
      <c r="AG4" s="306"/>
    </row>
    <row r="5" spans="1:35" x14ac:dyDescent="0.2">
      <c r="A5" s="137"/>
      <c r="B5" s="126"/>
      <c r="C5" s="137"/>
      <c r="D5" s="307" t="s">
        <v>699</v>
      </c>
      <c r="E5" s="308"/>
      <c r="F5" s="308"/>
      <c r="G5" s="308"/>
      <c r="H5" s="308"/>
      <c r="I5" s="308"/>
      <c r="J5" s="151"/>
      <c r="K5" s="309" t="s">
        <v>698</v>
      </c>
      <c r="L5" s="309"/>
      <c r="M5" s="309"/>
      <c r="N5" s="309"/>
      <c r="O5" s="309"/>
      <c r="P5" s="306"/>
      <c r="Q5" s="306"/>
      <c r="R5" s="306"/>
      <c r="S5" s="306"/>
      <c r="T5" s="306"/>
      <c r="U5" s="306"/>
      <c r="V5" s="306"/>
      <c r="W5" s="306"/>
      <c r="X5" s="306"/>
      <c r="Y5" s="306"/>
      <c r="Z5" s="306"/>
      <c r="AA5" s="306"/>
      <c r="AB5" s="306"/>
      <c r="AC5" s="306"/>
      <c r="AD5" s="306"/>
      <c r="AE5" s="306"/>
      <c r="AF5" s="306"/>
      <c r="AG5" s="306"/>
    </row>
    <row r="6" spans="1:35" s="163" customFormat="1" ht="38.25" x14ac:dyDescent="0.2">
      <c r="A6" s="135" t="s">
        <v>697</v>
      </c>
      <c r="B6" s="66" t="s">
        <v>696</v>
      </c>
      <c r="C6" s="134" t="s">
        <v>695</v>
      </c>
      <c r="D6" s="150" t="s">
        <v>702</v>
      </c>
      <c r="E6" s="150" t="s">
        <v>694</v>
      </c>
      <c r="F6" s="150" t="s">
        <v>693</v>
      </c>
      <c r="G6" s="150" t="s">
        <v>692</v>
      </c>
      <c r="H6" s="150" t="s">
        <v>691</v>
      </c>
      <c r="I6" s="150" t="s">
        <v>690</v>
      </c>
      <c r="J6" s="164"/>
      <c r="K6" s="150" t="s">
        <v>701</v>
      </c>
      <c r="L6" s="150" t="s">
        <v>689</v>
      </c>
      <c r="M6" s="150" t="s">
        <v>688</v>
      </c>
      <c r="N6" s="150" t="s">
        <v>687</v>
      </c>
      <c r="O6" s="150" t="s">
        <v>686</v>
      </c>
      <c r="P6" s="164"/>
      <c r="Q6" s="164"/>
      <c r="R6" s="164"/>
      <c r="S6" s="164"/>
      <c r="T6" s="164"/>
      <c r="U6" s="164"/>
      <c r="V6" s="164"/>
      <c r="W6" s="164"/>
      <c r="X6" s="164"/>
      <c r="Y6" s="164"/>
      <c r="Z6" s="164"/>
      <c r="AA6" s="164"/>
      <c r="AB6" s="164"/>
      <c r="AC6" s="164"/>
      <c r="AD6" s="164"/>
      <c r="AE6" s="164"/>
      <c r="AF6" s="164"/>
      <c r="AG6" s="165"/>
      <c r="AI6" s="164"/>
    </row>
    <row r="7" spans="1:35" s="163" customFormat="1" hidden="1" x14ac:dyDescent="0.2">
      <c r="A7" s="168"/>
      <c r="B7" s="167"/>
      <c r="C7" s="166"/>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5"/>
      <c r="AI7" s="164"/>
    </row>
    <row r="8" spans="1:35" s="160" customFormat="1" ht="21.75" customHeight="1" x14ac:dyDescent="0.2">
      <c r="B8" s="129"/>
      <c r="C8" s="56" t="s">
        <v>645</v>
      </c>
      <c r="D8" s="149">
        <f>'[3]Tried _ Succeded '!I12</f>
        <v>236535.01358704362</v>
      </c>
      <c r="E8" s="149">
        <f>'[3]Tried _ Succeded '!D12</f>
        <v>206509.92406998907</v>
      </c>
      <c r="F8" s="149">
        <f>'[3]Tried _ Succeded '!E12</f>
        <v>2503.0905722231014</v>
      </c>
      <c r="G8" s="149">
        <f>'[3]Tried _ Succeded '!F12</f>
        <v>16134.38148164481</v>
      </c>
      <c r="H8" s="149">
        <f>'[3]Tried _ Succeded '!G12</f>
        <v>6355.9408069630508</v>
      </c>
      <c r="I8" s="149">
        <f>'[3]Tried _ Succeded '!H12</f>
        <v>5031.6766562236098</v>
      </c>
      <c r="J8" s="149"/>
      <c r="K8" s="149">
        <f>'[3]Tried _ Succeded '!S12</f>
        <v>242694.53462040698</v>
      </c>
      <c r="L8" s="149">
        <f>'[3]Tried _ Succeded '!O12</f>
        <v>107470.59079855279</v>
      </c>
      <c r="M8" s="149">
        <f>'[3]Tried _ Succeded '!P12</f>
        <v>37233.341840609282</v>
      </c>
      <c r="N8" s="149">
        <f>'[3]Tried _ Succeded '!Q12</f>
        <v>46240.210671980807</v>
      </c>
      <c r="O8" s="149">
        <f>'[3]Tried _ Succeded '!R12</f>
        <v>51750.391309264094</v>
      </c>
      <c r="P8" s="149"/>
      <c r="Q8" s="149"/>
      <c r="R8" s="149"/>
      <c r="S8" s="149"/>
      <c r="T8" s="149"/>
      <c r="U8" s="149"/>
      <c r="V8" s="149"/>
      <c r="W8" s="149"/>
      <c r="X8" s="149"/>
      <c r="Y8" s="162"/>
      <c r="Z8" s="162"/>
      <c r="AA8" s="162"/>
      <c r="AB8" s="162"/>
      <c r="AC8" s="162"/>
      <c r="AD8" s="162"/>
      <c r="AE8" s="162"/>
      <c r="AF8" s="162"/>
      <c r="AG8" s="162"/>
      <c r="AH8" s="161"/>
      <c r="AI8" s="161"/>
    </row>
    <row r="9" spans="1:35" s="156" customFormat="1" hidden="1" x14ac:dyDescent="0.2">
      <c r="D9" s="159"/>
      <c r="E9" s="159"/>
      <c r="F9" s="159"/>
      <c r="G9" s="159"/>
      <c r="H9" s="159"/>
      <c r="I9" s="159"/>
      <c r="J9" s="159"/>
      <c r="K9" s="159"/>
      <c r="L9" s="159"/>
      <c r="M9" s="159"/>
      <c r="N9" s="159"/>
      <c r="O9" s="159"/>
      <c r="P9" s="159"/>
      <c r="Q9" s="159"/>
      <c r="R9" s="159"/>
      <c r="S9" s="159"/>
      <c r="T9" s="159"/>
      <c r="U9" s="159"/>
      <c r="V9" s="159"/>
      <c r="W9" s="159"/>
      <c r="X9" s="159"/>
      <c r="Y9" s="158"/>
      <c r="Z9" s="158"/>
      <c r="AA9" s="158"/>
      <c r="AB9" s="158"/>
      <c r="AC9" s="158"/>
      <c r="AD9" s="158"/>
      <c r="AE9" s="158"/>
      <c r="AF9" s="158"/>
      <c r="AG9" s="158"/>
      <c r="AH9" s="157"/>
      <c r="AI9" s="157"/>
    </row>
    <row r="10" spans="1:35" x14ac:dyDescent="0.2">
      <c r="A10" s="5" t="s">
        <v>644</v>
      </c>
      <c r="B10" s="88" t="s">
        <v>643</v>
      </c>
      <c r="C10" s="126" t="s">
        <v>642</v>
      </c>
      <c r="D10" s="145">
        <f>VLOOKUP(B10,'[3]Tried _ Succeded '!$C$8:$I$11,7,FALSE)</f>
        <v>72110.066331170106</v>
      </c>
      <c r="E10" s="145">
        <f>VLOOKUP(B10,'[3]Tried _ Succeded '!$C$8:$I$11,2,FALSE)</f>
        <v>66038.956665989841</v>
      </c>
      <c r="F10" s="145">
        <f>VLOOKUP(B10,'[3]Tried _ Succeded '!$C$8:$I$11,3,FALSE)</f>
        <v>474.05021264733131</v>
      </c>
      <c r="G10" s="145">
        <f>VLOOKUP(B10,'[3]Tried _ Succeded '!$C$8:$I$11,4,FALSE)</f>
        <v>3659.4452685168098</v>
      </c>
      <c r="H10" s="145">
        <f>VLOOKUP(B10,'[3]Tried _ Succeded '!$C$8:$I$11,5,FALSE)</f>
        <v>914.87865280155575</v>
      </c>
      <c r="I10" s="145">
        <f>VLOOKUP(B10,'[3]Tried _ Succeded '!$C$8:$I$11,6,FALSE)</f>
        <v>1022.7355312145718</v>
      </c>
      <c r="J10" s="145"/>
      <c r="K10" s="145">
        <f>VLOOKUP(B10,'[3]Tried _ Succeded '!$N$8:$S$11,6,FALSE)</f>
        <v>74134.110724619328</v>
      </c>
      <c r="L10" s="145">
        <f>VLOOKUP(B10,'[3]Tried _ Succeded '!$N$8:$S$11,2,FALSE)</f>
        <v>32035.442662013989</v>
      </c>
      <c r="M10" s="145">
        <f>VLOOKUP(B10,'[3]Tried _ Succeded '!$N$8:$S$11,3,FALSE)</f>
        <v>10861.088425874426</v>
      </c>
      <c r="N10" s="145">
        <f>VLOOKUP(B10,'[3]Tried _ Succeded '!$N$8:$S$11,4,FALSE)</f>
        <v>14596.15841048057</v>
      </c>
      <c r="O10" s="145">
        <f>VLOOKUP(B10,'[3]Tried _ Succeded '!$N$8:$S$11,5,FALSE)</f>
        <v>16641.421226250335</v>
      </c>
      <c r="P10" s="144"/>
      <c r="Q10" s="144"/>
      <c r="R10" s="144"/>
      <c r="S10" s="144"/>
      <c r="T10" s="144"/>
      <c r="U10" s="144"/>
      <c r="V10" s="144"/>
      <c r="W10" s="144"/>
      <c r="X10" s="144"/>
      <c r="Y10" s="154"/>
      <c r="Z10" s="154"/>
      <c r="AA10" s="154"/>
      <c r="AB10" s="154"/>
      <c r="AC10" s="154"/>
      <c r="AD10" s="154"/>
      <c r="AE10" s="154"/>
      <c r="AF10" s="154"/>
      <c r="AG10" s="154"/>
      <c r="AH10" s="152"/>
      <c r="AI10" s="152"/>
    </row>
    <row r="11" spans="1:35" x14ac:dyDescent="0.2">
      <c r="A11" s="5" t="s">
        <v>641</v>
      </c>
      <c r="B11" s="88" t="s">
        <v>640</v>
      </c>
      <c r="C11" s="126" t="s">
        <v>639</v>
      </c>
      <c r="D11" s="145">
        <f>VLOOKUP(B11,'[3]Tried _ Succeded '!$C$8:$I$11,7,FALSE)</f>
        <v>74126.190510604079</v>
      </c>
      <c r="E11" s="145">
        <f>VLOOKUP(B11,'[3]Tried _ Succeded '!$C$8:$I$11,2,FALSE)</f>
        <v>66057.646732535155</v>
      </c>
      <c r="F11" s="145">
        <f>VLOOKUP(B11,'[3]Tried _ Succeded '!$C$8:$I$11,3,FALSE)</f>
        <v>634.46317004819309</v>
      </c>
      <c r="G11" s="145">
        <f>VLOOKUP(B11,'[3]Tried _ Succeded '!$C$8:$I$11,4,FALSE)</f>
        <v>4693.4860877676792</v>
      </c>
      <c r="H11" s="145">
        <f>VLOOKUP(B11,'[3]Tried _ Succeded '!$C$8:$I$11,5,FALSE)</f>
        <v>1548.5320146790293</v>
      </c>
      <c r="I11" s="145">
        <f>VLOOKUP(B11,'[3]Tried _ Succeded '!$C$8:$I$11,6,FALSE)</f>
        <v>1192.0625055740084</v>
      </c>
      <c r="J11" s="145"/>
      <c r="K11" s="145">
        <f>VLOOKUP(B11,'[3]Tried _ Succeded '!$N$8:$S$11,6,FALSE)</f>
        <v>76127.547888821442</v>
      </c>
      <c r="L11" s="145">
        <f>VLOOKUP(B11,'[3]Tried _ Succeded '!$N$8:$S$11,2,FALSE)</f>
        <v>33868.431772838507</v>
      </c>
      <c r="M11" s="145">
        <f>VLOOKUP(B11,'[3]Tried _ Succeded '!$N$8:$S$11,3,FALSE)</f>
        <v>11852.58233733218</v>
      </c>
      <c r="N11" s="145">
        <f>VLOOKUP(B11,'[3]Tried _ Succeded '!$N$8:$S$11,4,FALSE)</f>
        <v>15179.18986066151</v>
      </c>
      <c r="O11" s="145">
        <f>VLOOKUP(B11,'[3]Tried _ Succeded '!$N$8:$S$11,5,FALSE)</f>
        <v>15227.343917989245</v>
      </c>
      <c r="P11" s="144"/>
      <c r="Q11" s="144"/>
      <c r="R11" s="144"/>
      <c r="S11" s="144"/>
      <c r="T11" s="144"/>
      <c r="U11" s="144"/>
      <c r="V11" s="144"/>
      <c r="W11" s="144"/>
      <c r="X11" s="144"/>
      <c r="Y11" s="154"/>
      <c r="Z11" s="154"/>
      <c r="AA11" s="154"/>
      <c r="AB11" s="154"/>
      <c r="AC11" s="154"/>
      <c r="AD11" s="154"/>
      <c r="AE11" s="154"/>
      <c r="AF11" s="154"/>
      <c r="AG11" s="154"/>
      <c r="AH11" s="152"/>
      <c r="AI11" s="152"/>
    </row>
    <row r="12" spans="1:35" x14ac:dyDescent="0.2">
      <c r="A12" s="5" t="s">
        <v>638</v>
      </c>
      <c r="B12" s="88" t="s">
        <v>637</v>
      </c>
      <c r="C12" s="126" t="s">
        <v>636</v>
      </c>
      <c r="D12" s="145">
        <f>VLOOKUP(B12,'[3]Tried _ Succeded '!$C$8:$I$11,7,FALSE)</f>
        <v>32634.529526452279</v>
      </c>
      <c r="E12" s="145">
        <f>VLOOKUP(B12,'[3]Tried _ Succeded '!$C$8:$I$11,2,FALSE)</f>
        <v>20435.800896500179</v>
      </c>
      <c r="F12" s="145">
        <f>VLOOKUP(B12,'[3]Tried _ Succeded '!$C$8:$I$11,3,FALSE)</f>
        <v>910.39709938334386</v>
      </c>
      <c r="G12" s="145">
        <f>VLOOKUP(B12,'[3]Tried _ Succeded '!$C$8:$I$11,4,FALSE)</f>
        <v>5783.0391877649345</v>
      </c>
      <c r="H12" s="145">
        <f>VLOOKUP(B12,'[3]Tried _ Succeded '!$C$8:$I$11,5,FALSE)</f>
        <v>3341.1741578502965</v>
      </c>
      <c r="I12" s="145">
        <f>VLOOKUP(B12,'[3]Tried _ Succeded '!$C$8:$I$11,6,FALSE)</f>
        <v>2164.1181849535224</v>
      </c>
      <c r="J12" s="145"/>
      <c r="K12" s="145">
        <f>VLOOKUP(B12,'[3]Tried _ Succeded '!$N$8:$S$11,6,FALSE)</f>
        <v>33476.22006436751</v>
      </c>
      <c r="L12" s="145">
        <f>VLOOKUP(B12,'[3]Tried _ Succeded '!$N$8:$S$11,2,FALSE)</f>
        <v>15056.773380829965</v>
      </c>
      <c r="M12" s="145">
        <f>VLOOKUP(B12,'[3]Tried _ Succeded '!$N$8:$S$11,3,FALSE)</f>
        <v>5150.2930156958682</v>
      </c>
      <c r="N12" s="145">
        <f>VLOOKUP(B12,'[3]Tried _ Succeded '!$N$8:$S$11,4,FALSE)</f>
        <v>4438.534538217179</v>
      </c>
      <c r="O12" s="145">
        <f>VLOOKUP(B12,'[3]Tried _ Succeded '!$N$8:$S$11,5,FALSE)</f>
        <v>8830.6191296244979</v>
      </c>
      <c r="P12" s="144"/>
      <c r="Q12" s="144"/>
      <c r="R12" s="144"/>
      <c r="S12" s="144"/>
      <c r="T12" s="144"/>
      <c r="U12" s="144"/>
      <c r="V12" s="144"/>
      <c r="W12" s="144"/>
      <c r="X12" s="144"/>
      <c r="Y12" s="154"/>
      <c r="Z12" s="154"/>
      <c r="AA12" s="154"/>
      <c r="AB12" s="154"/>
      <c r="AC12" s="154"/>
      <c r="AD12" s="154"/>
      <c r="AE12" s="154"/>
      <c r="AF12" s="154"/>
      <c r="AG12" s="154"/>
      <c r="AH12" s="152"/>
      <c r="AI12" s="152"/>
    </row>
    <row r="13" spans="1:35" x14ac:dyDescent="0.2">
      <c r="A13" s="147" t="s">
        <v>635</v>
      </c>
      <c r="B13" s="146" t="s">
        <v>634</v>
      </c>
      <c r="C13" s="155" t="s">
        <v>633</v>
      </c>
      <c r="D13" s="145">
        <f>VLOOKUP(B13,'[3]Tried _ Succeded '!$C$8:$I$11,7,FALSE)</f>
        <v>57664.227218817214</v>
      </c>
      <c r="E13" s="145">
        <f>VLOOKUP(B13,'[3]Tried _ Succeded '!$C$8:$I$11,2,FALSE)</f>
        <v>53977.519774963919</v>
      </c>
      <c r="F13" s="145">
        <f>VLOOKUP(B13,'[3]Tried _ Succeded '!$C$8:$I$11,3,FALSE)</f>
        <v>484.18009014423325</v>
      </c>
      <c r="G13" s="145">
        <f>VLOOKUP(B13,'[3]Tried _ Succeded '!$C$8:$I$11,4,FALSE)</f>
        <v>1998.4109375953865</v>
      </c>
      <c r="H13" s="145">
        <f>VLOOKUP(B13,'[3]Tried _ Succeded '!$C$8:$I$11,5,FALSE)</f>
        <v>551.35598163216946</v>
      </c>
      <c r="I13" s="145">
        <f>VLOOKUP(B13,'[3]Tried _ Succeded '!$C$8:$I$11,6,FALSE)</f>
        <v>652.76043448150733</v>
      </c>
      <c r="J13" s="145"/>
      <c r="K13" s="145">
        <f>VLOOKUP(B13,'[3]Tried _ Succeded '!$N$8:$S$11,6,FALSE)</f>
        <v>58956.655942598707</v>
      </c>
      <c r="L13" s="145">
        <f>VLOOKUP(B13,'[3]Tried _ Succeded '!$N$8:$S$11,2,FALSE)</f>
        <v>26509.942982870332</v>
      </c>
      <c r="M13" s="145">
        <f>VLOOKUP(B13,'[3]Tried _ Succeded '!$N$8:$S$11,3,FALSE)</f>
        <v>9369.3780617068096</v>
      </c>
      <c r="N13" s="145">
        <f>VLOOKUP(B13,'[3]Tried _ Succeded '!$N$8:$S$11,4,FALSE)</f>
        <v>12026.327862621551</v>
      </c>
      <c r="O13" s="145">
        <f>VLOOKUP(B13,'[3]Tried _ Succeded '!$N$8:$S$11,5,FALSE)</f>
        <v>11051.007035400016</v>
      </c>
      <c r="P13" s="144"/>
      <c r="Q13" s="144"/>
      <c r="R13" s="144"/>
      <c r="S13" s="144"/>
      <c r="T13" s="144"/>
      <c r="U13" s="144"/>
      <c r="V13" s="144"/>
      <c r="W13" s="144"/>
      <c r="X13" s="144"/>
      <c r="Y13" s="154"/>
      <c r="Z13" s="154"/>
      <c r="AA13" s="154"/>
      <c r="AB13" s="154"/>
      <c r="AC13" s="154"/>
      <c r="AD13" s="154"/>
      <c r="AE13" s="154"/>
      <c r="AF13" s="154"/>
      <c r="AG13" s="154"/>
      <c r="AH13" s="152"/>
      <c r="AI13" s="152"/>
    </row>
    <row r="14" spans="1:35" x14ac:dyDescent="0.2">
      <c r="B14" s="141"/>
      <c r="D14" s="153"/>
      <c r="E14" s="153"/>
      <c r="F14" s="153"/>
      <c r="G14" s="153"/>
      <c r="H14" s="153"/>
      <c r="I14" s="153"/>
      <c r="J14" s="153"/>
      <c r="K14" s="153"/>
      <c r="L14" s="153"/>
      <c r="M14" s="153"/>
      <c r="N14" s="153"/>
      <c r="O14" s="153"/>
      <c r="P14" s="143"/>
      <c r="Q14" s="143"/>
      <c r="R14" s="143"/>
      <c r="S14" s="143"/>
      <c r="T14" s="143"/>
      <c r="U14" s="143"/>
      <c r="V14" s="143"/>
      <c r="W14" s="143"/>
      <c r="X14" s="143"/>
      <c r="AH14" s="152"/>
      <c r="AI14" s="152"/>
    </row>
    <row r="15" spans="1:35" ht="13.5" thickBot="1" x14ac:dyDescent="0.25">
      <c r="P15" s="143"/>
      <c r="Q15" s="143"/>
      <c r="R15" s="143"/>
      <c r="S15" s="143"/>
      <c r="T15" s="143"/>
    </row>
    <row r="16" spans="1:35" ht="14.25" x14ac:dyDescent="0.2">
      <c r="A16" s="140"/>
      <c r="B16" s="139"/>
      <c r="C16" s="138"/>
      <c r="D16" s="304" t="s">
        <v>703</v>
      </c>
      <c r="E16" s="305"/>
      <c r="F16" s="305"/>
      <c r="G16" s="305"/>
      <c r="H16" s="305"/>
      <c r="I16" s="305"/>
      <c r="J16" s="305"/>
      <c r="K16" s="305"/>
      <c r="L16" s="305"/>
      <c r="M16" s="305"/>
      <c r="N16" s="305"/>
      <c r="O16" s="305"/>
      <c r="P16" s="143"/>
      <c r="Q16" s="143"/>
      <c r="R16" s="143"/>
      <c r="S16" s="143"/>
      <c r="T16" s="143"/>
    </row>
    <row r="17" spans="1:22" x14ac:dyDescent="0.2">
      <c r="B17" s="126"/>
      <c r="C17" s="137"/>
      <c r="D17" s="307" t="s">
        <v>699</v>
      </c>
      <c r="E17" s="308"/>
      <c r="F17" s="308"/>
      <c r="G17" s="308"/>
      <c r="H17" s="308"/>
      <c r="I17" s="308"/>
      <c r="J17" s="151"/>
      <c r="K17" s="309" t="s">
        <v>698</v>
      </c>
      <c r="L17" s="309"/>
      <c r="M17" s="309"/>
      <c r="N17" s="309"/>
      <c r="O17" s="309"/>
      <c r="P17" s="143"/>
      <c r="Q17" s="143"/>
      <c r="R17" s="143"/>
      <c r="S17" s="143"/>
      <c r="T17" s="143"/>
    </row>
    <row r="18" spans="1:22" ht="38.25" x14ac:dyDescent="0.2">
      <c r="A18" s="135" t="s">
        <v>697</v>
      </c>
      <c r="B18" s="66" t="s">
        <v>696</v>
      </c>
      <c r="C18" s="134" t="s">
        <v>695</v>
      </c>
      <c r="D18" s="150" t="s">
        <v>702</v>
      </c>
      <c r="E18" s="150" t="s">
        <v>694</v>
      </c>
      <c r="F18" s="150" t="s">
        <v>693</v>
      </c>
      <c r="G18" s="150" t="s">
        <v>692</v>
      </c>
      <c r="H18" s="150" t="s">
        <v>691</v>
      </c>
      <c r="I18" s="150" t="s">
        <v>690</v>
      </c>
      <c r="J18" s="133"/>
      <c r="K18" s="150" t="s">
        <v>701</v>
      </c>
      <c r="L18" s="150" t="s">
        <v>689</v>
      </c>
      <c r="M18" s="150" t="s">
        <v>688</v>
      </c>
      <c r="N18" s="150" t="s">
        <v>687</v>
      </c>
      <c r="O18" s="150" t="s">
        <v>686</v>
      </c>
      <c r="P18" s="143"/>
      <c r="Q18" s="143"/>
      <c r="R18" s="143"/>
      <c r="S18" s="143"/>
      <c r="T18" s="143"/>
    </row>
    <row r="19" spans="1:22" s="127" customFormat="1" ht="22.5" customHeight="1" x14ac:dyDescent="0.2">
      <c r="A19" s="130"/>
      <c r="B19" s="129"/>
      <c r="C19" s="56" t="s">
        <v>645</v>
      </c>
      <c r="D19" s="149">
        <f>'[3]Tried _ Succeded '!I27</f>
        <v>218770.75289440423</v>
      </c>
      <c r="E19" s="149">
        <f>'[3]Tried _ Succeded '!D27</f>
        <v>193382.2660634467</v>
      </c>
      <c r="F19" s="149">
        <f>'[3]Tried _ Succeded '!E27</f>
        <v>2221.6664112327107</v>
      </c>
      <c r="G19" s="149">
        <f>'[3]Tried _ Succeded '!F27</f>
        <v>13711.878521264962</v>
      </c>
      <c r="H19" s="149">
        <f>'[3]Tried _ Succeded '!G27</f>
        <v>5427.9614256144105</v>
      </c>
      <c r="I19" s="149">
        <f>'[3]Tried _ Succeded '!H27</f>
        <v>4026.9804728454778</v>
      </c>
      <c r="J19" s="149"/>
      <c r="K19" s="149">
        <f>'[3]Tried _ Succeded '!S27</f>
        <v>214382.72193744633</v>
      </c>
      <c r="L19" s="149">
        <f>'[3]Tried _ Succeded '!O27</f>
        <v>96025.368820506061</v>
      </c>
      <c r="M19" s="149">
        <f>'[3]Tried _ Succeded '!P27</f>
        <v>33167.385378074126</v>
      </c>
      <c r="N19" s="149">
        <f>'[3]Tried _ Succeded '!Q27</f>
        <v>41448.463339207854</v>
      </c>
      <c r="O19" s="149">
        <f>'[3]Tried _ Succeded '!R27</f>
        <v>43741.504399658283</v>
      </c>
      <c r="P19" s="149"/>
      <c r="Q19" s="149"/>
      <c r="R19" s="148"/>
      <c r="S19" s="148"/>
      <c r="T19" s="148"/>
      <c r="U19" s="148"/>
      <c r="V19" s="148"/>
    </row>
    <row r="20" spans="1:22" x14ac:dyDescent="0.2">
      <c r="A20" s="5" t="s">
        <v>644</v>
      </c>
      <c r="B20" s="88" t="s">
        <v>643</v>
      </c>
      <c r="C20" s="126" t="s">
        <v>642</v>
      </c>
      <c r="D20" s="145">
        <f>VLOOKUP(B20,'[3]Tried _ Succeded '!$C$23:$I$26,7,FALSE)</f>
        <v>66900.511466674085</v>
      </c>
      <c r="E20" s="145">
        <f>VLOOKUP(B20,'[3]Tried _ Succeded '!$C$23:$I$26,2,FALSE)</f>
        <v>61852.709525245846</v>
      </c>
      <c r="F20" s="145">
        <f>VLOOKUP(B20,'[3]Tried _ Succeded '!$C$23:$I$26,3,FALSE)</f>
        <v>424.3743629343349</v>
      </c>
      <c r="G20" s="145">
        <f>VLOOKUP(B20,'[3]Tried _ Succeded '!$C$23:$I$26,4,FALSE)</f>
        <v>3101.111504243454</v>
      </c>
      <c r="H20" s="145">
        <f>VLOOKUP(B20,'[3]Tried _ Succeded '!$C$23:$I$26,5,FALSE)</f>
        <v>731.57660737787739</v>
      </c>
      <c r="I20" s="145">
        <f>VLOOKUP(B20,'[3]Tried _ Succeded '!$C$23:$I$26,6,FALSE)</f>
        <v>790.73946687257342</v>
      </c>
      <c r="J20" s="145"/>
      <c r="K20" s="145">
        <f>VLOOKUP(B20,'[3]Tried _ Succeded '!$N$23:$S$26,6,FALSE)</f>
        <v>65391.17410938465</v>
      </c>
      <c r="L20" s="145">
        <f>VLOOKUP(B20,'[3]Tried _ Succeded '!$N$23:$S$26,2,FALSE)</f>
        <v>28792.050158079765</v>
      </c>
      <c r="M20" s="145">
        <f>VLOOKUP(B20,'[3]Tried _ Succeded '!$N$23:$S$26,3,FALSE)</f>
        <v>9604.0256794413472</v>
      </c>
      <c r="N20" s="145">
        <f>VLOOKUP(B20,'[3]Tried _ Succeded '!$N$23:$S$26,4,FALSE)</f>
        <v>13105.240126319479</v>
      </c>
      <c r="O20" s="145">
        <f>VLOOKUP(B20,'[3]Tried _ Succeded '!$N$23:$S$26,5,FALSE)</f>
        <v>13889.858145544054</v>
      </c>
      <c r="P20" s="144"/>
      <c r="Q20" s="144"/>
      <c r="R20" s="143"/>
      <c r="S20" s="143"/>
      <c r="T20" s="143"/>
      <c r="U20" s="143"/>
      <c r="V20" s="143"/>
    </row>
    <row r="21" spans="1:22" x14ac:dyDescent="0.2">
      <c r="A21" s="5" t="s">
        <v>641</v>
      </c>
      <c r="B21" s="88" t="s">
        <v>640</v>
      </c>
      <c r="C21" s="126" t="s">
        <v>639</v>
      </c>
      <c r="D21" s="145">
        <f>VLOOKUP(B21,'[3]Tried _ Succeded '!$C$23:$I$26,7,FALSE)</f>
        <v>69218.386369537649</v>
      </c>
      <c r="E21" s="145">
        <f>VLOOKUP(B21,'[3]Tried _ Succeded '!$C$23:$I$26,2,FALSE)</f>
        <v>62332.289163156413</v>
      </c>
      <c r="F21" s="145">
        <f>VLOOKUP(B21,'[3]Tried _ Succeded '!$C$23:$I$26,3,FALSE)</f>
        <v>578.41012646124682</v>
      </c>
      <c r="G21" s="145">
        <f>VLOOKUP(B21,'[3]Tried _ Succeded '!$C$23:$I$26,4,FALSE)</f>
        <v>3987.6436374634204</v>
      </c>
      <c r="H21" s="145">
        <f>VLOOKUP(B21,'[3]Tried _ Succeded '!$C$23:$I$26,5,FALSE)</f>
        <v>1356.9839115182881</v>
      </c>
      <c r="I21" s="145">
        <f>VLOOKUP(B21,'[3]Tried _ Succeded '!$C$23:$I$26,6,FALSE)</f>
        <v>963.05953093829032</v>
      </c>
      <c r="J21" s="145"/>
      <c r="K21" s="145">
        <f>VLOOKUP(B21,'[3]Tried _ Succeded '!$N$23:$S$26,6,FALSE)</f>
        <v>67812.336223250415</v>
      </c>
      <c r="L21" s="145">
        <f>VLOOKUP(B21,'[3]Tried _ Succeded '!$N$23:$S$26,2,FALSE)</f>
        <v>30276.950236684774</v>
      </c>
      <c r="M21" s="145">
        <f>VLOOKUP(B21,'[3]Tried _ Succeded '!$N$23:$S$26,3,FALSE)</f>
        <v>10582.100207339388</v>
      </c>
      <c r="N21" s="145">
        <f>VLOOKUP(B21,'[3]Tried _ Succeded '!$N$23:$S$26,4,FALSE)</f>
        <v>13873.213921055625</v>
      </c>
      <c r="O21" s="145">
        <f>VLOOKUP(B21,'[3]Tried _ Succeded '!$N$23:$S$26,5,FALSE)</f>
        <v>13080.071858170622</v>
      </c>
      <c r="P21" s="144"/>
      <c r="Q21" s="144"/>
      <c r="R21" s="143"/>
      <c r="S21" s="143"/>
      <c r="T21" s="143"/>
      <c r="U21" s="143"/>
      <c r="V21" s="143"/>
    </row>
    <row r="22" spans="1:22" x14ac:dyDescent="0.2">
      <c r="A22" s="5" t="s">
        <v>638</v>
      </c>
      <c r="B22" s="88" t="s">
        <v>637</v>
      </c>
      <c r="C22" s="126" t="s">
        <v>636</v>
      </c>
      <c r="D22" s="145">
        <f>VLOOKUP(B22,'[3]Tried _ Succeded '!$C$23:$I$26,7,FALSE)</f>
        <v>28912.822314481818</v>
      </c>
      <c r="E22" s="145">
        <f>VLOOKUP(B22,'[3]Tried _ Succeded '!$C$23:$I$26,2,FALSE)</f>
        <v>18640.002931010815</v>
      </c>
      <c r="F22" s="145">
        <f>VLOOKUP(B22,'[3]Tried _ Succeded '!$C$23:$I$26,3,FALSE)</f>
        <v>793.85875393149388</v>
      </c>
      <c r="G22" s="145">
        <f>VLOOKUP(B22,'[3]Tried _ Succeded '!$C$23:$I$26,4,FALSE)</f>
        <v>4897.3961747700314</v>
      </c>
      <c r="H22" s="145">
        <f>VLOOKUP(B22,'[3]Tried _ Succeded '!$C$23:$I$26,5,FALSE)</f>
        <v>2854.6848115023622</v>
      </c>
      <c r="I22" s="145">
        <f>VLOOKUP(B22,'[3]Tried _ Succeded '!$C$23:$I$26,6,FALSE)</f>
        <v>1726.8796432671134</v>
      </c>
      <c r="J22" s="145"/>
      <c r="K22" s="145">
        <f>VLOOKUP(B22,'[3]Tried _ Succeded '!$N$23:$S$26,6,FALSE)</f>
        <v>28542.886615285017</v>
      </c>
      <c r="L22" s="145">
        <f>VLOOKUP(B22,'[3]Tried _ Succeded '!$N$23:$S$26,2,FALSE)</f>
        <v>13132.954767709783</v>
      </c>
      <c r="M22" s="145">
        <f>VLOOKUP(B22,'[3]Tried _ Succeded '!$N$23:$S$26,3,FALSE)</f>
        <v>4276.8121581030773</v>
      </c>
      <c r="N22" s="145">
        <f>VLOOKUP(B22,'[3]Tried _ Succeded '!$N$23:$S$26,4,FALSE)</f>
        <v>3725.5718398209715</v>
      </c>
      <c r="O22" s="145">
        <f>VLOOKUP(B22,'[3]Tried _ Succeded '!$N$23:$S$26,5,FALSE)</f>
        <v>7407.5478496511842</v>
      </c>
      <c r="P22" s="144"/>
      <c r="Q22" s="144"/>
      <c r="R22" s="143"/>
      <c r="S22" s="143"/>
      <c r="T22" s="143"/>
      <c r="U22" s="143"/>
      <c r="V22" s="143"/>
    </row>
    <row r="23" spans="1:22" x14ac:dyDescent="0.2">
      <c r="A23" s="147" t="s">
        <v>635</v>
      </c>
      <c r="B23" s="146" t="s">
        <v>634</v>
      </c>
      <c r="C23" s="126" t="s">
        <v>633</v>
      </c>
      <c r="D23" s="145">
        <f>VLOOKUP(B23,'[3]Tried _ Succeded '!$C$23:$I$26,7,FALSE)</f>
        <v>53739.03274371069</v>
      </c>
      <c r="E23" s="145">
        <f>VLOOKUP(B23,'[3]Tried _ Succeded '!$C$23:$I$26,2,FALSE)</f>
        <v>50557.264444033615</v>
      </c>
      <c r="F23" s="145">
        <f>VLOOKUP(B23,'[3]Tried _ Succeded '!$C$23:$I$26,3,FALSE)</f>
        <v>425.02316790563509</v>
      </c>
      <c r="G23" s="145">
        <f>VLOOKUP(B23,'[3]Tried _ Succeded '!$C$23:$I$26,4,FALSE)</f>
        <v>1725.7272047880565</v>
      </c>
      <c r="H23" s="145">
        <f>VLOOKUP(B23,'[3]Tried _ Succeded '!$C$23:$I$26,5,FALSE)</f>
        <v>484.71609521588272</v>
      </c>
      <c r="I23" s="145">
        <f>VLOOKUP(B23,'[3]Tried _ Succeded '!$C$23:$I$26,6,FALSE)</f>
        <v>546.30183176750108</v>
      </c>
      <c r="J23" s="145"/>
      <c r="K23" s="145">
        <f>VLOOKUP(B23,'[3]Tried _ Succeded '!$N$23:$S$26,6,FALSE)</f>
        <v>52636.324989526263</v>
      </c>
      <c r="L23" s="145">
        <f>VLOOKUP(B23,'[3]Tried _ Succeded '!$N$23:$S$26,2,FALSE)</f>
        <v>23823.41365803175</v>
      </c>
      <c r="M23" s="145">
        <f>VLOOKUP(B23,'[3]Tried _ Succeded '!$N$23:$S$26,3,FALSE)</f>
        <v>8704.4473331903155</v>
      </c>
      <c r="N23" s="145">
        <f>VLOOKUP(B23,'[3]Tried _ Succeded '!$N$23:$S$26,4,FALSE)</f>
        <v>10744.437452011778</v>
      </c>
      <c r="O23" s="145">
        <f>VLOOKUP(B23,'[3]Tried _ Succeded '!$N$23:$S$26,5,FALSE)</f>
        <v>9364.0265462924235</v>
      </c>
      <c r="P23" s="144"/>
      <c r="Q23" s="144"/>
      <c r="R23" s="143"/>
      <c r="S23" s="143"/>
      <c r="T23" s="143"/>
      <c r="U23" s="143"/>
      <c r="V23" s="143"/>
    </row>
    <row r="24" spans="1:22" x14ac:dyDescent="0.2">
      <c r="B24" s="141"/>
      <c r="C24" s="141"/>
      <c r="D24" s="141"/>
      <c r="E24" s="141"/>
      <c r="F24" s="141"/>
      <c r="G24" s="141"/>
      <c r="H24" s="141"/>
      <c r="I24" s="141"/>
      <c r="J24" s="141"/>
      <c r="K24" s="142"/>
      <c r="L24" s="141"/>
      <c r="M24" s="141"/>
      <c r="N24" s="141"/>
      <c r="O24" s="141"/>
    </row>
    <row r="25" spans="1:22" ht="13.5" thickBot="1" x14ac:dyDescent="0.25"/>
    <row r="26" spans="1:22" ht="14.25" x14ac:dyDescent="0.2">
      <c r="A26" s="140"/>
      <c r="B26" s="139"/>
      <c r="C26" s="138"/>
      <c r="D26" s="304" t="s">
        <v>700</v>
      </c>
      <c r="E26" s="305"/>
      <c r="F26" s="305"/>
      <c r="G26" s="305"/>
      <c r="H26" s="305"/>
      <c r="I26" s="305"/>
      <c r="J26" s="305"/>
      <c r="K26" s="305"/>
      <c r="L26" s="305"/>
      <c r="M26" s="305"/>
      <c r="N26" s="305"/>
      <c r="O26" s="305"/>
    </row>
    <row r="27" spans="1:22" x14ac:dyDescent="0.2">
      <c r="B27" s="126"/>
      <c r="C27" s="137"/>
      <c r="D27" s="307" t="s">
        <v>699</v>
      </c>
      <c r="E27" s="308"/>
      <c r="F27" s="308"/>
      <c r="G27" s="308"/>
      <c r="H27" s="308"/>
      <c r="I27" s="308"/>
      <c r="J27" s="136"/>
      <c r="K27" s="309" t="s">
        <v>698</v>
      </c>
      <c r="L27" s="309"/>
      <c r="M27" s="309"/>
      <c r="N27" s="309"/>
      <c r="O27" s="309"/>
    </row>
    <row r="28" spans="1:22" ht="38.25" x14ac:dyDescent="0.2">
      <c r="A28" s="135" t="s">
        <v>697</v>
      </c>
      <c r="B28" s="66" t="s">
        <v>696</v>
      </c>
      <c r="C28" s="134" t="s">
        <v>695</v>
      </c>
      <c r="D28" s="132" t="s">
        <v>672</v>
      </c>
      <c r="E28" s="131" t="s">
        <v>694</v>
      </c>
      <c r="F28" s="131" t="s">
        <v>693</v>
      </c>
      <c r="G28" s="131" t="s">
        <v>692</v>
      </c>
      <c r="H28" s="131" t="s">
        <v>691</v>
      </c>
      <c r="I28" s="131" t="s">
        <v>690</v>
      </c>
      <c r="J28" s="133"/>
      <c r="K28" s="132" t="s">
        <v>672</v>
      </c>
      <c r="L28" s="131" t="s">
        <v>689</v>
      </c>
      <c r="M28" s="131" t="s">
        <v>688</v>
      </c>
      <c r="N28" s="131" t="s">
        <v>687</v>
      </c>
      <c r="O28" s="131" t="s">
        <v>686</v>
      </c>
    </row>
    <row r="29" spans="1:22" s="127" customFormat="1" ht="22.5" customHeight="1" x14ac:dyDescent="0.2">
      <c r="A29" s="130"/>
      <c r="B29" s="129"/>
      <c r="C29" s="56" t="s">
        <v>645</v>
      </c>
      <c r="D29" s="128">
        <f t="shared" ref="D29:I29" si="0">D19/D8</f>
        <v>0.92489796574619076</v>
      </c>
      <c r="E29" s="128">
        <f t="shared" si="0"/>
        <v>0.9364308612980109</v>
      </c>
      <c r="F29" s="128">
        <f t="shared" si="0"/>
        <v>0.88756932565151014</v>
      </c>
      <c r="G29" s="128">
        <f t="shared" si="0"/>
        <v>0.84985461245379657</v>
      </c>
      <c r="H29" s="128">
        <f t="shared" si="0"/>
        <v>0.85399810830018719</v>
      </c>
      <c r="I29" s="128">
        <f t="shared" si="0"/>
        <v>0.80032576573945036</v>
      </c>
      <c r="J29" s="128"/>
      <c r="K29" s="128">
        <f>K19/K8</f>
        <v>0.8833438390887437</v>
      </c>
      <c r="L29" s="128">
        <f>L19/L8</f>
        <v>0.89350368418928572</v>
      </c>
      <c r="M29" s="128">
        <f>M19/M8</f>
        <v>0.89079797134673144</v>
      </c>
      <c r="N29" s="128">
        <f>N19/N8</f>
        <v>0.89637271839514987</v>
      </c>
      <c r="O29" s="128">
        <f>O19/O8</f>
        <v>0.84524007051958072</v>
      </c>
    </row>
    <row r="30" spans="1:22" x14ac:dyDescent="0.2">
      <c r="A30" s="5" t="s">
        <v>644</v>
      </c>
      <c r="B30" s="88" t="s">
        <v>643</v>
      </c>
      <c r="C30" s="126" t="s">
        <v>642</v>
      </c>
      <c r="D30" s="125">
        <f t="shared" ref="D30:I33" si="1">D20/D10</f>
        <v>0.92775551140709245</v>
      </c>
      <c r="E30" s="124">
        <f t="shared" si="1"/>
        <v>0.93660942946271719</v>
      </c>
      <c r="F30" s="124">
        <f t="shared" si="1"/>
        <v>0.89520973013474281</v>
      </c>
      <c r="G30" s="124">
        <f t="shared" si="1"/>
        <v>0.84742666625544283</v>
      </c>
      <c r="H30" s="124">
        <f t="shared" si="1"/>
        <v>0.79964332443175068</v>
      </c>
      <c r="I30" s="124">
        <f t="shared" si="1"/>
        <v>0.77316123546965621</v>
      </c>
      <c r="J30" s="124"/>
      <c r="K30" s="124">
        <f t="shared" ref="K30:O33" si="2">K20/K10</f>
        <v>0.88206594063411059</v>
      </c>
      <c r="L30" s="124">
        <f t="shared" si="2"/>
        <v>0.89875612027112473</v>
      </c>
      <c r="M30" s="124">
        <f t="shared" si="2"/>
        <v>0.88425996574722909</v>
      </c>
      <c r="N30" s="124">
        <f t="shared" si="2"/>
        <v>0.89785543276300994</v>
      </c>
      <c r="O30" s="124">
        <f t="shared" si="2"/>
        <v>0.83465576387394491</v>
      </c>
    </row>
    <row r="31" spans="1:22" x14ac:dyDescent="0.2">
      <c r="A31" s="5" t="s">
        <v>641</v>
      </c>
      <c r="B31" s="88" t="s">
        <v>640</v>
      </c>
      <c r="C31" s="126" t="s">
        <v>639</v>
      </c>
      <c r="D31" s="125">
        <f t="shared" si="1"/>
        <v>0.93379122672755799</v>
      </c>
      <c r="E31" s="124">
        <f t="shared" si="1"/>
        <v>0.94360444621252448</v>
      </c>
      <c r="F31" s="124">
        <f t="shared" si="1"/>
        <v>0.91165280156027251</v>
      </c>
      <c r="G31" s="124">
        <f t="shared" si="1"/>
        <v>0.84961232714765067</v>
      </c>
      <c r="H31" s="124">
        <f t="shared" si="1"/>
        <v>0.87630342715229936</v>
      </c>
      <c r="I31" s="124">
        <f t="shared" si="1"/>
        <v>0.807893484137858</v>
      </c>
      <c r="J31" s="124"/>
      <c r="K31" s="124">
        <f t="shared" si="2"/>
        <v>0.89077263229711845</v>
      </c>
      <c r="L31" s="124">
        <f t="shared" si="2"/>
        <v>0.89395784368634401</v>
      </c>
      <c r="M31" s="124">
        <f t="shared" si="2"/>
        <v>0.89280967692659319</v>
      </c>
      <c r="N31" s="124">
        <f t="shared" si="2"/>
        <v>0.91396273769587266</v>
      </c>
      <c r="O31" s="124">
        <f t="shared" si="2"/>
        <v>0.85898577773094864</v>
      </c>
    </row>
    <row r="32" spans="1:22" x14ac:dyDescent="0.2">
      <c r="A32" s="5" t="s">
        <v>638</v>
      </c>
      <c r="B32" s="88" t="s">
        <v>637</v>
      </c>
      <c r="C32" s="126" t="s">
        <v>636</v>
      </c>
      <c r="D32" s="125">
        <f t="shared" si="1"/>
        <v>0.88595799400283093</v>
      </c>
      <c r="E32" s="124">
        <f t="shared" si="1"/>
        <v>0.9121249040062378</v>
      </c>
      <c r="F32" s="124">
        <f t="shared" si="1"/>
        <v>0.8719917434592146</v>
      </c>
      <c r="G32" s="124">
        <f t="shared" si="1"/>
        <v>0.84685509050869978</v>
      </c>
      <c r="H32" s="124">
        <f t="shared" si="1"/>
        <v>0.85439569344061361</v>
      </c>
      <c r="I32" s="124">
        <f t="shared" si="1"/>
        <v>0.79795995212904725</v>
      </c>
      <c r="J32" s="124"/>
      <c r="K32" s="124">
        <f t="shared" si="2"/>
        <v>0.85263170574226232</v>
      </c>
      <c r="L32" s="124">
        <f t="shared" si="2"/>
        <v>0.87222902513963874</v>
      </c>
      <c r="M32" s="124">
        <f t="shared" si="2"/>
        <v>0.83040171599347867</v>
      </c>
      <c r="N32" s="124">
        <f t="shared" si="2"/>
        <v>0.83936979823917679</v>
      </c>
      <c r="O32" s="124">
        <f t="shared" si="2"/>
        <v>0.83884807406093775</v>
      </c>
    </row>
    <row r="33" spans="1:15" ht="13.5" thickBot="1" x14ac:dyDescent="0.25">
      <c r="A33" s="123" t="s">
        <v>635</v>
      </c>
      <c r="B33" s="122" t="s">
        <v>634</v>
      </c>
      <c r="C33" s="121" t="s">
        <v>633</v>
      </c>
      <c r="D33" s="120">
        <f t="shared" si="1"/>
        <v>0.93193016425570618</v>
      </c>
      <c r="E33" s="119">
        <f t="shared" si="1"/>
        <v>0.9366355596702185</v>
      </c>
      <c r="F33" s="119">
        <f t="shared" si="1"/>
        <v>0.87782041549668888</v>
      </c>
      <c r="G33" s="119">
        <f t="shared" si="1"/>
        <v>0.86354971959098659</v>
      </c>
      <c r="H33" s="119">
        <f t="shared" si="1"/>
        <v>0.87913455437807375</v>
      </c>
      <c r="I33" s="119">
        <f t="shared" si="1"/>
        <v>0.83691014790354579</v>
      </c>
      <c r="J33" s="119"/>
      <c r="K33" s="119">
        <f t="shared" si="2"/>
        <v>0.8927969903987425</v>
      </c>
      <c r="L33" s="119">
        <f t="shared" si="2"/>
        <v>0.89865955854471247</v>
      </c>
      <c r="M33" s="119">
        <f t="shared" si="2"/>
        <v>0.92903149770056725</v>
      </c>
      <c r="N33" s="119">
        <f t="shared" si="2"/>
        <v>0.89340965710788955</v>
      </c>
      <c r="O33" s="119">
        <f t="shared" si="2"/>
        <v>0.84734599446877212</v>
      </c>
    </row>
    <row r="34" spans="1:15" s="116" customFormat="1" x14ac:dyDescent="0.2"/>
    <row r="35" spans="1:15" s="311" customFormat="1" x14ac:dyDescent="0.2">
      <c r="A35" s="310" t="s">
        <v>4</v>
      </c>
    </row>
    <row r="36" spans="1:15" s="311" customFormat="1" x14ac:dyDescent="0.2"/>
    <row r="37" spans="1:15" s="116" customFormat="1" x14ac:dyDescent="0.2">
      <c r="A37" s="116" t="s">
        <v>3</v>
      </c>
    </row>
    <row r="38" spans="1:15" s="116" customFormat="1" x14ac:dyDescent="0.2">
      <c r="A38" s="116" t="s">
        <v>685</v>
      </c>
    </row>
    <row r="39" spans="1:15" s="116" customFormat="1" x14ac:dyDescent="0.2">
      <c r="A39" s="116" t="s">
        <v>684</v>
      </c>
    </row>
    <row r="40" spans="1:15" s="116" customFormat="1" x14ac:dyDescent="0.2">
      <c r="A40" s="116" t="s">
        <v>683</v>
      </c>
    </row>
    <row r="41" spans="1:15" s="116" customFormat="1" x14ac:dyDescent="0.2">
      <c r="A41" s="116" t="s">
        <v>682</v>
      </c>
    </row>
    <row r="42" spans="1:15" s="116" customFormat="1" x14ac:dyDescent="0.2"/>
    <row r="43" spans="1:15" s="116" customFormat="1" x14ac:dyDescent="0.2"/>
    <row r="44" spans="1:15" s="116" customFormat="1" x14ac:dyDescent="0.2"/>
    <row r="45" spans="1:15" s="116" customFormat="1" x14ac:dyDescent="0.2"/>
    <row r="46" spans="1:15" s="116" customFormat="1" x14ac:dyDescent="0.2"/>
    <row r="47" spans="1:15" s="116" customFormat="1" x14ac:dyDescent="0.2"/>
    <row r="48" spans="1:15" s="116" customFormat="1" x14ac:dyDescent="0.2"/>
    <row r="49" s="116" customFormat="1" x14ac:dyDescent="0.2"/>
    <row r="50" s="116" customFormat="1" x14ac:dyDescent="0.2"/>
    <row r="51" s="116" customFormat="1" x14ac:dyDescent="0.2"/>
    <row r="52" s="116" customFormat="1" x14ac:dyDescent="0.2"/>
    <row r="53" s="116" customFormat="1" x14ac:dyDescent="0.2"/>
    <row r="54" s="116" customFormat="1" x14ac:dyDescent="0.2"/>
    <row r="55" s="116" customFormat="1" x14ac:dyDescent="0.2"/>
  </sheetData>
  <mergeCells count="16">
    <mergeCell ref="A35:XFD36"/>
    <mergeCell ref="D16:O16"/>
    <mergeCell ref="D17:I17"/>
    <mergeCell ref="K17:O17"/>
    <mergeCell ref="D26:O26"/>
    <mergeCell ref="D27:I27"/>
    <mergeCell ref="K27:O27"/>
    <mergeCell ref="D4:O4"/>
    <mergeCell ref="P4:X4"/>
    <mergeCell ref="Y4:AG4"/>
    <mergeCell ref="D5:I5"/>
    <mergeCell ref="K5:O5"/>
    <mergeCell ref="P5:T5"/>
    <mergeCell ref="U5:X5"/>
    <mergeCell ref="Y5:AC5"/>
    <mergeCell ref="AD5:AG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30"/>
  <sheetViews>
    <sheetView workbookViewId="0">
      <selection activeCell="A2" sqref="A2"/>
    </sheetView>
  </sheetViews>
  <sheetFormatPr defaultRowHeight="12.75" x14ac:dyDescent="0.2"/>
  <cols>
    <col min="1" max="1" width="12.140625" style="5" customWidth="1"/>
    <col min="2" max="2" width="13.5703125" style="5" customWidth="1"/>
    <col min="3" max="3" width="40" style="5" customWidth="1"/>
    <col min="4" max="4" width="11.28515625" style="5" customWidth="1"/>
    <col min="5" max="5" width="9.28515625" style="5" customWidth="1"/>
    <col min="6" max="6" width="9.7109375" style="5" customWidth="1"/>
    <col min="7" max="7" width="3.85546875" style="5" customWidth="1"/>
    <col min="8" max="11" width="11.28515625" style="5" customWidth="1"/>
    <col min="12" max="12" width="11.28515625" style="5" bestFit="1" customWidth="1"/>
    <col min="13" max="13" width="4.140625" style="5" customWidth="1"/>
    <col min="14" max="14" width="11.28515625" style="25" customWidth="1"/>
    <col min="15" max="15" width="11.28515625" style="25" bestFit="1" customWidth="1"/>
    <col min="16" max="16" width="10.28515625" style="25" customWidth="1"/>
    <col min="17" max="17" width="3.7109375" style="5" customWidth="1"/>
    <col min="18" max="18" width="10.28515625" style="5" customWidth="1"/>
    <col min="19" max="22" width="11.28515625" style="5" bestFit="1" customWidth="1"/>
    <col min="23" max="23" width="4.42578125" style="5" customWidth="1"/>
    <col min="24" max="24" width="11.28515625" style="5" customWidth="1"/>
    <col min="25" max="26" width="9.140625" style="5"/>
    <col min="27" max="27" width="3.140625" style="5" customWidth="1"/>
    <col min="28" max="28" width="10.5703125" style="5" customWidth="1"/>
    <col min="29" max="32" width="9.140625" style="5"/>
    <col min="33" max="34" width="10.28515625" style="5" bestFit="1" customWidth="1"/>
    <col min="35" max="257" width="9.140625" style="5"/>
    <col min="258" max="258" width="6.7109375" style="5" customWidth="1"/>
    <col min="259" max="259" width="23.28515625" style="5" customWidth="1"/>
    <col min="260" max="260" width="11.28515625" style="5" customWidth="1"/>
    <col min="261" max="261" width="9.28515625" style="5" customWidth="1"/>
    <col min="262" max="262" width="9.7109375" style="5" customWidth="1"/>
    <col min="263" max="263" width="3.85546875" style="5" customWidth="1"/>
    <col min="264" max="267" width="11.28515625" style="5" customWidth="1"/>
    <col min="268" max="268" width="11.28515625" style="5" bestFit="1" customWidth="1"/>
    <col min="269" max="269" width="4.140625" style="5" customWidth="1"/>
    <col min="270" max="270" width="11.28515625" style="5" customWidth="1"/>
    <col min="271" max="271" width="11.28515625" style="5" bestFit="1" customWidth="1"/>
    <col min="272" max="272" width="10.28515625" style="5" customWidth="1"/>
    <col min="273" max="273" width="3.7109375" style="5" customWidth="1"/>
    <col min="274" max="274" width="10.28515625" style="5" customWidth="1"/>
    <col min="275" max="278" width="11.28515625" style="5" bestFit="1" customWidth="1"/>
    <col min="279" max="279" width="4.42578125" style="5" customWidth="1"/>
    <col min="280" max="280" width="11.28515625" style="5" customWidth="1"/>
    <col min="281" max="282" width="9.140625" style="5"/>
    <col min="283" max="283" width="3.140625" style="5" customWidth="1"/>
    <col min="284" max="284" width="10.5703125" style="5" customWidth="1"/>
    <col min="285" max="288" width="9.140625" style="5"/>
    <col min="289" max="290" width="10.28515625" style="5" bestFit="1" customWidth="1"/>
    <col min="291" max="513" width="9.140625" style="5"/>
    <col min="514" max="514" width="6.7109375" style="5" customWidth="1"/>
    <col min="515" max="515" width="23.28515625" style="5" customWidth="1"/>
    <col min="516" max="516" width="11.28515625" style="5" customWidth="1"/>
    <col min="517" max="517" width="9.28515625" style="5" customWidth="1"/>
    <col min="518" max="518" width="9.7109375" style="5" customWidth="1"/>
    <col min="519" max="519" width="3.85546875" style="5" customWidth="1"/>
    <col min="520" max="523" width="11.28515625" style="5" customWidth="1"/>
    <col min="524" max="524" width="11.28515625" style="5" bestFit="1" customWidth="1"/>
    <col min="525" max="525" width="4.140625" style="5" customWidth="1"/>
    <col min="526" max="526" width="11.28515625" style="5" customWidth="1"/>
    <col min="527" max="527" width="11.28515625" style="5" bestFit="1" customWidth="1"/>
    <col min="528" max="528" width="10.28515625" style="5" customWidth="1"/>
    <col min="529" max="529" width="3.7109375" style="5" customWidth="1"/>
    <col min="530" max="530" width="10.28515625" style="5" customWidth="1"/>
    <col min="531" max="534" width="11.28515625" style="5" bestFit="1" customWidth="1"/>
    <col min="535" max="535" width="4.42578125" style="5" customWidth="1"/>
    <col min="536" max="536" width="11.28515625" style="5" customWidth="1"/>
    <col min="537" max="538" width="9.140625" style="5"/>
    <col min="539" max="539" width="3.140625" style="5" customWidth="1"/>
    <col min="540" max="540" width="10.5703125" style="5" customWidth="1"/>
    <col min="541" max="544" width="9.140625" style="5"/>
    <col min="545" max="546" width="10.28515625" style="5" bestFit="1" customWidth="1"/>
    <col min="547" max="769" width="9.140625" style="5"/>
    <col min="770" max="770" width="6.7109375" style="5" customWidth="1"/>
    <col min="771" max="771" width="23.28515625" style="5" customWidth="1"/>
    <col min="772" max="772" width="11.28515625" style="5" customWidth="1"/>
    <col min="773" max="773" width="9.28515625" style="5" customWidth="1"/>
    <col min="774" max="774" width="9.7109375" style="5" customWidth="1"/>
    <col min="775" max="775" width="3.85546875" style="5" customWidth="1"/>
    <col min="776" max="779" width="11.28515625" style="5" customWidth="1"/>
    <col min="780" max="780" width="11.28515625" style="5" bestFit="1" customWidth="1"/>
    <col min="781" max="781" width="4.140625" style="5" customWidth="1"/>
    <col min="782" max="782" width="11.28515625" style="5" customWidth="1"/>
    <col min="783" max="783" width="11.28515625" style="5" bestFit="1" customWidth="1"/>
    <col min="784" max="784" width="10.28515625" style="5" customWidth="1"/>
    <col min="785" max="785" width="3.7109375" style="5" customWidth="1"/>
    <col min="786" max="786" width="10.28515625" style="5" customWidth="1"/>
    <col min="787" max="790" width="11.28515625" style="5" bestFit="1" customWidth="1"/>
    <col min="791" max="791" width="4.42578125" style="5" customWidth="1"/>
    <col min="792" max="792" width="11.28515625" style="5" customWidth="1"/>
    <col min="793" max="794" width="9.140625" style="5"/>
    <col min="795" max="795" width="3.140625" style="5" customWidth="1"/>
    <col min="796" max="796" width="10.5703125" style="5" customWidth="1"/>
    <col min="797" max="800" width="9.140625" style="5"/>
    <col min="801" max="802" width="10.28515625" style="5" bestFit="1" customWidth="1"/>
    <col min="803" max="1025" width="9.140625" style="5"/>
    <col min="1026" max="1026" width="6.7109375" style="5" customWidth="1"/>
    <col min="1027" max="1027" width="23.28515625" style="5" customWidth="1"/>
    <col min="1028" max="1028" width="11.28515625" style="5" customWidth="1"/>
    <col min="1029" max="1029" width="9.28515625" style="5" customWidth="1"/>
    <col min="1030" max="1030" width="9.7109375" style="5" customWidth="1"/>
    <col min="1031" max="1031" width="3.85546875" style="5" customWidth="1"/>
    <col min="1032" max="1035" width="11.28515625" style="5" customWidth="1"/>
    <col min="1036" max="1036" width="11.28515625" style="5" bestFit="1" customWidth="1"/>
    <col min="1037" max="1037" width="4.140625" style="5" customWidth="1"/>
    <col min="1038" max="1038" width="11.28515625" style="5" customWidth="1"/>
    <col min="1039" max="1039" width="11.28515625" style="5" bestFit="1" customWidth="1"/>
    <col min="1040" max="1040" width="10.28515625" style="5" customWidth="1"/>
    <col min="1041" max="1041" width="3.7109375" style="5" customWidth="1"/>
    <col min="1042" max="1042" width="10.28515625" style="5" customWidth="1"/>
    <col min="1043" max="1046" width="11.28515625" style="5" bestFit="1" customWidth="1"/>
    <col min="1047" max="1047" width="4.42578125" style="5" customWidth="1"/>
    <col min="1048" max="1048" width="11.28515625" style="5" customWidth="1"/>
    <col min="1049" max="1050" width="9.140625" style="5"/>
    <col min="1051" max="1051" width="3.140625" style="5" customWidth="1"/>
    <col min="1052" max="1052" width="10.5703125" style="5" customWidth="1"/>
    <col min="1053" max="1056" width="9.140625" style="5"/>
    <col min="1057" max="1058" width="10.28515625" style="5" bestFit="1" customWidth="1"/>
    <col min="1059" max="1281" width="9.140625" style="5"/>
    <col min="1282" max="1282" width="6.7109375" style="5" customWidth="1"/>
    <col min="1283" max="1283" width="23.28515625" style="5" customWidth="1"/>
    <col min="1284" max="1284" width="11.28515625" style="5" customWidth="1"/>
    <col min="1285" max="1285" width="9.28515625" style="5" customWidth="1"/>
    <col min="1286" max="1286" width="9.7109375" style="5" customWidth="1"/>
    <col min="1287" max="1287" width="3.85546875" style="5" customWidth="1"/>
    <col min="1288" max="1291" width="11.28515625" style="5" customWidth="1"/>
    <col min="1292" max="1292" width="11.28515625" style="5" bestFit="1" customWidth="1"/>
    <col min="1293" max="1293" width="4.140625" style="5" customWidth="1"/>
    <col min="1294" max="1294" width="11.28515625" style="5" customWidth="1"/>
    <col min="1295" max="1295" width="11.28515625" style="5" bestFit="1" customWidth="1"/>
    <col min="1296" max="1296" width="10.28515625" style="5" customWidth="1"/>
    <col min="1297" max="1297" width="3.7109375" style="5" customWidth="1"/>
    <col min="1298" max="1298" width="10.28515625" style="5" customWidth="1"/>
    <col min="1299" max="1302" width="11.28515625" style="5" bestFit="1" customWidth="1"/>
    <col min="1303" max="1303" width="4.42578125" style="5" customWidth="1"/>
    <col min="1304" max="1304" width="11.28515625" style="5" customWidth="1"/>
    <col min="1305" max="1306" width="9.140625" style="5"/>
    <col min="1307" max="1307" width="3.140625" style="5" customWidth="1"/>
    <col min="1308" max="1308" width="10.5703125" style="5" customWidth="1"/>
    <col min="1309" max="1312" width="9.140625" style="5"/>
    <col min="1313" max="1314" width="10.28515625" style="5" bestFit="1" customWidth="1"/>
    <col min="1315" max="1537" width="9.140625" style="5"/>
    <col min="1538" max="1538" width="6.7109375" style="5" customWidth="1"/>
    <col min="1539" max="1539" width="23.28515625" style="5" customWidth="1"/>
    <col min="1540" max="1540" width="11.28515625" style="5" customWidth="1"/>
    <col min="1541" max="1541" width="9.28515625" style="5" customWidth="1"/>
    <col min="1542" max="1542" width="9.7109375" style="5" customWidth="1"/>
    <col min="1543" max="1543" width="3.85546875" style="5" customWidth="1"/>
    <col min="1544" max="1547" width="11.28515625" style="5" customWidth="1"/>
    <col min="1548" max="1548" width="11.28515625" style="5" bestFit="1" customWidth="1"/>
    <col min="1549" max="1549" width="4.140625" style="5" customWidth="1"/>
    <col min="1550" max="1550" width="11.28515625" style="5" customWidth="1"/>
    <col min="1551" max="1551" width="11.28515625" style="5" bestFit="1" customWidth="1"/>
    <col min="1552" max="1552" width="10.28515625" style="5" customWidth="1"/>
    <col min="1553" max="1553" width="3.7109375" style="5" customWidth="1"/>
    <col min="1554" max="1554" width="10.28515625" style="5" customWidth="1"/>
    <col min="1555" max="1558" width="11.28515625" style="5" bestFit="1" customWidth="1"/>
    <col min="1559" max="1559" width="4.42578125" style="5" customWidth="1"/>
    <col min="1560" max="1560" width="11.28515625" style="5" customWidth="1"/>
    <col min="1561" max="1562" width="9.140625" style="5"/>
    <col min="1563" max="1563" width="3.140625" style="5" customWidth="1"/>
    <col min="1564" max="1564" width="10.5703125" style="5" customWidth="1"/>
    <col min="1565" max="1568" width="9.140625" style="5"/>
    <col min="1569" max="1570" width="10.28515625" style="5" bestFit="1" customWidth="1"/>
    <col min="1571" max="1793" width="9.140625" style="5"/>
    <col min="1794" max="1794" width="6.7109375" style="5" customWidth="1"/>
    <col min="1795" max="1795" width="23.28515625" style="5" customWidth="1"/>
    <col min="1796" max="1796" width="11.28515625" style="5" customWidth="1"/>
    <col min="1797" max="1797" width="9.28515625" style="5" customWidth="1"/>
    <col min="1798" max="1798" width="9.7109375" style="5" customWidth="1"/>
    <col min="1799" max="1799" width="3.85546875" style="5" customWidth="1"/>
    <col min="1800" max="1803" width="11.28515625" style="5" customWidth="1"/>
    <col min="1804" max="1804" width="11.28515625" style="5" bestFit="1" customWidth="1"/>
    <col min="1805" max="1805" width="4.140625" style="5" customWidth="1"/>
    <col min="1806" max="1806" width="11.28515625" style="5" customWidth="1"/>
    <col min="1807" max="1807" width="11.28515625" style="5" bestFit="1" customWidth="1"/>
    <col min="1808" max="1808" width="10.28515625" style="5" customWidth="1"/>
    <col min="1809" max="1809" width="3.7109375" style="5" customWidth="1"/>
    <col min="1810" max="1810" width="10.28515625" style="5" customWidth="1"/>
    <col min="1811" max="1814" width="11.28515625" style="5" bestFit="1" customWidth="1"/>
    <col min="1815" max="1815" width="4.42578125" style="5" customWidth="1"/>
    <col min="1816" max="1816" width="11.28515625" style="5" customWidth="1"/>
    <col min="1817" max="1818" width="9.140625" style="5"/>
    <col min="1819" max="1819" width="3.140625" style="5" customWidth="1"/>
    <col min="1820" max="1820" width="10.5703125" style="5" customWidth="1"/>
    <col min="1821" max="1824" width="9.140625" style="5"/>
    <col min="1825" max="1826" width="10.28515625" style="5" bestFit="1" customWidth="1"/>
    <col min="1827" max="2049" width="9.140625" style="5"/>
    <col min="2050" max="2050" width="6.7109375" style="5" customWidth="1"/>
    <col min="2051" max="2051" width="23.28515625" style="5" customWidth="1"/>
    <col min="2052" max="2052" width="11.28515625" style="5" customWidth="1"/>
    <col min="2053" max="2053" width="9.28515625" style="5" customWidth="1"/>
    <col min="2054" max="2054" width="9.7109375" style="5" customWidth="1"/>
    <col min="2055" max="2055" width="3.85546875" style="5" customWidth="1"/>
    <col min="2056" max="2059" width="11.28515625" style="5" customWidth="1"/>
    <col min="2060" max="2060" width="11.28515625" style="5" bestFit="1" customWidth="1"/>
    <col min="2061" max="2061" width="4.140625" style="5" customWidth="1"/>
    <col min="2062" max="2062" width="11.28515625" style="5" customWidth="1"/>
    <col min="2063" max="2063" width="11.28515625" style="5" bestFit="1" customWidth="1"/>
    <col min="2064" max="2064" width="10.28515625" style="5" customWidth="1"/>
    <col min="2065" max="2065" width="3.7109375" style="5" customWidth="1"/>
    <col min="2066" max="2066" width="10.28515625" style="5" customWidth="1"/>
    <col min="2067" max="2070" width="11.28515625" style="5" bestFit="1" customWidth="1"/>
    <col min="2071" max="2071" width="4.42578125" style="5" customWidth="1"/>
    <col min="2072" max="2072" width="11.28515625" style="5" customWidth="1"/>
    <col min="2073" max="2074" width="9.140625" style="5"/>
    <col min="2075" max="2075" width="3.140625" style="5" customWidth="1"/>
    <col min="2076" max="2076" width="10.5703125" style="5" customWidth="1"/>
    <col min="2077" max="2080" width="9.140625" style="5"/>
    <col min="2081" max="2082" width="10.28515625" style="5" bestFit="1" customWidth="1"/>
    <col min="2083" max="2305" width="9.140625" style="5"/>
    <col min="2306" max="2306" width="6.7109375" style="5" customWidth="1"/>
    <col min="2307" max="2307" width="23.28515625" style="5" customWidth="1"/>
    <col min="2308" max="2308" width="11.28515625" style="5" customWidth="1"/>
    <col min="2309" max="2309" width="9.28515625" style="5" customWidth="1"/>
    <col min="2310" max="2310" width="9.7109375" style="5" customWidth="1"/>
    <col min="2311" max="2311" width="3.85546875" style="5" customWidth="1"/>
    <col min="2312" max="2315" width="11.28515625" style="5" customWidth="1"/>
    <col min="2316" max="2316" width="11.28515625" style="5" bestFit="1" customWidth="1"/>
    <col min="2317" max="2317" width="4.140625" style="5" customWidth="1"/>
    <col min="2318" max="2318" width="11.28515625" style="5" customWidth="1"/>
    <col min="2319" max="2319" width="11.28515625" style="5" bestFit="1" customWidth="1"/>
    <col min="2320" max="2320" width="10.28515625" style="5" customWidth="1"/>
    <col min="2321" max="2321" width="3.7109375" style="5" customWidth="1"/>
    <col min="2322" max="2322" width="10.28515625" style="5" customWidth="1"/>
    <col min="2323" max="2326" width="11.28515625" style="5" bestFit="1" customWidth="1"/>
    <col min="2327" max="2327" width="4.42578125" style="5" customWidth="1"/>
    <col min="2328" max="2328" width="11.28515625" style="5" customWidth="1"/>
    <col min="2329" max="2330" width="9.140625" style="5"/>
    <col min="2331" max="2331" width="3.140625" style="5" customWidth="1"/>
    <col min="2332" max="2332" width="10.5703125" style="5" customWidth="1"/>
    <col min="2333" max="2336" width="9.140625" style="5"/>
    <col min="2337" max="2338" width="10.28515625" style="5" bestFit="1" customWidth="1"/>
    <col min="2339" max="2561" width="9.140625" style="5"/>
    <col min="2562" max="2562" width="6.7109375" style="5" customWidth="1"/>
    <col min="2563" max="2563" width="23.28515625" style="5" customWidth="1"/>
    <col min="2564" max="2564" width="11.28515625" style="5" customWidth="1"/>
    <col min="2565" max="2565" width="9.28515625" style="5" customWidth="1"/>
    <col min="2566" max="2566" width="9.7109375" style="5" customWidth="1"/>
    <col min="2567" max="2567" width="3.85546875" style="5" customWidth="1"/>
    <col min="2568" max="2571" width="11.28515625" style="5" customWidth="1"/>
    <col min="2572" max="2572" width="11.28515625" style="5" bestFit="1" customWidth="1"/>
    <col min="2573" max="2573" width="4.140625" style="5" customWidth="1"/>
    <col min="2574" max="2574" width="11.28515625" style="5" customWidth="1"/>
    <col min="2575" max="2575" width="11.28515625" style="5" bestFit="1" customWidth="1"/>
    <col min="2576" max="2576" width="10.28515625" style="5" customWidth="1"/>
    <col min="2577" max="2577" width="3.7109375" style="5" customWidth="1"/>
    <col min="2578" max="2578" width="10.28515625" style="5" customWidth="1"/>
    <col min="2579" max="2582" width="11.28515625" style="5" bestFit="1" customWidth="1"/>
    <col min="2583" max="2583" width="4.42578125" style="5" customWidth="1"/>
    <col min="2584" max="2584" width="11.28515625" style="5" customWidth="1"/>
    <col min="2585" max="2586" width="9.140625" style="5"/>
    <col min="2587" max="2587" width="3.140625" style="5" customWidth="1"/>
    <col min="2588" max="2588" width="10.5703125" style="5" customWidth="1"/>
    <col min="2589" max="2592" width="9.140625" style="5"/>
    <col min="2593" max="2594" width="10.28515625" style="5" bestFit="1" customWidth="1"/>
    <col min="2595" max="2817" width="9.140625" style="5"/>
    <col min="2818" max="2818" width="6.7109375" style="5" customWidth="1"/>
    <col min="2819" max="2819" width="23.28515625" style="5" customWidth="1"/>
    <col min="2820" max="2820" width="11.28515625" style="5" customWidth="1"/>
    <col min="2821" max="2821" width="9.28515625" style="5" customWidth="1"/>
    <col min="2822" max="2822" width="9.7109375" style="5" customWidth="1"/>
    <col min="2823" max="2823" width="3.85546875" style="5" customWidth="1"/>
    <col min="2824" max="2827" width="11.28515625" style="5" customWidth="1"/>
    <col min="2828" max="2828" width="11.28515625" style="5" bestFit="1" customWidth="1"/>
    <col min="2829" max="2829" width="4.140625" style="5" customWidth="1"/>
    <col min="2830" max="2830" width="11.28515625" style="5" customWidth="1"/>
    <col min="2831" max="2831" width="11.28515625" style="5" bestFit="1" customWidth="1"/>
    <col min="2832" max="2832" width="10.28515625" style="5" customWidth="1"/>
    <col min="2833" max="2833" width="3.7109375" style="5" customWidth="1"/>
    <col min="2834" max="2834" width="10.28515625" style="5" customWidth="1"/>
    <col min="2835" max="2838" width="11.28515625" style="5" bestFit="1" customWidth="1"/>
    <col min="2839" max="2839" width="4.42578125" style="5" customWidth="1"/>
    <col min="2840" max="2840" width="11.28515625" style="5" customWidth="1"/>
    <col min="2841" max="2842" width="9.140625" style="5"/>
    <col min="2843" max="2843" width="3.140625" style="5" customWidth="1"/>
    <col min="2844" max="2844" width="10.5703125" style="5" customWidth="1"/>
    <col min="2845" max="2848" width="9.140625" style="5"/>
    <col min="2849" max="2850" width="10.28515625" style="5" bestFit="1" customWidth="1"/>
    <col min="2851" max="3073" width="9.140625" style="5"/>
    <col min="3074" max="3074" width="6.7109375" style="5" customWidth="1"/>
    <col min="3075" max="3075" width="23.28515625" style="5" customWidth="1"/>
    <col min="3076" max="3076" width="11.28515625" style="5" customWidth="1"/>
    <col min="3077" max="3077" width="9.28515625" style="5" customWidth="1"/>
    <col min="3078" max="3078" width="9.7109375" style="5" customWidth="1"/>
    <col min="3079" max="3079" width="3.85546875" style="5" customWidth="1"/>
    <col min="3080" max="3083" width="11.28515625" style="5" customWidth="1"/>
    <col min="3084" max="3084" width="11.28515625" style="5" bestFit="1" customWidth="1"/>
    <col min="3085" max="3085" width="4.140625" style="5" customWidth="1"/>
    <col min="3086" max="3086" width="11.28515625" style="5" customWidth="1"/>
    <col min="3087" max="3087" width="11.28515625" style="5" bestFit="1" customWidth="1"/>
    <col min="3088" max="3088" width="10.28515625" style="5" customWidth="1"/>
    <col min="3089" max="3089" width="3.7109375" style="5" customWidth="1"/>
    <col min="3090" max="3090" width="10.28515625" style="5" customWidth="1"/>
    <col min="3091" max="3094" width="11.28515625" style="5" bestFit="1" customWidth="1"/>
    <col min="3095" max="3095" width="4.42578125" style="5" customWidth="1"/>
    <col min="3096" max="3096" width="11.28515625" style="5" customWidth="1"/>
    <col min="3097" max="3098" width="9.140625" style="5"/>
    <col min="3099" max="3099" width="3.140625" style="5" customWidth="1"/>
    <col min="3100" max="3100" width="10.5703125" style="5" customWidth="1"/>
    <col min="3101" max="3104" width="9.140625" style="5"/>
    <col min="3105" max="3106" width="10.28515625" style="5" bestFit="1" customWidth="1"/>
    <col min="3107" max="3329" width="9.140625" style="5"/>
    <col min="3330" max="3330" width="6.7109375" style="5" customWidth="1"/>
    <col min="3331" max="3331" width="23.28515625" style="5" customWidth="1"/>
    <col min="3332" max="3332" width="11.28515625" style="5" customWidth="1"/>
    <col min="3333" max="3333" width="9.28515625" style="5" customWidth="1"/>
    <col min="3334" max="3334" width="9.7109375" style="5" customWidth="1"/>
    <col min="3335" max="3335" width="3.85546875" style="5" customWidth="1"/>
    <col min="3336" max="3339" width="11.28515625" style="5" customWidth="1"/>
    <col min="3340" max="3340" width="11.28515625" style="5" bestFit="1" customWidth="1"/>
    <col min="3341" max="3341" width="4.140625" style="5" customWidth="1"/>
    <col min="3342" max="3342" width="11.28515625" style="5" customWidth="1"/>
    <col min="3343" max="3343" width="11.28515625" style="5" bestFit="1" customWidth="1"/>
    <col min="3344" max="3344" width="10.28515625" style="5" customWidth="1"/>
    <col min="3345" max="3345" width="3.7109375" style="5" customWidth="1"/>
    <col min="3346" max="3346" width="10.28515625" style="5" customWidth="1"/>
    <col min="3347" max="3350" width="11.28515625" style="5" bestFit="1" customWidth="1"/>
    <col min="3351" max="3351" width="4.42578125" style="5" customWidth="1"/>
    <col min="3352" max="3352" width="11.28515625" style="5" customWidth="1"/>
    <col min="3353" max="3354" width="9.140625" style="5"/>
    <col min="3355" max="3355" width="3.140625" style="5" customWidth="1"/>
    <col min="3356" max="3356" width="10.5703125" style="5" customWidth="1"/>
    <col min="3357" max="3360" width="9.140625" style="5"/>
    <col min="3361" max="3362" width="10.28515625" style="5" bestFit="1" customWidth="1"/>
    <col min="3363" max="3585" width="9.140625" style="5"/>
    <col min="3586" max="3586" width="6.7109375" style="5" customWidth="1"/>
    <col min="3587" max="3587" width="23.28515625" style="5" customWidth="1"/>
    <col min="3588" max="3588" width="11.28515625" style="5" customWidth="1"/>
    <col min="3589" max="3589" width="9.28515625" style="5" customWidth="1"/>
    <col min="3590" max="3590" width="9.7109375" style="5" customWidth="1"/>
    <col min="3591" max="3591" width="3.85546875" style="5" customWidth="1"/>
    <col min="3592" max="3595" width="11.28515625" style="5" customWidth="1"/>
    <col min="3596" max="3596" width="11.28515625" style="5" bestFit="1" customWidth="1"/>
    <col min="3597" max="3597" width="4.140625" style="5" customWidth="1"/>
    <col min="3598" max="3598" width="11.28515625" style="5" customWidth="1"/>
    <col min="3599" max="3599" width="11.28515625" style="5" bestFit="1" customWidth="1"/>
    <col min="3600" max="3600" width="10.28515625" style="5" customWidth="1"/>
    <col min="3601" max="3601" width="3.7109375" style="5" customWidth="1"/>
    <col min="3602" max="3602" width="10.28515625" style="5" customWidth="1"/>
    <col min="3603" max="3606" width="11.28515625" style="5" bestFit="1" customWidth="1"/>
    <col min="3607" max="3607" width="4.42578125" style="5" customWidth="1"/>
    <col min="3608" max="3608" width="11.28515625" style="5" customWidth="1"/>
    <col min="3609" max="3610" width="9.140625" style="5"/>
    <col min="3611" max="3611" width="3.140625" style="5" customWidth="1"/>
    <col min="3612" max="3612" width="10.5703125" style="5" customWidth="1"/>
    <col min="3613" max="3616" width="9.140625" style="5"/>
    <col min="3617" max="3618" width="10.28515625" style="5" bestFit="1" customWidth="1"/>
    <col min="3619" max="3841" width="9.140625" style="5"/>
    <col min="3842" max="3842" width="6.7109375" style="5" customWidth="1"/>
    <col min="3843" max="3843" width="23.28515625" style="5" customWidth="1"/>
    <col min="3844" max="3844" width="11.28515625" style="5" customWidth="1"/>
    <col min="3845" max="3845" width="9.28515625" style="5" customWidth="1"/>
    <col min="3846" max="3846" width="9.7109375" style="5" customWidth="1"/>
    <col min="3847" max="3847" width="3.85546875" style="5" customWidth="1"/>
    <col min="3848" max="3851" width="11.28515625" style="5" customWidth="1"/>
    <col min="3852" max="3852" width="11.28515625" style="5" bestFit="1" customWidth="1"/>
    <col min="3853" max="3853" width="4.140625" style="5" customWidth="1"/>
    <col min="3854" max="3854" width="11.28515625" style="5" customWidth="1"/>
    <col min="3855" max="3855" width="11.28515625" style="5" bestFit="1" customWidth="1"/>
    <col min="3856" max="3856" width="10.28515625" style="5" customWidth="1"/>
    <col min="3857" max="3857" width="3.7109375" style="5" customWidth="1"/>
    <col min="3858" max="3858" width="10.28515625" style="5" customWidth="1"/>
    <col min="3859" max="3862" width="11.28515625" style="5" bestFit="1" customWidth="1"/>
    <col min="3863" max="3863" width="4.42578125" style="5" customWidth="1"/>
    <col min="3864" max="3864" width="11.28515625" style="5" customWidth="1"/>
    <col min="3865" max="3866" width="9.140625" style="5"/>
    <col min="3867" max="3867" width="3.140625" style="5" customWidth="1"/>
    <col min="3868" max="3868" width="10.5703125" style="5" customWidth="1"/>
    <col min="3869" max="3872" width="9.140625" style="5"/>
    <col min="3873" max="3874" width="10.28515625" style="5" bestFit="1" customWidth="1"/>
    <col min="3875" max="4097" width="9.140625" style="5"/>
    <col min="4098" max="4098" width="6.7109375" style="5" customWidth="1"/>
    <col min="4099" max="4099" width="23.28515625" style="5" customWidth="1"/>
    <col min="4100" max="4100" width="11.28515625" style="5" customWidth="1"/>
    <col min="4101" max="4101" width="9.28515625" style="5" customWidth="1"/>
    <col min="4102" max="4102" width="9.7109375" style="5" customWidth="1"/>
    <col min="4103" max="4103" width="3.85546875" style="5" customWidth="1"/>
    <col min="4104" max="4107" width="11.28515625" style="5" customWidth="1"/>
    <col min="4108" max="4108" width="11.28515625" style="5" bestFit="1" customWidth="1"/>
    <col min="4109" max="4109" width="4.140625" style="5" customWidth="1"/>
    <col min="4110" max="4110" width="11.28515625" style="5" customWidth="1"/>
    <col min="4111" max="4111" width="11.28515625" style="5" bestFit="1" customWidth="1"/>
    <col min="4112" max="4112" width="10.28515625" style="5" customWidth="1"/>
    <col min="4113" max="4113" width="3.7109375" style="5" customWidth="1"/>
    <col min="4114" max="4114" width="10.28515625" style="5" customWidth="1"/>
    <col min="4115" max="4118" width="11.28515625" style="5" bestFit="1" customWidth="1"/>
    <col min="4119" max="4119" width="4.42578125" style="5" customWidth="1"/>
    <col min="4120" max="4120" width="11.28515625" style="5" customWidth="1"/>
    <col min="4121" max="4122" width="9.140625" style="5"/>
    <col min="4123" max="4123" width="3.140625" style="5" customWidth="1"/>
    <col min="4124" max="4124" width="10.5703125" style="5" customWidth="1"/>
    <col min="4125" max="4128" width="9.140625" style="5"/>
    <col min="4129" max="4130" width="10.28515625" style="5" bestFit="1" customWidth="1"/>
    <col min="4131" max="4353" width="9.140625" style="5"/>
    <col min="4354" max="4354" width="6.7109375" style="5" customWidth="1"/>
    <col min="4355" max="4355" width="23.28515625" style="5" customWidth="1"/>
    <col min="4356" max="4356" width="11.28515625" style="5" customWidth="1"/>
    <col min="4357" max="4357" width="9.28515625" style="5" customWidth="1"/>
    <col min="4358" max="4358" width="9.7109375" style="5" customWidth="1"/>
    <col min="4359" max="4359" width="3.85546875" style="5" customWidth="1"/>
    <col min="4360" max="4363" width="11.28515625" style="5" customWidth="1"/>
    <col min="4364" max="4364" width="11.28515625" style="5" bestFit="1" customWidth="1"/>
    <col min="4365" max="4365" width="4.140625" style="5" customWidth="1"/>
    <col min="4366" max="4366" width="11.28515625" style="5" customWidth="1"/>
    <col min="4367" max="4367" width="11.28515625" style="5" bestFit="1" customWidth="1"/>
    <col min="4368" max="4368" width="10.28515625" style="5" customWidth="1"/>
    <col min="4369" max="4369" width="3.7109375" style="5" customWidth="1"/>
    <col min="4370" max="4370" width="10.28515625" style="5" customWidth="1"/>
    <col min="4371" max="4374" width="11.28515625" style="5" bestFit="1" customWidth="1"/>
    <col min="4375" max="4375" width="4.42578125" style="5" customWidth="1"/>
    <col min="4376" max="4376" width="11.28515625" style="5" customWidth="1"/>
    <col min="4377" max="4378" width="9.140625" style="5"/>
    <col min="4379" max="4379" width="3.140625" style="5" customWidth="1"/>
    <col min="4380" max="4380" width="10.5703125" style="5" customWidth="1"/>
    <col min="4381" max="4384" width="9.140625" style="5"/>
    <col min="4385" max="4386" width="10.28515625" style="5" bestFit="1" customWidth="1"/>
    <col min="4387" max="4609" width="9.140625" style="5"/>
    <col min="4610" max="4610" width="6.7109375" style="5" customWidth="1"/>
    <col min="4611" max="4611" width="23.28515625" style="5" customWidth="1"/>
    <col min="4612" max="4612" width="11.28515625" style="5" customWidth="1"/>
    <col min="4613" max="4613" width="9.28515625" style="5" customWidth="1"/>
    <col min="4614" max="4614" width="9.7109375" style="5" customWidth="1"/>
    <col min="4615" max="4615" width="3.85546875" style="5" customWidth="1"/>
    <col min="4616" max="4619" width="11.28515625" style="5" customWidth="1"/>
    <col min="4620" max="4620" width="11.28515625" style="5" bestFit="1" customWidth="1"/>
    <col min="4621" max="4621" width="4.140625" style="5" customWidth="1"/>
    <col min="4622" max="4622" width="11.28515625" style="5" customWidth="1"/>
    <col min="4623" max="4623" width="11.28515625" style="5" bestFit="1" customWidth="1"/>
    <col min="4624" max="4624" width="10.28515625" style="5" customWidth="1"/>
    <col min="4625" max="4625" width="3.7109375" style="5" customWidth="1"/>
    <col min="4626" max="4626" width="10.28515625" style="5" customWidth="1"/>
    <col min="4627" max="4630" width="11.28515625" style="5" bestFit="1" customWidth="1"/>
    <col min="4631" max="4631" width="4.42578125" style="5" customWidth="1"/>
    <col min="4632" max="4632" width="11.28515625" style="5" customWidth="1"/>
    <col min="4633" max="4634" width="9.140625" style="5"/>
    <col min="4635" max="4635" width="3.140625" style="5" customWidth="1"/>
    <col min="4636" max="4636" width="10.5703125" style="5" customWidth="1"/>
    <col min="4637" max="4640" width="9.140625" style="5"/>
    <col min="4641" max="4642" width="10.28515625" style="5" bestFit="1" customWidth="1"/>
    <col min="4643" max="4865" width="9.140625" style="5"/>
    <col min="4866" max="4866" width="6.7109375" style="5" customWidth="1"/>
    <col min="4867" max="4867" width="23.28515625" style="5" customWidth="1"/>
    <col min="4868" max="4868" width="11.28515625" style="5" customWidth="1"/>
    <col min="4869" max="4869" width="9.28515625" style="5" customWidth="1"/>
    <col min="4870" max="4870" width="9.7109375" style="5" customWidth="1"/>
    <col min="4871" max="4871" width="3.85546875" style="5" customWidth="1"/>
    <col min="4872" max="4875" width="11.28515625" style="5" customWidth="1"/>
    <col min="4876" max="4876" width="11.28515625" style="5" bestFit="1" customWidth="1"/>
    <col min="4877" max="4877" width="4.140625" style="5" customWidth="1"/>
    <col min="4878" max="4878" width="11.28515625" style="5" customWidth="1"/>
    <col min="4879" max="4879" width="11.28515625" style="5" bestFit="1" customWidth="1"/>
    <col min="4880" max="4880" width="10.28515625" style="5" customWidth="1"/>
    <col min="4881" max="4881" width="3.7109375" style="5" customWidth="1"/>
    <col min="4882" max="4882" width="10.28515625" style="5" customWidth="1"/>
    <col min="4883" max="4886" width="11.28515625" style="5" bestFit="1" customWidth="1"/>
    <col min="4887" max="4887" width="4.42578125" style="5" customWidth="1"/>
    <col min="4888" max="4888" width="11.28515625" style="5" customWidth="1"/>
    <col min="4889" max="4890" width="9.140625" style="5"/>
    <col min="4891" max="4891" width="3.140625" style="5" customWidth="1"/>
    <col min="4892" max="4892" width="10.5703125" style="5" customWidth="1"/>
    <col min="4893" max="4896" width="9.140625" style="5"/>
    <col min="4897" max="4898" width="10.28515625" style="5" bestFit="1" customWidth="1"/>
    <col min="4899" max="5121" width="9.140625" style="5"/>
    <col min="5122" max="5122" width="6.7109375" style="5" customWidth="1"/>
    <col min="5123" max="5123" width="23.28515625" style="5" customWidth="1"/>
    <col min="5124" max="5124" width="11.28515625" style="5" customWidth="1"/>
    <col min="5125" max="5125" width="9.28515625" style="5" customWidth="1"/>
    <col min="5126" max="5126" width="9.7109375" style="5" customWidth="1"/>
    <col min="5127" max="5127" width="3.85546875" style="5" customWidth="1"/>
    <col min="5128" max="5131" width="11.28515625" style="5" customWidth="1"/>
    <col min="5132" max="5132" width="11.28515625" style="5" bestFit="1" customWidth="1"/>
    <col min="5133" max="5133" width="4.140625" style="5" customWidth="1"/>
    <col min="5134" max="5134" width="11.28515625" style="5" customWidth="1"/>
    <col min="5135" max="5135" width="11.28515625" style="5" bestFit="1" customWidth="1"/>
    <col min="5136" max="5136" width="10.28515625" style="5" customWidth="1"/>
    <col min="5137" max="5137" width="3.7109375" style="5" customWidth="1"/>
    <col min="5138" max="5138" width="10.28515625" style="5" customWidth="1"/>
    <col min="5139" max="5142" width="11.28515625" style="5" bestFit="1" customWidth="1"/>
    <col min="5143" max="5143" width="4.42578125" style="5" customWidth="1"/>
    <col min="5144" max="5144" width="11.28515625" style="5" customWidth="1"/>
    <col min="5145" max="5146" width="9.140625" style="5"/>
    <col min="5147" max="5147" width="3.140625" style="5" customWidth="1"/>
    <col min="5148" max="5148" width="10.5703125" style="5" customWidth="1"/>
    <col min="5149" max="5152" width="9.140625" style="5"/>
    <col min="5153" max="5154" width="10.28515625" style="5" bestFit="1" customWidth="1"/>
    <col min="5155" max="5377" width="9.140625" style="5"/>
    <col min="5378" max="5378" width="6.7109375" style="5" customWidth="1"/>
    <col min="5379" max="5379" width="23.28515625" style="5" customWidth="1"/>
    <col min="5380" max="5380" width="11.28515625" style="5" customWidth="1"/>
    <col min="5381" max="5381" width="9.28515625" style="5" customWidth="1"/>
    <col min="5382" max="5382" width="9.7109375" style="5" customWidth="1"/>
    <col min="5383" max="5383" width="3.85546875" style="5" customWidth="1"/>
    <col min="5384" max="5387" width="11.28515625" style="5" customWidth="1"/>
    <col min="5388" max="5388" width="11.28515625" style="5" bestFit="1" customWidth="1"/>
    <col min="5389" max="5389" width="4.140625" style="5" customWidth="1"/>
    <col min="5390" max="5390" width="11.28515625" style="5" customWidth="1"/>
    <col min="5391" max="5391" width="11.28515625" style="5" bestFit="1" customWidth="1"/>
    <col min="5392" max="5392" width="10.28515625" style="5" customWidth="1"/>
    <col min="5393" max="5393" width="3.7109375" style="5" customWidth="1"/>
    <col min="5394" max="5394" width="10.28515625" style="5" customWidth="1"/>
    <col min="5395" max="5398" width="11.28515625" style="5" bestFit="1" customWidth="1"/>
    <col min="5399" max="5399" width="4.42578125" style="5" customWidth="1"/>
    <col min="5400" max="5400" width="11.28515625" style="5" customWidth="1"/>
    <col min="5401" max="5402" width="9.140625" style="5"/>
    <col min="5403" max="5403" width="3.140625" style="5" customWidth="1"/>
    <col min="5404" max="5404" width="10.5703125" style="5" customWidth="1"/>
    <col min="5405" max="5408" width="9.140625" style="5"/>
    <col min="5409" max="5410" width="10.28515625" style="5" bestFit="1" customWidth="1"/>
    <col min="5411" max="5633" width="9.140625" style="5"/>
    <col min="5634" max="5634" width="6.7109375" style="5" customWidth="1"/>
    <col min="5635" max="5635" width="23.28515625" style="5" customWidth="1"/>
    <col min="5636" max="5636" width="11.28515625" style="5" customWidth="1"/>
    <col min="5637" max="5637" width="9.28515625" style="5" customWidth="1"/>
    <col min="5638" max="5638" width="9.7109375" style="5" customWidth="1"/>
    <col min="5639" max="5639" width="3.85546875" style="5" customWidth="1"/>
    <col min="5640" max="5643" width="11.28515625" style="5" customWidth="1"/>
    <col min="5644" max="5644" width="11.28515625" style="5" bestFit="1" customWidth="1"/>
    <col min="5645" max="5645" width="4.140625" style="5" customWidth="1"/>
    <col min="5646" max="5646" width="11.28515625" style="5" customWidth="1"/>
    <col min="5647" max="5647" width="11.28515625" style="5" bestFit="1" customWidth="1"/>
    <col min="5648" max="5648" width="10.28515625" style="5" customWidth="1"/>
    <col min="5649" max="5649" width="3.7109375" style="5" customWidth="1"/>
    <col min="5650" max="5650" width="10.28515625" style="5" customWidth="1"/>
    <col min="5651" max="5654" width="11.28515625" style="5" bestFit="1" customWidth="1"/>
    <col min="5655" max="5655" width="4.42578125" style="5" customWidth="1"/>
    <col min="5656" max="5656" width="11.28515625" style="5" customWidth="1"/>
    <col min="5657" max="5658" width="9.140625" style="5"/>
    <col min="5659" max="5659" width="3.140625" style="5" customWidth="1"/>
    <col min="5660" max="5660" width="10.5703125" style="5" customWidth="1"/>
    <col min="5661" max="5664" width="9.140625" style="5"/>
    <col min="5665" max="5666" width="10.28515625" style="5" bestFit="1" customWidth="1"/>
    <col min="5667" max="5889" width="9.140625" style="5"/>
    <col min="5890" max="5890" width="6.7109375" style="5" customWidth="1"/>
    <col min="5891" max="5891" width="23.28515625" style="5" customWidth="1"/>
    <col min="5892" max="5892" width="11.28515625" style="5" customWidth="1"/>
    <col min="5893" max="5893" width="9.28515625" style="5" customWidth="1"/>
    <col min="5894" max="5894" width="9.7109375" style="5" customWidth="1"/>
    <col min="5895" max="5895" width="3.85546875" style="5" customWidth="1"/>
    <col min="5896" max="5899" width="11.28515625" style="5" customWidth="1"/>
    <col min="5900" max="5900" width="11.28515625" style="5" bestFit="1" customWidth="1"/>
    <col min="5901" max="5901" width="4.140625" style="5" customWidth="1"/>
    <col min="5902" max="5902" width="11.28515625" style="5" customWidth="1"/>
    <col min="5903" max="5903" width="11.28515625" style="5" bestFit="1" customWidth="1"/>
    <col min="5904" max="5904" width="10.28515625" style="5" customWidth="1"/>
    <col min="5905" max="5905" width="3.7109375" style="5" customWidth="1"/>
    <col min="5906" max="5906" width="10.28515625" style="5" customWidth="1"/>
    <col min="5907" max="5910" width="11.28515625" style="5" bestFit="1" customWidth="1"/>
    <col min="5911" max="5911" width="4.42578125" style="5" customWidth="1"/>
    <col min="5912" max="5912" width="11.28515625" style="5" customWidth="1"/>
    <col min="5913" max="5914" width="9.140625" style="5"/>
    <col min="5915" max="5915" width="3.140625" style="5" customWidth="1"/>
    <col min="5916" max="5916" width="10.5703125" style="5" customWidth="1"/>
    <col min="5917" max="5920" width="9.140625" style="5"/>
    <col min="5921" max="5922" width="10.28515625" style="5" bestFit="1" customWidth="1"/>
    <col min="5923" max="6145" width="9.140625" style="5"/>
    <col min="6146" max="6146" width="6.7109375" style="5" customWidth="1"/>
    <col min="6147" max="6147" width="23.28515625" style="5" customWidth="1"/>
    <col min="6148" max="6148" width="11.28515625" style="5" customWidth="1"/>
    <col min="6149" max="6149" width="9.28515625" style="5" customWidth="1"/>
    <col min="6150" max="6150" width="9.7109375" style="5" customWidth="1"/>
    <col min="6151" max="6151" width="3.85546875" style="5" customWidth="1"/>
    <col min="6152" max="6155" width="11.28515625" style="5" customWidth="1"/>
    <col min="6156" max="6156" width="11.28515625" style="5" bestFit="1" customWidth="1"/>
    <col min="6157" max="6157" width="4.140625" style="5" customWidth="1"/>
    <col min="6158" max="6158" width="11.28515625" style="5" customWidth="1"/>
    <col min="6159" max="6159" width="11.28515625" style="5" bestFit="1" customWidth="1"/>
    <col min="6160" max="6160" width="10.28515625" style="5" customWidth="1"/>
    <col min="6161" max="6161" width="3.7109375" style="5" customWidth="1"/>
    <col min="6162" max="6162" width="10.28515625" style="5" customWidth="1"/>
    <col min="6163" max="6166" width="11.28515625" style="5" bestFit="1" customWidth="1"/>
    <col min="6167" max="6167" width="4.42578125" style="5" customWidth="1"/>
    <col min="6168" max="6168" width="11.28515625" style="5" customWidth="1"/>
    <col min="6169" max="6170" width="9.140625" style="5"/>
    <col min="6171" max="6171" width="3.140625" style="5" customWidth="1"/>
    <col min="6172" max="6172" width="10.5703125" style="5" customWidth="1"/>
    <col min="6173" max="6176" width="9.140625" style="5"/>
    <col min="6177" max="6178" width="10.28515625" style="5" bestFit="1" customWidth="1"/>
    <col min="6179" max="6401" width="9.140625" style="5"/>
    <col min="6402" max="6402" width="6.7109375" style="5" customWidth="1"/>
    <col min="6403" max="6403" width="23.28515625" style="5" customWidth="1"/>
    <col min="6404" max="6404" width="11.28515625" style="5" customWidth="1"/>
    <col min="6405" max="6405" width="9.28515625" style="5" customWidth="1"/>
    <col min="6406" max="6406" width="9.7109375" style="5" customWidth="1"/>
    <col min="6407" max="6407" width="3.85546875" style="5" customWidth="1"/>
    <col min="6408" max="6411" width="11.28515625" style="5" customWidth="1"/>
    <col min="6412" max="6412" width="11.28515625" style="5" bestFit="1" customWidth="1"/>
    <col min="6413" max="6413" width="4.140625" style="5" customWidth="1"/>
    <col min="6414" max="6414" width="11.28515625" style="5" customWidth="1"/>
    <col min="6415" max="6415" width="11.28515625" style="5" bestFit="1" customWidth="1"/>
    <col min="6416" max="6416" width="10.28515625" style="5" customWidth="1"/>
    <col min="6417" max="6417" width="3.7109375" style="5" customWidth="1"/>
    <col min="6418" max="6418" width="10.28515625" style="5" customWidth="1"/>
    <col min="6419" max="6422" width="11.28515625" style="5" bestFit="1" customWidth="1"/>
    <col min="6423" max="6423" width="4.42578125" style="5" customWidth="1"/>
    <col min="6424" max="6424" width="11.28515625" style="5" customWidth="1"/>
    <col min="6425" max="6426" width="9.140625" style="5"/>
    <col min="6427" max="6427" width="3.140625" style="5" customWidth="1"/>
    <col min="6428" max="6428" width="10.5703125" style="5" customWidth="1"/>
    <col min="6429" max="6432" width="9.140625" style="5"/>
    <col min="6433" max="6434" width="10.28515625" style="5" bestFit="1" customWidth="1"/>
    <col min="6435" max="6657" width="9.140625" style="5"/>
    <col min="6658" max="6658" width="6.7109375" style="5" customWidth="1"/>
    <col min="6659" max="6659" width="23.28515625" style="5" customWidth="1"/>
    <col min="6660" max="6660" width="11.28515625" style="5" customWidth="1"/>
    <col min="6661" max="6661" width="9.28515625" style="5" customWidth="1"/>
    <col min="6662" max="6662" width="9.7109375" style="5" customWidth="1"/>
    <col min="6663" max="6663" width="3.85546875" style="5" customWidth="1"/>
    <col min="6664" max="6667" width="11.28515625" style="5" customWidth="1"/>
    <col min="6668" max="6668" width="11.28515625" style="5" bestFit="1" customWidth="1"/>
    <col min="6669" max="6669" width="4.140625" style="5" customWidth="1"/>
    <col min="6670" max="6670" width="11.28515625" style="5" customWidth="1"/>
    <col min="6671" max="6671" width="11.28515625" style="5" bestFit="1" customWidth="1"/>
    <col min="6672" max="6672" width="10.28515625" style="5" customWidth="1"/>
    <col min="6673" max="6673" width="3.7109375" style="5" customWidth="1"/>
    <col min="6674" max="6674" width="10.28515625" style="5" customWidth="1"/>
    <col min="6675" max="6678" width="11.28515625" style="5" bestFit="1" customWidth="1"/>
    <col min="6679" max="6679" width="4.42578125" style="5" customWidth="1"/>
    <col min="6680" max="6680" width="11.28515625" style="5" customWidth="1"/>
    <col min="6681" max="6682" width="9.140625" style="5"/>
    <col min="6683" max="6683" width="3.140625" style="5" customWidth="1"/>
    <col min="6684" max="6684" width="10.5703125" style="5" customWidth="1"/>
    <col min="6685" max="6688" width="9.140625" style="5"/>
    <col min="6689" max="6690" width="10.28515625" style="5" bestFit="1" customWidth="1"/>
    <col min="6691" max="6913" width="9.140625" style="5"/>
    <col min="6914" max="6914" width="6.7109375" style="5" customWidth="1"/>
    <col min="6915" max="6915" width="23.28515625" style="5" customWidth="1"/>
    <col min="6916" max="6916" width="11.28515625" style="5" customWidth="1"/>
    <col min="6917" max="6917" width="9.28515625" style="5" customWidth="1"/>
    <col min="6918" max="6918" width="9.7109375" style="5" customWidth="1"/>
    <col min="6919" max="6919" width="3.85546875" style="5" customWidth="1"/>
    <col min="6920" max="6923" width="11.28515625" style="5" customWidth="1"/>
    <col min="6924" max="6924" width="11.28515625" style="5" bestFit="1" customWidth="1"/>
    <col min="6925" max="6925" width="4.140625" style="5" customWidth="1"/>
    <col min="6926" max="6926" width="11.28515625" style="5" customWidth="1"/>
    <col min="6927" max="6927" width="11.28515625" style="5" bestFit="1" customWidth="1"/>
    <col min="6928" max="6928" width="10.28515625" style="5" customWidth="1"/>
    <col min="6929" max="6929" width="3.7109375" style="5" customWidth="1"/>
    <col min="6930" max="6930" width="10.28515625" style="5" customWidth="1"/>
    <col min="6931" max="6934" width="11.28515625" style="5" bestFit="1" customWidth="1"/>
    <col min="6935" max="6935" width="4.42578125" style="5" customWidth="1"/>
    <col min="6936" max="6936" width="11.28515625" style="5" customWidth="1"/>
    <col min="6937" max="6938" width="9.140625" style="5"/>
    <col min="6939" max="6939" width="3.140625" style="5" customWidth="1"/>
    <col min="6940" max="6940" width="10.5703125" style="5" customWidth="1"/>
    <col min="6941" max="6944" width="9.140625" style="5"/>
    <col min="6945" max="6946" width="10.28515625" style="5" bestFit="1" customWidth="1"/>
    <col min="6947" max="7169" width="9.140625" style="5"/>
    <col min="7170" max="7170" width="6.7109375" style="5" customWidth="1"/>
    <col min="7171" max="7171" width="23.28515625" style="5" customWidth="1"/>
    <col min="7172" max="7172" width="11.28515625" style="5" customWidth="1"/>
    <col min="7173" max="7173" width="9.28515625" style="5" customWidth="1"/>
    <col min="7174" max="7174" width="9.7109375" style="5" customWidth="1"/>
    <col min="7175" max="7175" width="3.85546875" style="5" customWidth="1"/>
    <col min="7176" max="7179" width="11.28515625" style="5" customWidth="1"/>
    <col min="7180" max="7180" width="11.28515625" style="5" bestFit="1" customWidth="1"/>
    <col min="7181" max="7181" width="4.140625" style="5" customWidth="1"/>
    <col min="7182" max="7182" width="11.28515625" style="5" customWidth="1"/>
    <col min="7183" max="7183" width="11.28515625" style="5" bestFit="1" customWidth="1"/>
    <col min="7184" max="7184" width="10.28515625" style="5" customWidth="1"/>
    <col min="7185" max="7185" width="3.7109375" style="5" customWidth="1"/>
    <col min="7186" max="7186" width="10.28515625" style="5" customWidth="1"/>
    <col min="7187" max="7190" width="11.28515625" style="5" bestFit="1" customWidth="1"/>
    <col min="7191" max="7191" width="4.42578125" style="5" customWidth="1"/>
    <col min="7192" max="7192" width="11.28515625" style="5" customWidth="1"/>
    <col min="7193" max="7194" width="9.140625" style="5"/>
    <col min="7195" max="7195" width="3.140625" style="5" customWidth="1"/>
    <col min="7196" max="7196" width="10.5703125" style="5" customWidth="1"/>
    <col min="7197" max="7200" width="9.140625" style="5"/>
    <col min="7201" max="7202" width="10.28515625" style="5" bestFit="1" customWidth="1"/>
    <col min="7203" max="7425" width="9.140625" style="5"/>
    <col min="7426" max="7426" width="6.7109375" style="5" customWidth="1"/>
    <col min="7427" max="7427" width="23.28515625" style="5" customWidth="1"/>
    <col min="7428" max="7428" width="11.28515625" style="5" customWidth="1"/>
    <col min="7429" max="7429" width="9.28515625" style="5" customWidth="1"/>
    <col min="7430" max="7430" width="9.7109375" style="5" customWidth="1"/>
    <col min="7431" max="7431" width="3.85546875" style="5" customWidth="1"/>
    <col min="7432" max="7435" width="11.28515625" style="5" customWidth="1"/>
    <col min="7436" max="7436" width="11.28515625" style="5" bestFit="1" customWidth="1"/>
    <col min="7437" max="7437" width="4.140625" style="5" customWidth="1"/>
    <col min="7438" max="7438" width="11.28515625" style="5" customWidth="1"/>
    <col min="7439" max="7439" width="11.28515625" style="5" bestFit="1" customWidth="1"/>
    <col min="7440" max="7440" width="10.28515625" style="5" customWidth="1"/>
    <col min="7441" max="7441" width="3.7109375" style="5" customWidth="1"/>
    <col min="7442" max="7442" width="10.28515625" style="5" customWidth="1"/>
    <col min="7443" max="7446" width="11.28515625" style="5" bestFit="1" customWidth="1"/>
    <col min="7447" max="7447" width="4.42578125" style="5" customWidth="1"/>
    <col min="7448" max="7448" width="11.28515625" style="5" customWidth="1"/>
    <col min="7449" max="7450" width="9.140625" style="5"/>
    <col min="7451" max="7451" width="3.140625" style="5" customWidth="1"/>
    <col min="7452" max="7452" width="10.5703125" style="5" customWidth="1"/>
    <col min="7453" max="7456" width="9.140625" style="5"/>
    <col min="7457" max="7458" width="10.28515625" style="5" bestFit="1" customWidth="1"/>
    <col min="7459" max="7681" width="9.140625" style="5"/>
    <col min="7682" max="7682" width="6.7109375" style="5" customWidth="1"/>
    <col min="7683" max="7683" width="23.28515625" style="5" customWidth="1"/>
    <col min="7684" max="7684" width="11.28515625" style="5" customWidth="1"/>
    <col min="7685" max="7685" width="9.28515625" style="5" customWidth="1"/>
    <col min="7686" max="7686" width="9.7109375" style="5" customWidth="1"/>
    <col min="7687" max="7687" width="3.85546875" style="5" customWidth="1"/>
    <col min="7688" max="7691" width="11.28515625" style="5" customWidth="1"/>
    <col min="7692" max="7692" width="11.28515625" style="5" bestFit="1" customWidth="1"/>
    <col min="7693" max="7693" width="4.140625" style="5" customWidth="1"/>
    <col min="7694" max="7694" width="11.28515625" style="5" customWidth="1"/>
    <col min="7695" max="7695" width="11.28515625" style="5" bestFit="1" customWidth="1"/>
    <col min="7696" max="7696" width="10.28515625" style="5" customWidth="1"/>
    <col min="7697" max="7697" width="3.7109375" style="5" customWidth="1"/>
    <col min="7698" max="7698" width="10.28515625" style="5" customWidth="1"/>
    <col min="7699" max="7702" width="11.28515625" style="5" bestFit="1" customWidth="1"/>
    <col min="7703" max="7703" width="4.42578125" style="5" customWidth="1"/>
    <col min="7704" max="7704" width="11.28515625" style="5" customWidth="1"/>
    <col min="7705" max="7706" width="9.140625" style="5"/>
    <col min="7707" max="7707" width="3.140625" style="5" customWidth="1"/>
    <col min="7708" max="7708" width="10.5703125" style="5" customWidth="1"/>
    <col min="7709" max="7712" width="9.140625" style="5"/>
    <col min="7713" max="7714" width="10.28515625" style="5" bestFit="1" customWidth="1"/>
    <col min="7715" max="7937" width="9.140625" style="5"/>
    <col min="7938" max="7938" width="6.7109375" style="5" customWidth="1"/>
    <col min="7939" max="7939" width="23.28515625" style="5" customWidth="1"/>
    <col min="7940" max="7940" width="11.28515625" style="5" customWidth="1"/>
    <col min="7941" max="7941" width="9.28515625" style="5" customWidth="1"/>
    <col min="7942" max="7942" width="9.7109375" style="5" customWidth="1"/>
    <col min="7943" max="7943" width="3.85546875" style="5" customWidth="1"/>
    <col min="7944" max="7947" width="11.28515625" style="5" customWidth="1"/>
    <col min="7948" max="7948" width="11.28515625" style="5" bestFit="1" customWidth="1"/>
    <col min="7949" max="7949" width="4.140625" style="5" customWidth="1"/>
    <col min="7950" max="7950" width="11.28515625" style="5" customWidth="1"/>
    <col min="7951" max="7951" width="11.28515625" style="5" bestFit="1" customWidth="1"/>
    <col min="7952" max="7952" width="10.28515625" style="5" customWidth="1"/>
    <col min="7953" max="7953" width="3.7109375" style="5" customWidth="1"/>
    <col min="7954" max="7954" width="10.28515625" style="5" customWidth="1"/>
    <col min="7955" max="7958" width="11.28515625" style="5" bestFit="1" customWidth="1"/>
    <col min="7959" max="7959" width="4.42578125" style="5" customWidth="1"/>
    <col min="7960" max="7960" width="11.28515625" style="5" customWidth="1"/>
    <col min="7961" max="7962" width="9.140625" style="5"/>
    <col min="7963" max="7963" width="3.140625" style="5" customWidth="1"/>
    <col min="7964" max="7964" width="10.5703125" style="5" customWidth="1"/>
    <col min="7965" max="7968" width="9.140625" style="5"/>
    <col min="7969" max="7970" width="10.28515625" style="5" bestFit="1" customWidth="1"/>
    <col min="7971" max="8193" width="9.140625" style="5"/>
    <col min="8194" max="8194" width="6.7109375" style="5" customWidth="1"/>
    <col min="8195" max="8195" width="23.28515625" style="5" customWidth="1"/>
    <col min="8196" max="8196" width="11.28515625" style="5" customWidth="1"/>
    <col min="8197" max="8197" width="9.28515625" style="5" customWidth="1"/>
    <col min="8198" max="8198" width="9.7109375" style="5" customWidth="1"/>
    <col min="8199" max="8199" width="3.85546875" style="5" customWidth="1"/>
    <col min="8200" max="8203" width="11.28515625" style="5" customWidth="1"/>
    <col min="8204" max="8204" width="11.28515625" style="5" bestFit="1" customWidth="1"/>
    <col min="8205" max="8205" width="4.140625" style="5" customWidth="1"/>
    <col min="8206" max="8206" width="11.28515625" style="5" customWidth="1"/>
    <col min="8207" max="8207" width="11.28515625" style="5" bestFit="1" customWidth="1"/>
    <col min="8208" max="8208" width="10.28515625" style="5" customWidth="1"/>
    <col min="8209" max="8209" width="3.7109375" style="5" customWidth="1"/>
    <col min="8210" max="8210" width="10.28515625" style="5" customWidth="1"/>
    <col min="8211" max="8214" width="11.28515625" style="5" bestFit="1" customWidth="1"/>
    <col min="8215" max="8215" width="4.42578125" style="5" customWidth="1"/>
    <col min="8216" max="8216" width="11.28515625" style="5" customWidth="1"/>
    <col min="8217" max="8218" width="9.140625" style="5"/>
    <col min="8219" max="8219" width="3.140625" style="5" customWidth="1"/>
    <col min="8220" max="8220" width="10.5703125" style="5" customWidth="1"/>
    <col min="8221" max="8224" width="9.140625" style="5"/>
    <col min="8225" max="8226" width="10.28515625" style="5" bestFit="1" customWidth="1"/>
    <col min="8227" max="8449" width="9.140625" style="5"/>
    <col min="8450" max="8450" width="6.7109375" style="5" customWidth="1"/>
    <col min="8451" max="8451" width="23.28515625" style="5" customWidth="1"/>
    <col min="8452" max="8452" width="11.28515625" style="5" customWidth="1"/>
    <col min="8453" max="8453" width="9.28515625" style="5" customWidth="1"/>
    <col min="8454" max="8454" width="9.7109375" style="5" customWidth="1"/>
    <col min="8455" max="8455" width="3.85546875" style="5" customWidth="1"/>
    <col min="8456" max="8459" width="11.28515625" style="5" customWidth="1"/>
    <col min="8460" max="8460" width="11.28515625" style="5" bestFit="1" customWidth="1"/>
    <col min="8461" max="8461" width="4.140625" style="5" customWidth="1"/>
    <col min="8462" max="8462" width="11.28515625" style="5" customWidth="1"/>
    <col min="8463" max="8463" width="11.28515625" style="5" bestFit="1" customWidth="1"/>
    <col min="8464" max="8464" width="10.28515625" style="5" customWidth="1"/>
    <col min="8465" max="8465" width="3.7109375" style="5" customWidth="1"/>
    <col min="8466" max="8466" width="10.28515625" style="5" customWidth="1"/>
    <col min="8467" max="8470" width="11.28515625" style="5" bestFit="1" customWidth="1"/>
    <col min="8471" max="8471" width="4.42578125" style="5" customWidth="1"/>
    <col min="8472" max="8472" width="11.28515625" style="5" customWidth="1"/>
    <col min="8473" max="8474" width="9.140625" style="5"/>
    <col min="8475" max="8475" width="3.140625" style="5" customWidth="1"/>
    <col min="8476" max="8476" width="10.5703125" style="5" customWidth="1"/>
    <col min="8477" max="8480" width="9.140625" style="5"/>
    <col min="8481" max="8482" width="10.28515625" style="5" bestFit="1" customWidth="1"/>
    <col min="8483" max="8705" width="9.140625" style="5"/>
    <col min="8706" max="8706" width="6.7109375" style="5" customWidth="1"/>
    <col min="8707" max="8707" width="23.28515625" style="5" customWidth="1"/>
    <col min="8708" max="8708" width="11.28515625" style="5" customWidth="1"/>
    <col min="8709" max="8709" width="9.28515625" style="5" customWidth="1"/>
    <col min="8710" max="8710" width="9.7109375" style="5" customWidth="1"/>
    <col min="8711" max="8711" width="3.85546875" style="5" customWidth="1"/>
    <col min="8712" max="8715" width="11.28515625" style="5" customWidth="1"/>
    <col min="8716" max="8716" width="11.28515625" style="5" bestFit="1" customWidth="1"/>
    <col min="8717" max="8717" width="4.140625" style="5" customWidth="1"/>
    <col min="8718" max="8718" width="11.28515625" style="5" customWidth="1"/>
    <col min="8719" max="8719" width="11.28515625" style="5" bestFit="1" customWidth="1"/>
    <col min="8720" max="8720" width="10.28515625" style="5" customWidth="1"/>
    <col min="8721" max="8721" width="3.7109375" style="5" customWidth="1"/>
    <col min="8722" max="8722" width="10.28515625" style="5" customWidth="1"/>
    <col min="8723" max="8726" width="11.28515625" style="5" bestFit="1" customWidth="1"/>
    <col min="8727" max="8727" width="4.42578125" style="5" customWidth="1"/>
    <col min="8728" max="8728" width="11.28515625" style="5" customWidth="1"/>
    <col min="8729" max="8730" width="9.140625" style="5"/>
    <col min="8731" max="8731" width="3.140625" style="5" customWidth="1"/>
    <col min="8732" max="8732" width="10.5703125" style="5" customWidth="1"/>
    <col min="8733" max="8736" width="9.140625" style="5"/>
    <col min="8737" max="8738" width="10.28515625" style="5" bestFit="1" customWidth="1"/>
    <col min="8739" max="8961" width="9.140625" style="5"/>
    <col min="8962" max="8962" width="6.7109375" style="5" customWidth="1"/>
    <col min="8963" max="8963" width="23.28515625" style="5" customWidth="1"/>
    <col min="8964" max="8964" width="11.28515625" style="5" customWidth="1"/>
    <col min="8965" max="8965" width="9.28515625" style="5" customWidth="1"/>
    <col min="8966" max="8966" width="9.7109375" style="5" customWidth="1"/>
    <col min="8967" max="8967" width="3.85546875" style="5" customWidth="1"/>
    <col min="8968" max="8971" width="11.28515625" style="5" customWidth="1"/>
    <col min="8972" max="8972" width="11.28515625" style="5" bestFit="1" customWidth="1"/>
    <col min="8973" max="8973" width="4.140625" style="5" customWidth="1"/>
    <col min="8974" max="8974" width="11.28515625" style="5" customWidth="1"/>
    <col min="8975" max="8975" width="11.28515625" style="5" bestFit="1" customWidth="1"/>
    <col min="8976" max="8976" width="10.28515625" style="5" customWidth="1"/>
    <col min="8977" max="8977" width="3.7109375" style="5" customWidth="1"/>
    <col min="8978" max="8978" width="10.28515625" style="5" customWidth="1"/>
    <col min="8979" max="8982" width="11.28515625" style="5" bestFit="1" customWidth="1"/>
    <col min="8983" max="8983" width="4.42578125" style="5" customWidth="1"/>
    <col min="8984" max="8984" width="11.28515625" style="5" customWidth="1"/>
    <col min="8985" max="8986" width="9.140625" style="5"/>
    <col min="8987" max="8987" width="3.140625" style="5" customWidth="1"/>
    <col min="8988" max="8988" width="10.5703125" style="5" customWidth="1"/>
    <col min="8989" max="8992" width="9.140625" style="5"/>
    <col min="8993" max="8994" width="10.28515625" style="5" bestFit="1" customWidth="1"/>
    <col min="8995" max="9217" width="9.140625" style="5"/>
    <col min="9218" max="9218" width="6.7109375" style="5" customWidth="1"/>
    <col min="9219" max="9219" width="23.28515625" style="5" customWidth="1"/>
    <col min="9220" max="9220" width="11.28515625" style="5" customWidth="1"/>
    <col min="9221" max="9221" width="9.28515625" style="5" customWidth="1"/>
    <col min="9222" max="9222" width="9.7109375" style="5" customWidth="1"/>
    <col min="9223" max="9223" width="3.85546875" style="5" customWidth="1"/>
    <col min="9224" max="9227" width="11.28515625" style="5" customWidth="1"/>
    <col min="9228" max="9228" width="11.28515625" style="5" bestFit="1" customWidth="1"/>
    <col min="9229" max="9229" width="4.140625" style="5" customWidth="1"/>
    <col min="9230" max="9230" width="11.28515625" style="5" customWidth="1"/>
    <col min="9231" max="9231" width="11.28515625" style="5" bestFit="1" customWidth="1"/>
    <col min="9232" max="9232" width="10.28515625" style="5" customWidth="1"/>
    <col min="9233" max="9233" width="3.7109375" style="5" customWidth="1"/>
    <col min="9234" max="9234" width="10.28515625" style="5" customWidth="1"/>
    <col min="9235" max="9238" width="11.28515625" style="5" bestFit="1" customWidth="1"/>
    <col min="9239" max="9239" width="4.42578125" style="5" customWidth="1"/>
    <col min="9240" max="9240" width="11.28515625" style="5" customWidth="1"/>
    <col min="9241" max="9242" width="9.140625" style="5"/>
    <col min="9243" max="9243" width="3.140625" style="5" customWidth="1"/>
    <col min="9244" max="9244" width="10.5703125" style="5" customWidth="1"/>
    <col min="9245" max="9248" width="9.140625" style="5"/>
    <col min="9249" max="9250" width="10.28515625" style="5" bestFit="1" customWidth="1"/>
    <col min="9251" max="9473" width="9.140625" style="5"/>
    <col min="9474" max="9474" width="6.7109375" style="5" customWidth="1"/>
    <col min="9475" max="9475" width="23.28515625" style="5" customWidth="1"/>
    <col min="9476" max="9476" width="11.28515625" style="5" customWidth="1"/>
    <col min="9477" max="9477" width="9.28515625" style="5" customWidth="1"/>
    <col min="9478" max="9478" width="9.7109375" style="5" customWidth="1"/>
    <col min="9479" max="9479" width="3.85546875" style="5" customWidth="1"/>
    <col min="9480" max="9483" width="11.28515625" style="5" customWidth="1"/>
    <col min="9484" max="9484" width="11.28515625" style="5" bestFit="1" customWidth="1"/>
    <col min="9485" max="9485" width="4.140625" style="5" customWidth="1"/>
    <col min="9486" max="9486" width="11.28515625" style="5" customWidth="1"/>
    <col min="9487" max="9487" width="11.28515625" style="5" bestFit="1" customWidth="1"/>
    <col min="9488" max="9488" width="10.28515625" style="5" customWidth="1"/>
    <col min="9489" max="9489" width="3.7109375" style="5" customWidth="1"/>
    <col min="9490" max="9490" width="10.28515625" style="5" customWidth="1"/>
    <col min="9491" max="9494" width="11.28515625" style="5" bestFit="1" customWidth="1"/>
    <col min="9495" max="9495" width="4.42578125" style="5" customWidth="1"/>
    <col min="9496" max="9496" width="11.28515625" style="5" customWidth="1"/>
    <col min="9497" max="9498" width="9.140625" style="5"/>
    <col min="9499" max="9499" width="3.140625" style="5" customWidth="1"/>
    <col min="9500" max="9500" width="10.5703125" style="5" customWidth="1"/>
    <col min="9501" max="9504" width="9.140625" style="5"/>
    <col min="9505" max="9506" width="10.28515625" style="5" bestFit="1" customWidth="1"/>
    <col min="9507" max="9729" width="9.140625" style="5"/>
    <col min="9730" max="9730" width="6.7109375" style="5" customWidth="1"/>
    <col min="9731" max="9731" width="23.28515625" style="5" customWidth="1"/>
    <col min="9732" max="9732" width="11.28515625" style="5" customWidth="1"/>
    <col min="9733" max="9733" width="9.28515625" style="5" customWidth="1"/>
    <col min="9734" max="9734" width="9.7109375" style="5" customWidth="1"/>
    <col min="9735" max="9735" width="3.85546875" style="5" customWidth="1"/>
    <col min="9736" max="9739" width="11.28515625" style="5" customWidth="1"/>
    <col min="9740" max="9740" width="11.28515625" style="5" bestFit="1" customWidth="1"/>
    <col min="9741" max="9741" width="4.140625" style="5" customWidth="1"/>
    <col min="9742" max="9742" width="11.28515625" style="5" customWidth="1"/>
    <col min="9743" max="9743" width="11.28515625" style="5" bestFit="1" customWidth="1"/>
    <col min="9744" max="9744" width="10.28515625" style="5" customWidth="1"/>
    <col min="9745" max="9745" width="3.7109375" style="5" customWidth="1"/>
    <col min="9746" max="9746" width="10.28515625" style="5" customWidth="1"/>
    <col min="9747" max="9750" width="11.28515625" style="5" bestFit="1" customWidth="1"/>
    <col min="9751" max="9751" width="4.42578125" style="5" customWidth="1"/>
    <col min="9752" max="9752" width="11.28515625" style="5" customWidth="1"/>
    <col min="9753" max="9754" width="9.140625" style="5"/>
    <col min="9755" max="9755" width="3.140625" style="5" customWidth="1"/>
    <col min="9756" max="9756" width="10.5703125" style="5" customWidth="1"/>
    <col min="9757" max="9760" width="9.140625" style="5"/>
    <col min="9761" max="9762" width="10.28515625" style="5" bestFit="1" customWidth="1"/>
    <col min="9763" max="9985" width="9.140625" style="5"/>
    <col min="9986" max="9986" width="6.7109375" style="5" customWidth="1"/>
    <col min="9987" max="9987" width="23.28515625" style="5" customWidth="1"/>
    <col min="9988" max="9988" width="11.28515625" style="5" customWidth="1"/>
    <col min="9989" max="9989" width="9.28515625" style="5" customWidth="1"/>
    <col min="9990" max="9990" width="9.7109375" style="5" customWidth="1"/>
    <col min="9991" max="9991" width="3.85546875" style="5" customWidth="1"/>
    <col min="9992" max="9995" width="11.28515625" style="5" customWidth="1"/>
    <col min="9996" max="9996" width="11.28515625" style="5" bestFit="1" customWidth="1"/>
    <col min="9997" max="9997" width="4.140625" style="5" customWidth="1"/>
    <col min="9998" max="9998" width="11.28515625" style="5" customWidth="1"/>
    <col min="9999" max="9999" width="11.28515625" style="5" bestFit="1" customWidth="1"/>
    <col min="10000" max="10000" width="10.28515625" style="5" customWidth="1"/>
    <col min="10001" max="10001" width="3.7109375" style="5" customWidth="1"/>
    <col min="10002" max="10002" width="10.28515625" style="5" customWidth="1"/>
    <col min="10003" max="10006" width="11.28515625" style="5" bestFit="1" customWidth="1"/>
    <col min="10007" max="10007" width="4.42578125" style="5" customWidth="1"/>
    <col min="10008" max="10008" width="11.28515625" style="5" customWidth="1"/>
    <col min="10009" max="10010" width="9.140625" style="5"/>
    <col min="10011" max="10011" width="3.140625" style="5" customWidth="1"/>
    <col min="10012" max="10012" width="10.5703125" style="5" customWidth="1"/>
    <col min="10013" max="10016" width="9.140625" style="5"/>
    <col min="10017" max="10018" width="10.28515625" style="5" bestFit="1" customWidth="1"/>
    <col min="10019" max="10241" width="9.140625" style="5"/>
    <col min="10242" max="10242" width="6.7109375" style="5" customWidth="1"/>
    <col min="10243" max="10243" width="23.28515625" style="5" customWidth="1"/>
    <col min="10244" max="10244" width="11.28515625" style="5" customWidth="1"/>
    <col min="10245" max="10245" width="9.28515625" style="5" customWidth="1"/>
    <col min="10246" max="10246" width="9.7109375" style="5" customWidth="1"/>
    <col min="10247" max="10247" width="3.85546875" style="5" customWidth="1"/>
    <col min="10248" max="10251" width="11.28515625" style="5" customWidth="1"/>
    <col min="10252" max="10252" width="11.28515625" style="5" bestFit="1" customWidth="1"/>
    <col min="10253" max="10253" width="4.140625" style="5" customWidth="1"/>
    <col min="10254" max="10254" width="11.28515625" style="5" customWidth="1"/>
    <col min="10255" max="10255" width="11.28515625" style="5" bestFit="1" customWidth="1"/>
    <col min="10256" max="10256" width="10.28515625" style="5" customWidth="1"/>
    <col min="10257" max="10257" width="3.7109375" style="5" customWidth="1"/>
    <col min="10258" max="10258" width="10.28515625" style="5" customWidth="1"/>
    <col min="10259" max="10262" width="11.28515625" style="5" bestFit="1" customWidth="1"/>
    <col min="10263" max="10263" width="4.42578125" style="5" customWidth="1"/>
    <col min="10264" max="10264" width="11.28515625" style="5" customWidth="1"/>
    <col min="10265" max="10266" width="9.140625" style="5"/>
    <col min="10267" max="10267" width="3.140625" style="5" customWidth="1"/>
    <col min="10268" max="10268" width="10.5703125" style="5" customWidth="1"/>
    <col min="10269" max="10272" width="9.140625" style="5"/>
    <col min="10273" max="10274" width="10.28515625" style="5" bestFit="1" customWidth="1"/>
    <col min="10275" max="10497" width="9.140625" style="5"/>
    <col min="10498" max="10498" width="6.7109375" style="5" customWidth="1"/>
    <col min="10499" max="10499" width="23.28515625" style="5" customWidth="1"/>
    <col min="10500" max="10500" width="11.28515625" style="5" customWidth="1"/>
    <col min="10501" max="10501" width="9.28515625" style="5" customWidth="1"/>
    <col min="10502" max="10502" width="9.7109375" style="5" customWidth="1"/>
    <col min="10503" max="10503" width="3.85546875" style="5" customWidth="1"/>
    <col min="10504" max="10507" width="11.28515625" style="5" customWidth="1"/>
    <col min="10508" max="10508" width="11.28515625" style="5" bestFit="1" customWidth="1"/>
    <col min="10509" max="10509" width="4.140625" style="5" customWidth="1"/>
    <col min="10510" max="10510" width="11.28515625" style="5" customWidth="1"/>
    <col min="10511" max="10511" width="11.28515625" style="5" bestFit="1" customWidth="1"/>
    <col min="10512" max="10512" width="10.28515625" style="5" customWidth="1"/>
    <col min="10513" max="10513" width="3.7109375" style="5" customWidth="1"/>
    <col min="10514" max="10514" width="10.28515625" style="5" customWidth="1"/>
    <col min="10515" max="10518" width="11.28515625" style="5" bestFit="1" customWidth="1"/>
    <col min="10519" max="10519" width="4.42578125" style="5" customWidth="1"/>
    <col min="10520" max="10520" width="11.28515625" style="5" customWidth="1"/>
    <col min="10521" max="10522" width="9.140625" style="5"/>
    <col min="10523" max="10523" width="3.140625" style="5" customWidth="1"/>
    <col min="10524" max="10524" width="10.5703125" style="5" customWidth="1"/>
    <col min="10525" max="10528" width="9.140625" style="5"/>
    <col min="10529" max="10530" width="10.28515625" style="5" bestFit="1" customWidth="1"/>
    <col min="10531" max="10753" width="9.140625" style="5"/>
    <col min="10754" max="10754" width="6.7109375" style="5" customWidth="1"/>
    <col min="10755" max="10755" width="23.28515625" style="5" customWidth="1"/>
    <col min="10756" max="10756" width="11.28515625" style="5" customWidth="1"/>
    <col min="10757" max="10757" width="9.28515625" style="5" customWidth="1"/>
    <col min="10758" max="10758" width="9.7109375" style="5" customWidth="1"/>
    <col min="10759" max="10759" width="3.85546875" style="5" customWidth="1"/>
    <col min="10760" max="10763" width="11.28515625" style="5" customWidth="1"/>
    <col min="10764" max="10764" width="11.28515625" style="5" bestFit="1" customWidth="1"/>
    <col min="10765" max="10765" width="4.140625" style="5" customWidth="1"/>
    <col min="10766" max="10766" width="11.28515625" style="5" customWidth="1"/>
    <col min="10767" max="10767" width="11.28515625" style="5" bestFit="1" customWidth="1"/>
    <col min="10768" max="10768" width="10.28515625" style="5" customWidth="1"/>
    <col min="10769" max="10769" width="3.7109375" style="5" customWidth="1"/>
    <col min="10770" max="10770" width="10.28515625" style="5" customWidth="1"/>
    <col min="10771" max="10774" width="11.28515625" style="5" bestFit="1" customWidth="1"/>
    <col min="10775" max="10775" width="4.42578125" style="5" customWidth="1"/>
    <col min="10776" max="10776" width="11.28515625" style="5" customWidth="1"/>
    <col min="10777" max="10778" width="9.140625" style="5"/>
    <col min="10779" max="10779" width="3.140625" style="5" customWidth="1"/>
    <col min="10780" max="10780" width="10.5703125" style="5" customWidth="1"/>
    <col min="10781" max="10784" width="9.140625" style="5"/>
    <col min="10785" max="10786" width="10.28515625" style="5" bestFit="1" customWidth="1"/>
    <col min="10787" max="11009" width="9.140625" style="5"/>
    <col min="11010" max="11010" width="6.7109375" style="5" customWidth="1"/>
    <col min="11011" max="11011" width="23.28515625" style="5" customWidth="1"/>
    <col min="11012" max="11012" width="11.28515625" style="5" customWidth="1"/>
    <col min="11013" max="11013" width="9.28515625" style="5" customWidth="1"/>
    <col min="11014" max="11014" width="9.7109375" style="5" customWidth="1"/>
    <col min="11015" max="11015" width="3.85546875" style="5" customWidth="1"/>
    <col min="11016" max="11019" width="11.28515625" style="5" customWidth="1"/>
    <col min="11020" max="11020" width="11.28515625" style="5" bestFit="1" customWidth="1"/>
    <col min="11021" max="11021" width="4.140625" style="5" customWidth="1"/>
    <col min="11022" max="11022" width="11.28515625" style="5" customWidth="1"/>
    <col min="11023" max="11023" width="11.28515625" style="5" bestFit="1" customWidth="1"/>
    <col min="11024" max="11024" width="10.28515625" style="5" customWidth="1"/>
    <col min="11025" max="11025" width="3.7109375" style="5" customWidth="1"/>
    <col min="11026" max="11026" width="10.28515625" style="5" customWidth="1"/>
    <col min="11027" max="11030" width="11.28515625" style="5" bestFit="1" customWidth="1"/>
    <col min="11031" max="11031" width="4.42578125" style="5" customWidth="1"/>
    <col min="11032" max="11032" width="11.28515625" style="5" customWidth="1"/>
    <col min="11033" max="11034" width="9.140625" style="5"/>
    <col min="11035" max="11035" width="3.140625" style="5" customWidth="1"/>
    <col min="11036" max="11036" width="10.5703125" style="5" customWidth="1"/>
    <col min="11037" max="11040" width="9.140625" style="5"/>
    <col min="11041" max="11042" width="10.28515625" style="5" bestFit="1" customWidth="1"/>
    <col min="11043" max="11265" width="9.140625" style="5"/>
    <col min="11266" max="11266" width="6.7109375" style="5" customWidth="1"/>
    <col min="11267" max="11267" width="23.28515625" style="5" customWidth="1"/>
    <col min="11268" max="11268" width="11.28515625" style="5" customWidth="1"/>
    <col min="11269" max="11269" width="9.28515625" style="5" customWidth="1"/>
    <col min="11270" max="11270" width="9.7109375" style="5" customWidth="1"/>
    <col min="11271" max="11271" width="3.85546875" style="5" customWidth="1"/>
    <col min="11272" max="11275" width="11.28515625" style="5" customWidth="1"/>
    <col min="11276" max="11276" width="11.28515625" style="5" bestFit="1" customWidth="1"/>
    <col min="11277" max="11277" width="4.140625" style="5" customWidth="1"/>
    <col min="11278" max="11278" width="11.28515625" style="5" customWidth="1"/>
    <col min="11279" max="11279" width="11.28515625" style="5" bestFit="1" customWidth="1"/>
    <col min="11280" max="11280" width="10.28515625" style="5" customWidth="1"/>
    <col min="11281" max="11281" width="3.7109375" style="5" customWidth="1"/>
    <col min="11282" max="11282" width="10.28515625" style="5" customWidth="1"/>
    <col min="11283" max="11286" width="11.28515625" style="5" bestFit="1" customWidth="1"/>
    <col min="11287" max="11287" width="4.42578125" style="5" customWidth="1"/>
    <col min="11288" max="11288" width="11.28515625" style="5" customWidth="1"/>
    <col min="11289" max="11290" width="9.140625" style="5"/>
    <col min="11291" max="11291" width="3.140625" style="5" customWidth="1"/>
    <col min="11292" max="11292" width="10.5703125" style="5" customWidth="1"/>
    <col min="11293" max="11296" width="9.140625" style="5"/>
    <col min="11297" max="11298" width="10.28515625" style="5" bestFit="1" customWidth="1"/>
    <col min="11299" max="11521" width="9.140625" style="5"/>
    <col min="11522" max="11522" width="6.7109375" style="5" customWidth="1"/>
    <col min="11523" max="11523" width="23.28515625" style="5" customWidth="1"/>
    <col min="11524" max="11524" width="11.28515625" style="5" customWidth="1"/>
    <col min="11525" max="11525" width="9.28515625" style="5" customWidth="1"/>
    <col min="11526" max="11526" width="9.7109375" style="5" customWidth="1"/>
    <col min="11527" max="11527" width="3.85546875" style="5" customWidth="1"/>
    <col min="11528" max="11531" width="11.28515625" style="5" customWidth="1"/>
    <col min="11532" max="11532" width="11.28515625" style="5" bestFit="1" customWidth="1"/>
    <col min="11533" max="11533" width="4.140625" style="5" customWidth="1"/>
    <col min="11534" max="11534" width="11.28515625" style="5" customWidth="1"/>
    <col min="11535" max="11535" width="11.28515625" style="5" bestFit="1" customWidth="1"/>
    <col min="11536" max="11536" width="10.28515625" style="5" customWidth="1"/>
    <col min="11537" max="11537" width="3.7109375" style="5" customWidth="1"/>
    <col min="11538" max="11538" width="10.28515625" style="5" customWidth="1"/>
    <col min="11539" max="11542" width="11.28515625" style="5" bestFit="1" customWidth="1"/>
    <col min="11543" max="11543" width="4.42578125" style="5" customWidth="1"/>
    <col min="11544" max="11544" width="11.28515625" style="5" customWidth="1"/>
    <col min="11545" max="11546" width="9.140625" style="5"/>
    <col min="11547" max="11547" width="3.140625" style="5" customWidth="1"/>
    <col min="11548" max="11548" width="10.5703125" style="5" customWidth="1"/>
    <col min="11549" max="11552" width="9.140625" style="5"/>
    <col min="11553" max="11554" width="10.28515625" style="5" bestFit="1" customWidth="1"/>
    <col min="11555" max="11777" width="9.140625" style="5"/>
    <col min="11778" max="11778" width="6.7109375" style="5" customWidth="1"/>
    <col min="11779" max="11779" width="23.28515625" style="5" customWidth="1"/>
    <col min="11780" max="11780" width="11.28515625" style="5" customWidth="1"/>
    <col min="11781" max="11781" width="9.28515625" style="5" customWidth="1"/>
    <col min="11782" max="11782" width="9.7109375" style="5" customWidth="1"/>
    <col min="11783" max="11783" width="3.85546875" style="5" customWidth="1"/>
    <col min="11784" max="11787" width="11.28515625" style="5" customWidth="1"/>
    <col min="11788" max="11788" width="11.28515625" style="5" bestFit="1" customWidth="1"/>
    <col min="11789" max="11789" width="4.140625" style="5" customWidth="1"/>
    <col min="11790" max="11790" width="11.28515625" style="5" customWidth="1"/>
    <col min="11791" max="11791" width="11.28515625" style="5" bestFit="1" customWidth="1"/>
    <col min="11792" max="11792" width="10.28515625" style="5" customWidth="1"/>
    <col min="11793" max="11793" width="3.7109375" style="5" customWidth="1"/>
    <col min="11794" max="11794" width="10.28515625" style="5" customWidth="1"/>
    <col min="11795" max="11798" width="11.28515625" style="5" bestFit="1" customWidth="1"/>
    <col min="11799" max="11799" width="4.42578125" style="5" customWidth="1"/>
    <col min="11800" max="11800" width="11.28515625" style="5" customWidth="1"/>
    <col min="11801" max="11802" width="9.140625" style="5"/>
    <col min="11803" max="11803" width="3.140625" style="5" customWidth="1"/>
    <col min="11804" max="11804" width="10.5703125" style="5" customWidth="1"/>
    <col min="11805" max="11808" width="9.140625" style="5"/>
    <col min="11809" max="11810" width="10.28515625" style="5" bestFit="1" customWidth="1"/>
    <col min="11811" max="12033" width="9.140625" style="5"/>
    <col min="12034" max="12034" width="6.7109375" style="5" customWidth="1"/>
    <col min="12035" max="12035" width="23.28515625" style="5" customWidth="1"/>
    <col min="12036" max="12036" width="11.28515625" style="5" customWidth="1"/>
    <col min="12037" max="12037" width="9.28515625" style="5" customWidth="1"/>
    <col min="12038" max="12038" width="9.7109375" style="5" customWidth="1"/>
    <col min="12039" max="12039" width="3.85546875" style="5" customWidth="1"/>
    <col min="12040" max="12043" width="11.28515625" style="5" customWidth="1"/>
    <col min="12044" max="12044" width="11.28515625" style="5" bestFit="1" customWidth="1"/>
    <col min="12045" max="12045" width="4.140625" style="5" customWidth="1"/>
    <col min="12046" max="12046" width="11.28515625" style="5" customWidth="1"/>
    <col min="12047" max="12047" width="11.28515625" style="5" bestFit="1" customWidth="1"/>
    <col min="12048" max="12048" width="10.28515625" style="5" customWidth="1"/>
    <col min="12049" max="12049" width="3.7109375" style="5" customWidth="1"/>
    <col min="12050" max="12050" width="10.28515625" style="5" customWidth="1"/>
    <col min="12051" max="12054" width="11.28515625" style="5" bestFit="1" customWidth="1"/>
    <col min="12055" max="12055" width="4.42578125" style="5" customWidth="1"/>
    <col min="12056" max="12056" width="11.28515625" style="5" customWidth="1"/>
    <col min="12057" max="12058" width="9.140625" style="5"/>
    <col min="12059" max="12059" width="3.140625" style="5" customWidth="1"/>
    <col min="12060" max="12060" width="10.5703125" style="5" customWidth="1"/>
    <col min="12061" max="12064" width="9.140625" style="5"/>
    <col min="12065" max="12066" width="10.28515625" style="5" bestFit="1" customWidth="1"/>
    <col min="12067" max="12289" width="9.140625" style="5"/>
    <col min="12290" max="12290" width="6.7109375" style="5" customWidth="1"/>
    <col min="12291" max="12291" width="23.28515625" style="5" customWidth="1"/>
    <col min="12292" max="12292" width="11.28515625" style="5" customWidth="1"/>
    <col min="12293" max="12293" width="9.28515625" style="5" customWidth="1"/>
    <col min="12294" max="12294" width="9.7109375" style="5" customWidth="1"/>
    <col min="12295" max="12295" width="3.85546875" style="5" customWidth="1"/>
    <col min="12296" max="12299" width="11.28515625" style="5" customWidth="1"/>
    <col min="12300" max="12300" width="11.28515625" style="5" bestFit="1" customWidth="1"/>
    <col min="12301" max="12301" width="4.140625" style="5" customWidth="1"/>
    <col min="12302" max="12302" width="11.28515625" style="5" customWidth="1"/>
    <col min="12303" max="12303" width="11.28515625" style="5" bestFit="1" customWidth="1"/>
    <col min="12304" max="12304" width="10.28515625" style="5" customWidth="1"/>
    <col min="12305" max="12305" width="3.7109375" style="5" customWidth="1"/>
    <col min="12306" max="12306" width="10.28515625" style="5" customWidth="1"/>
    <col min="12307" max="12310" width="11.28515625" style="5" bestFit="1" customWidth="1"/>
    <col min="12311" max="12311" width="4.42578125" style="5" customWidth="1"/>
    <col min="12312" max="12312" width="11.28515625" style="5" customWidth="1"/>
    <col min="12313" max="12314" width="9.140625" style="5"/>
    <col min="12315" max="12315" width="3.140625" style="5" customWidth="1"/>
    <col min="12316" max="12316" width="10.5703125" style="5" customWidth="1"/>
    <col min="12317" max="12320" width="9.140625" style="5"/>
    <col min="12321" max="12322" width="10.28515625" style="5" bestFit="1" customWidth="1"/>
    <col min="12323" max="12545" width="9.140625" style="5"/>
    <col min="12546" max="12546" width="6.7109375" style="5" customWidth="1"/>
    <col min="12547" max="12547" width="23.28515625" style="5" customWidth="1"/>
    <col min="12548" max="12548" width="11.28515625" style="5" customWidth="1"/>
    <col min="12549" max="12549" width="9.28515625" style="5" customWidth="1"/>
    <col min="12550" max="12550" width="9.7109375" style="5" customWidth="1"/>
    <col min="12551" max="12551" width="3.85546875" style="5" customWidth="1"/>
    <col min="12552" max="12555" width="11.28515625" style="5" customWidth="1"/>
    <col min="12556" max="12556" width="11.28515625" style="5" bestFit="1" customWidth="1"/>
    <col min="12557" max="12557" width="4.140625" style="5" customWidth="1"/>
    <col min="12558" max="12558" width="11.28515625" style="5" customWidth="1"/>
    <col min="12559" max="12559" width="11.28515625" style="5" bestFit="1" customWidth="1"/>
    <col min="12560" max="12560" width="10.28515625" style="5" customWidth="1"/>
    <col min="12561" max="12561" width="3.7109375" style="5" customWidth="1"/>
    <col min="12562" max="12562" width="10.28515625" style="5" customWidth="1"/>
    <col min="12563" max="12566" width="11.28515625" style="5" bestFit="1" customWidth="1"/>
    <col min="12567" max="12567" width="4.42578125" style="5" customWidth="1"/>
    <col min="12568" max="12568" width="11.28515625" style="5" customWidth="1"/>
    <col min="12569" max="12570" width="9.140625" style="5"/>
    <col min="12571" max="12571" width="3.140625" style="5" customWidth="1"/>
    <col min="12572" max="12572" width="10.5703125" style="5" customWidth="1"/>
    <col min="12573" max="12576" width="9.140625" style="5"/>
    <col min="12577" max="12578" width="10.28515625" style="5" bestFit="1" customWidth="1"/>
    <col min="12579" max="12801" width="9.140625" style="5"/>
    <col min="12802" max="12802" width="6.7109375" style="5" customWidth="1"/>
    <col min="12803" max="12803" width="23.28515625" style="5" customWidth="1"/>
    <col min="12804" max="12804" width="11.28515625" style="5" customWidth="1"/>
    <col min="12805" max="12805" width="9.28515625" style="5" customWidth="1"/>
    <col min="12806" max="12806" width="9.7109375" style="5" customWidth="1"/>
    <col min="12807" max="12807" width="3.85546875" style="5" customWidth="1"/>
    <col min="12808" max="12811" width="11.28515625" style="5" customWidth="1"/>
    <col min="12812" max="12812" width="11.28515625" style="5" bestFit="1" customWidth="1"/>
    <col min="12813" max="12813" width="4.140625" style="5" customWidth="1"/>
    <col min="12814" max="12814" width="11.28515625" style="5" customWidth="1"/>
    <col min="12815" max="12815" width="11.28515625" style="5" bestFit="1" customWidth="1"/>
    <col min="12816" max="12816" width="10.28515625" style="5" customWidth="1"/>
    <col min="12817" max="12817" width="3.7109375" style="5" customWidth="1"/>
    <col min="12818" max="12818" width="10.28515625" style="5" customWidth="1"/>
    <col min="12819" max="12822" width="11.28515625" style="5" bestFit="1" customWidth="1"/>
    <col min="12823" max="12823" width="4.42578125" style="5" customWidth="1"/>
    <col min="12824" max="12824" width="11.28515625" style="5" customWidth="1"/>
    <col min="12825" max="12826" width="9.140625" style="5"/>
    <col min="12827" max="12827" width="3.140625" style="5" customWidth="1"/>
    <col min="12828" max="12828" width="10.5703125" style="5" customWidth="1"/>
    <col min="12829" max="12832" width="9.140625" style="5"/>
    <col min="12833" max="12834" width="10.28515625" style="5" bestFit="1" customWidth="1"/>
    <col min="12835" max="13057" width="9.140625" style="5"/>
    <col min="13058" max="13058" width="6.7109375" style="5" customWidth="1"/>
    <col min="13059" max="13059" width="23.28515625" style="5" customWidth="1"/>
    <col min="13060" max="13060" width="11.28515625" style="5" customWidth="1"/>
    <col min="13061" max="13061" width="9.28515625" style="5" customWidth="1"/>
    <col min="13062" max="13062" width="9.7109375" style="5" customWidth="1"/>
    <col min="13063" max="13063" width="3.85546875" style="5" customWidth="1"/>
    <col min="13064" max="13067" width="11.28515625" style="5" customWidth="1"/>
    <col min="13068" max="13068" width="11.28515625" style="5" bestFit="1" customWidth="1"/>
    <col min="13069" max="13069" width="4.140625" style="5" customWidth="1"/>
    <col min="13070" max="13070" width="11.28515625" style="5" customWidth="1"/>
    <col min="13071" max="13071" width="11.28515625" style="5" bestFit="1" customWidth="1"/>
    <col min="13072" max="13072" width="10.28515625" style="5" customWidth="1"/>
    <col min="13073" max="13073" width="3.7109375" style="5" customWidth="1"/>
    <col min="13074" max="13074" width="10.28515625" style="5" customWidth="1"/>
    <col min="13075" max="13078" width="11.28515625" style="5" bestFit="1" customWidth="1"/>
    <col min="13079" max="13079" width="4.42578125" style="5" customWidth="1"/>
    <col min="13080" max="13080" width="11.28515625" style="5" customWidth="1"/>
    <col min="13081" max="13082" width="9.140625" style="5"/>
    <col min="13083" max="13083" width="3.140625" style="5" customWidth="1"/>
    <col min="13084" max="13084" width="10.5703125" style="5" customWidth="1"/>
    <col min="13085" max="13088" width="9.140625" style="5"/>
    <col min="13089" max="13090" width="10.28515625" style="5" bestFit="1" customWidth="1"/>
    <col min="13091" max="13313" width="9.140625" style="5"/>
    <col min="13314" max="13314" width="6.7109375" style="5" customWidth="1"/>
    <col min="13315" max="13315" width="23.28515625" style="5" customWidth="1"/>
    <col min="13316" max="13316" width="11.28515625" style="5" customWidth="1"/>
    <col min="13317" max="13317" width="9.28515625" style="5" customWidth="1"/>
    <col min="13318" max="13318" width="9.7109375" style="5" customWidth="1"/>
    <col min="13319" max="13319" width="3.85546875" style="5" customWidth="1"/>
    <col min="13320" max="13323" width="11.28515625" style="5" customWidth="1"/>
    <col min="13324" max="13324" width="11.28515625" style="5" bestFit="1" customWidth="1"/>
    <col min="13325" max="13325" width="4.140625" style="5" customWidth="1"/>
    <col min="13326" max="13326" width="11.28515625" style="5" customWidth="1"/>
    <col min="13327" max="13327" width="11.28515625" style="5" bestFit="1" customWidth="1"/>
    <col min="13328" max="13328" width="10.28515625" style="5" customWidth="1"/>
    <col min="13329" max="13329" width="3.7109375" style="5" customWidth="1"/>
    <col min="13330" max="13330" width="10.28515625" style="5" customWidth="1"/>
    <col min="13331" max="13334" width="11.28515625" style="5" bestFit="1" customWidth="1"/>
    <col min="13335" max="13335" width="4.42578125" style="5" customWidth="1"/>
    <col min="13336" max="13336" width="11.28515625" style="5" customWidth="1"/>
    <col min="13337" max="13338" width="9.140625" style="5"/>
    <col min="13339" max="13339" width="3.140625" style="5" customWidth="1"/>
    <col min="13340" max="13340" width="10.5703125" style="5" customWidth="1"/>
    <col min="13341" max="13344" width="9.140625" style="5"/>
    <col min="13345" max="13346" width="10.28515625" style="5" bestFit="1" customWidth="1"/>
    <col min="13347" max="13569" width="9.140625" style="5"/>
    <col min="13570" max="13570" width="6.7109375" style="5" customWidth="1"/>
    <col min="13571" max="13571" width="23.28515625" style="5" customWidth="1"/>
    <col min="13572" max="13572" width="11.28515625" style="5" customWidth="1"/>
    <col min="13573" max="13573" width="9.28515625" style="5" customWidth="1"/>
    <col min="13574" max="13574" width="9.7109375" style="5" customWidth="1"/>
    <col min="13575" max="13575" width="3.85546875" style="5" customWidth="1"/>
    <col min="13576" max="13579" width="11.28515625" style="5" customWidth="1"/>
    <col min="13580" max="13580" width="11.28515625" style="5" bestFit="1" customWidth="1"/>
    <col min="13581" max="13581" width="4.140625" style="5" customWidth="1"/>
    <col min="13582" max="13582" width="11.28515625" style="5" customWidth="1"/>
    <col min="13583" max="13583" width="11.28515625" style="5" bestFit="1" customWidth="1"/>
    <col min="13584" max="13584" width="10.28515625" style="5" customWidth="1"/>
    <col min="13585" max="13585" width="3.7109375" style="5" customWidth="1"/>
    <col min="13586" max="13586" width="10.28515625" style="5" customWidth="1"/>
    <col min="13587" max="13590" width="11.28515625" style="5" bestFit="1" customWidth="1"/>
    <col min="13591" max="13591" width="4.42578125" style="5" customWidth="1"/>
    <col min="13592" max="13592" width="11.28515625" style="5" customWidth="1"/>
    <col min="13593" max="13594" width="9.140625" style="5"/>
    <col min="13595" max="13595" width="3.140625" style="5" customWidth="1"/>
    <col min="13596" max="13596" width="10.5703125" style="5" customWidth="1"/>
    <col min="13597" max="13600" width="9.140625" style="5"/>
    <col min="13601" max="13602" width="10.28515625" style="5" bestFit="1" customWidth="1"/>
    <col min="13603" max="13825" width="9.140625" style="5"/>
    <col min="13826" max="13826" width="6.7109375" style="5" customWidth="1"/>
    <col min="13827" max="13827" width="23.28515625" style="5" customWidth="1"/>
    <col min="13828" max="13828" width="11.28515625" style="5" customWidth="1"/>
    <col min="13829" max="13829" width="9.28515625" style="5" customWidth="1"/>
    <col min="13830" max="13830" width="9.7109375" style="5" customWidth="1"/>
    <col min="13831" max="13831" width="3.85546875" style="5" customWidth="1"/>
    <col min="13832" max="13835" width="11.28515625" style="5" customWidth="1"/>
    <col min="13836" max="13836" width="11.28515625" style="5" bestFit="1" customWidth="1"/>
    <col min="13837" max="13837" width="4.140625" style="5" customWidth="1"/>
    <col min="13838" max="13838" width="11.28515625" style="5" customWidth="1"/>
    <col min="13839" max="13839" width="11.28515625" style="5" bestFit="1" customWidth="1"/>
    <col min="13840" max="13840" width="10.28515625" style="5" customWidth="1"/>
    <col min="13841" max="13841" width="3.7109375" style="5" customWidth="1"/>
    <col min="13842" max="13842" width="10.28515625" style="5" customWidth="1"/>
    <col min="13843" max="13846" width="11.28515625" style="5" bestFit="1" customWidth="1"/>
    <col min="13847" max="13847" width="4.42578125" style="5" customWidth="1"/>
    <col min="13848" max="13848" width="11.28515625" style="5" customWidth="1"/>
    <col min="13849" max="13850" width="9.140625" style="5"/>
    <col min="13851" max="13851" width="3.140625" style="5" customWidth="1"/>
    <col min="13852" max="13852" width="10.5703125" style="5" customWidth="1"/>
    <col min="13853" max="13856" width="9.140625" style="5"/>
    <col min="13857" max="13858" width="10.28515625" style="5" bestFit="1" customWidth="1"/>
    <col min="13859" max="14081" width="9.140625" style="5"/>
    <col min="14082" max="14082" width="6.7109375" style="5" customWidth="1"/>
    <col min="14083" max="14083" width="23.28515625" style="5" customWidth="1"/>
    <col min="14084" max="14084" width="11.28515625" style="5" customWidth="1"/>
    <col min="14085" max="14085" width="9.28515625" style="5" customWidth="1"/>
    <col min="14086" max="14086" width="9.7109375" style="5" customWidth="1"/>
    <col min="14087" max="14087" width="3.85546875" style="5" customWidth="1"/>
    <col min="14088" max="14091" width="11.28515625" style="5" customWidth="1"/>
    <col min="14092" max="14092" width="11.28515625" style="5" bestFit="1" customWidth="1"/>
    <col min="14093" max="14093" width="4.140625" style="5" customWidth="1"/>
    <col min="14094" max="14094" width="11.28515625" style="5" customWidth="1"/>
    <col min="14095" max="14095" width="11.28515625" style="5" bestFit="1" customWidth="1"/>
    <col min="14096" max="14096" width="10.28515625" style="5" customWidth="1"/>
    <col min="14097" max="14097" width="3.7109375" style="5" customWidth="1"/>
    <col min="14098" max="14098" width="10.28515625" style="5" customWidth="1"/>
    <col min="14099" max="14102" width="11.28515625" style="5" bestFit="1" customWidth="1"/>
    <col min="14103" max="14103" width="4.42578125" style="5" customWidth="1"/>
    <col min="14104" max="14104" width="11.28515625" style="5" customWidth="1"/>
    <col min="14105" max="14106" width="9.140625" style="5"/>
    <col min="14107" max="14107" width="3.140625" style="5" customWidth="1"/>
    <col min="14108" max="14108" width="10.5703125" style="5" customWidth="1"/>
    <col min="14109" max="14112" width="9.140625" style="5"/>
    <col min="14113" max="14114" width="10.28515625" style="5" bestFit="1" customWidth="1"/>
    <col min="14115" max="14337" width="9.140625" style="5"/>
    <col min="14338" max="14338" width="6.7109375" style="5" customWidth="1"/>
    <col min="14339" max="14339" width="23.28515625" style="5" customWidth="1"/>
    <col min="14340" max="14340" width="11.28515625" style="5" customWidth="1"/>
    <col min="14341" max="14341" width="9.28515625" style="5" customWidth="1"/>
    <col min="14342" max="14342" width="9.7109375" style="5" customWidth="1"/>
    <col min="14343" max="14343" width="3.85546875" style="5" customWidth="1"/>
    <col min="14344" max="14347" width="11.28515625" style="5" customWidth="1"/>
    <col min="14348" max="14348" width="11.28515625" style="5" bestFit="1" customWidth="1"/>
    <col min="14349" max="14349" width="4.140625" style="5" customWidth="1"/>
    <col min="14350" max="14350" width="11.28515625" style="5" customWidth="1"/>
    <col min="14351" max="14351" width="11.28515625" style="5" bestFit="1" customWidth="1"/>
    <col min="14352" max="14352" width="10.28515625" style="5" customWidth="1"/>
    <col min="14353" max="14353" width="3.7109375" style="5" customWidth="1"/>
    <col min="14354" max="14354" width="10.28515625" style="5" customWidth="1"/>
    <col min="14355" max="14358" width="11.28515625" style="5" bestFit="1" customWidth="1"/>
    <col min="14359" max="14359" width="4.42578125" style="5" customWidth="1"/>
    <col min="14360" max="14360" width="11.28515625" style="5" customWidth="1"/>
    <col min="14361" max="14362" width="9.140625" style="5"/>
    <col min="14363" max="14363" width="3.140625" style="5" customWidth="1"/>
    <col min="14364" max="14364" width="10.5703125" style="5" customWidth="1"/>
    <col min="14365" max="14368" width="9.140625" style="5"/>
    <col min="14369" max="14370" width="10.28515625" style="5" bestFit="1" customWidth="1"/>
    <col min="14371" max="14593" width="9.140625" style="5"/>
    <col min="14594" max="14594" width="6.7109375" style="5" customWidth="1"/>
    <col min="14595" max="14595" width="23.28515625" style="5" customWidth="1"/>
    <col min="14596" max="14596" width="11.28515625" style="5" customWidth="1"/>
    <col min="14597" max="14597" width="9.28515625" style="5" customWidth="1"/>
    <col min="14598" max="14598" width="9.7109375" style="5" customWidth="1"/>
    <col min="14599" max="14599" width="3.85546875" style="5" customWidth="1"/>
    <col min="14600" max="14603" width="11.28515625" style="5" customWidth="1"/>
    <col min="14604" max="14604" width="11.28515625" style="5" bestFit="1" customWidth="1"/>
    <col min="14605" max="14605" width="4.140625" style="5" customWidth="1"/>
    <col min="14606" max="14606" width="11.28515625" style="5" customWidth="1"/>
    <col min="14607" max="14607" width="11.28515625" style="5" bestFit="1" customWidth="1"/>
    <col min="14608" max="14608" width="10.28515625" style="5" customWidth="1"/>
    <col min="14609" max="14609" width="3.7109375" style="5" customWidth="1"/>
    <col min="14610" max="14610" width="10.28515625" style="5" customWidth="1"/>
    <col min="14611" max="14614" width="11.28515625" style="5" bestFit="1" customWidth="1"/>
    <col min="14615" max="14615" width="4.42578125" style="5" customWidth="1"/>
    <col min="14616" max="14616" width="11.28515625" style="5" customWidth="1"/>
    <col min="14617" max="14618" width="9.140625" style="5"/>
    <col min="14619" max="14619" width="3.140625" style="5" customWidth="1"/>
    <col min="14620" max="14620" width="10.5703125" style="5" customWidth="1"/>
    <col min="14621" max="14624" width="9.140625" style="5"/>
    <col min="14625" max="14626" width="10.28515625" style="5" bestFit="1" customWidth="1"/>
    <col min="14627" max="14849" width="9.140625" style="5"/>
    <col min="14850" max="14850" width="6.7109375" style="5" customWidth="1"/>
    <col min="14851" max="14851" width="23.28515625" style="5" customWidth="1"/>
    <col min="14852" max="14852" width="11.28515625" style="5" customWidth="1"/>
    <col min="14853" max="14853" width="9.28515625" style="5" customWidth="1"/>
    <col min="14854" max="14854" width="9.7109375" style="5" customWidth="1"/>
    <col min="14855" max="14855" width="3.85546875" style="5" customWidth="1"/>
    <col min="14856" max="14859" width="11.28515625" style="5" customWidth="1"/>
    <col min="14860" max="14860" width="11.28515625" style="5" bestFit="1" customWidth="1"/>
    <col min="14861" max="14861" width="4.140625" style="5" customWidth="1"/>
    <col min="14862" max="14862" width="11.28515625" style="5" customWidth="1"/>
    <col min="14863" max="14863" width="11.28515625" style="5" bestFit="1" customWidth="1"/>
    <col min="14864" max="14864" width="10.28515625" style="5" customWidth="1"/>
    <col min="14865" max="14865" width="3.7109375" style="5" customWidth="1"/>
    <col min="14866" max="14866" width="10.28515625" style="5" customWidth="1"/>
    <col min="14867" max="14870" width="11.28515625" style="5" bestFit="1" customWidth="1"/>
    <col min="14871" max="14871" width="4.42578125" style="5" customWidth="1"/>
    <col min="14872" max="14872" width="11.28515625" style="5" customWidth="1"/>
    <col min="14873" max="14874" width="9.140625" style="5"/>
    <col min="14875" max="14875" width="3.140625" style="5" customWidth="1"/>
    <col min="14876" max="14876" width="10.5703125" style="5" customWidth="1"/>
    <col min="14877" max="14880" width="9.140625" style="5"/>
    <col min="14881" max="14882" width="10.28515625" style="5" bestFit="1" customWidth="1"/>
    <col min="14883" max="15105" width="9.140625" style="5"/>
    <col min="15106" max="15106" width="6.7109375" style="5" customWidth="1"/>
    <col min="15107" max="15107" width="23.28515625" style="5" customWidth="1"/>
    <col min="15108" max="15108" width="11.28515625" style="5" customWidth="1"/>
    <col min="15109" max="15109" width="9.28515625" style="5" customWidth="1"/>
    <col min="15110" max="15110" width="9.7109375" style="5" customWidth="1"/>
    <col min="15111" max="15111" width="3.85546875" style="5" customWidth="1"/>
    <col min="15112" max="15115" width="11.28515625" style="5" customWidth="1"/>
    <col min="15116" max="15116" width="11.28515625" style="5" bestFit="1" customWidth="1"/>
    <col min="15117" max="15117" width="4.140625" style="5" customWidth="1"/>
    <col min="15118" max="15118" width="11.28515625" style="5" customWidth="1"/>
    <col min="15119" max="15119" width="11.28515625" style="5" bestFit="1" customWidth="1"/>
    <col min="15120" max="15120" width="10.28515625" style="5" customWidth="1"/>
    <col min="15121" max="15121" width="3.7109375" style="5" customWidth="1"/>
    <col min="15122" max="15122" width="10.28515625" style="5" customWidth="1"/>
    <col min="15123" max="15126" width="11.28515625" style="5" bestFit="1" customWidth="1"/>
    <col min="15127" max="15127" width="4.42578125" style="5" customWidth="1"/>
    <col min="15128" max="15128" width="11.28515625" style="5" customWidth="1"/>
    <col min="15129" max="15130" width="9.140625" style="5"/>
    <col min="15131" max="15131" width="3.140625" style="5" customWidth="1"/>
    <col min="15132" max="15132" width="10.5703125" style="5" customWidth="1"/>
    <col min="15133" max="15136" width="9.140625" style="5"/>
    <col min="15137" max="15138" width="10.28515625" style="5" bestFit="1" customWidth="1"/>
    <col min="15139" max="15361" width="9.140625" style="5"/>
    <col min="15362" max="15362" width="6.7109375" style="5" customWidth="1"/>
    <col min="15363" max="15363" width="23.28515625" style="5" customWidth="1"/>
    <col min="15364" max="15364" width="11.28515625" style="5" customWidth="1"/>
    <col min="15365" max="15365" width="9.28515625" style="5" customWidth="1"/>
    <col min="15366" max="15366" width="9.7109375" style="5" customWidth="1"/>
    <col min="15367" max="15367" width="3.85546875" style="5" customWidth="1"/>
    <col min="15368" max="15371" width="11.28515625" style="5" customWidth="1"/>
    <col min="15372" max="15372" width="11.28515625" style="5" bestFit="1" customWidth="1"/>
    <col min="15373" max="15373" width="4.140625" style="5" customWidth="1"/>
    <col min="15374" max="15374" width="11.28515625" style="5" customWidth="1"/>
    <col min="15375" max="15375" width="11.28515625" style="5" bestFit="1" customWidth="1"/>
    <col min="15376" max="15376" width="10.28515625" style="5" customWidth="1"/>
    <col min="15377" max="15377" width="3.7109375" style="5" customWidth="1"/>
    <col min="15378" max="15378" width="10.28515625" style="5" customWidth="1"/>
    <col min="15379" max="15382" width="11.28515625" style="5" bestFit="1" customWidth="1"/>
    <col min="15383" max="15383" width="4.42578125" style="5" customWidth="1"/>
    <col min="15384" max="15384" width="11.28515625" style="5" customWidth="1"/>
    <col min="15385" max="15386" width="9.140625" style="5"/>
    <col min="15387" max="15387" width="3.140625" style="5" customWidth="1"/>
    <col min="15388" max="15388" width="10.5703125" style="5" customWidth="1"/>
    <col min="15389" max="15392" width="9.140625" style="5"/>
    <col min="15393" max="15394" width="10.28515625" style="5" bestFit="1" customWidth="1"/>
    <col min="15395" max="15617" width="9.140625" style="5"/>
    <col min="15618" max="15618" width="6.7109375" style="5" customWidth="1"/>
    <col min="15619" max="15619" width="23.28515625" style="5" customWidth="1"/>
    <col min="15620" max="15620" width="11.28515625" style="5" customWidth="1"/>
    <col min="15621" max="15621" width="9.28515625" style="5" customWidth="1"/>
    <col min="15622" max="15622" width="9.7109375" style="5" customWidth="1"/>
    <col min="15623" max="15623" width="3.85546875" style="5" customWidth="1"/>
    <col min="15624" max="15627" width="11.28515625" style="5" customWidth="1"/>
    <col min="15628" max="15628" width="11.28515625" style="5" bestFit="1" customWidth="1"/>
    <col min="15629" max="15629" width="4.140625" style="5" customWidth="1"/>
    <col min="15630" max="15630" width="11.28515625" style="5" customWidth="1"/>
    <col min="15631" max="15631" width="11.28515625" style="5" bestFit="1" customWidth="1"/>
    <col min="15632" max="15632" width="10.28515625" style="5" customWidth="1"/>
    <col min="15633" max="15633" width="3.7109375" style="5" customWidth="1"/>
    <col min="15634" max="15634" width="10.28515625" style="5" customWidth="1"/>
    <col min="15635" max="15638" width="11.28515625" style="5" bestFit="1" customWidth="1"/>
    <col min="15639" max="15639" width="4.42578125" style="5" customWidth="1"/>
    <col min="15640" max="15640" width="11.28515625" style="5" customWidth="1"/>
    <col min="15641" max="15642" width="9.140625" style="5"/>
    <col min="15643" max="15643" width="3.140625" style="5" customWidth="1"/>
    <col min="15644" max="15644" width="10.5703125" style="5" customWidth="1"/>
    <col min="15645" max="15648" width="9.140625" style="5"/>
    <col min="15649" max="15650" width="10.28515625" style="5" bestFit="1" customWidth="1"/>
    <col min="15651" max="15873" width="9.140625" style="5"/>
    <col min="15874" max="15874" width="6.7109375" style="5" customWidth="1"/>
    <col min="15875" max="15875" width="23.28515625" style="5" customWidth="1"/>
    <col min="15876" max="15876" width="11.28515625" style="5" customWidth="1"/>
    <col min="15877" max="15877" width="9.28515625" style="5" customWidth="1"/>
    <col min="15878" max="15878" width="9.7109375" style="5" customWidth="1"/>
    <col min="15879" max="15879" width="3.85546875" style="5" customWidth="1"/>
    <col min="15880" max="15883" width="11.28515625" style="5" customWidth="1"/>
    <col min="15884" max="15884" width="11.28515625" style="5" bestFit="1" customWidth="1"/>
    <col min="15885" max="15885" width="4.140625" style="5" customWidth="1"/>
    <col min="15886" max="15886" width="11.28515625" style="5" customWidth="1"/>
    <col min="15887" max="15887" width="11.28515625" style="5" bestFit="1" customWidth="1"/>
    <col min="15888" max="15888" width="10.28515625" style="5" customWidth="1"/>
    <col min="15889" max="15889" width="3.7109375" style="5" customWidth="1"/>
    <col min="15890" max="15890" width="10.28515625" style="5" customWidth="1"/>
    <col min="15891" max="15894" width="11.28515625" style="5" bestFit="1" customWidth="1"/>
    <col min="15895" max="15895" width="4.42578125" style="5" customWidth="1"/>
    <col min="15896" max="15896" width="11.28515625" style="5" customWidth="1"/>
    <col min="15897" max="15898" width="9.140625" style="5"/>
    <col min="15899" max="15899" width="3.140625" style="5" customWidth="1"/>
    <col min="15900" max="15900" width="10.5703125" style="5" customWidth="1"/>
    <col min="15901" max="15904" width="9.140625" style="5"/>
    <col min="15905" max="15906" width="10.28515625" style="5" bestFit="1" customWidth="1"/>
    <col min="15907" max="16129" width="9.140625" style="5"/>
    <col min="16130" max="16130" width="6.7109375" style="5" customWidth="1"/>
    <col min="16131" max="16131" width="23.28515625" style="5" customWidth="1"/>
    <col min="16132" max="16132" width="11.28515625" style="5" customWidth="1"/>
    <col min="16133" max="16133" width="9.28515625" style="5" customWidth="1"/>
    <col min="16134" max="16134" width="9.7109375" style="5" customWidth="1"/>
    <col min="16135" max="16135" width="3.85546875" style="5" customWidth="1"/>
    <col min="16136" max="16139" width="11.28515625" style="5" customWidth="1"/>
    <col min="16140" max="16140" width="11.28515625" style="5" bestFit="1" customWidth="1"/>
    <col min="16141" max="16141" width="4.140625" style="5" customWidth="1"/>
    <col min="16142" max="16142" width="11.28515625" style="5" customWidth="1"/>
    <col min="16143" max="16143" width="11.28515625" style="5" bestFit="1" customWidth="1"/>
    <col min="16144" max="16144" width="10.28515625" style="5" customWidth="1"/>
    <col min="16145" max="16145" width="3.7109375" style="5" customWidth="1"/>
    <col min="16146" max="16146" width="10.28515625" style="5" customWidth="1"/>
    <col min="16147" max="16150" width="11.28515625" style="5" bestFit="1" customWidth="1"/>
    <col min="16151" max="16151" width="4.42578125" style="5" customWidth="1"/>
    <col min="16152" max="16152" width="11.28515625" style="5" customWidth="1"/>
    <col min="16153" max="16154" width="9.140625" style="5"/>
    <col min="16155" max="16155" width="3.140625" style="5" customWidth="1"/>
    <col min="16156" max="16156" width="10.5703125" style="5" customWidth="1"/>
    <col min="16157" max="16160" width="9.140625" style="5"/>
    <col min="16161" max="16162" width="10.28515625" style="5" bestFit="1" customWidth="1"/>
    <col min="16163" max="16384" width="9.140625" style="5"/>
  </cols>
  <sheetData>
    <row r="1" spans="1:68" ht="18.75" x14ac:dyDescent="0.25">
      <c r="A1" s="170" t="s">
        <v>720</v>
      </c>
    </row>
    <row r="2" spans="1:68" ht="15.75" thickBot="1" x14ac:dyDescent="0.25">
      <c r="A2" s="209" t="s">
        <v>662</v>
      </c>
    </row>
    <row r="3" spans="1:68" x14ac:dyDescent="0.2">
      <c r="A3" s="140"/>
      <c r="B3" s="139"/>
      <c r="C3" s="139"/>
      <c r="D3" s="313" t="s">
        <v>719</v>
      </c>
      <c r="E3" s="313"/>
      <c r="F3" s="313"/>
      <c r="G3" s="313"/>
      <c r="H3" s="313"/>
      <c r="I3" s="313"/>
      <c r="J3" s="313"/>
      <c r="K3" s="313"/>
      <c r="L3" s="313"/>
      <c r="M3" s="208"/>
      <c r="N3" s="314" t="s">
        <v>703</v>
      </c>
      <c r="O3" s="314"/>
      <c r="P3" s="314"/>
      <c r="Q3" s="314"/>
      <c r="R3" s="314"/>
      <c r="S3" s="314"/>
      <c r="T3" s="314"/>
      <c r="U3" s="314"/>
      <c r="V3" s="314"/>
      <c r="W3" s="207"/>
      <c r="X3" s="315" t="s">
        <v>718</v>
      </c>
      <c r="Y3" s="315"/>
      <c r="Z3" s="315"/>
      <c r="AA3" s="315"/>
      <c r="AB3" s="315"/>
      <c r="AC3" s="315"/>
      <c r="AD3" s="315"/>
      <c r="AE3" s="315"/>
      <c r="AF3" s="316"/>
    </row>
    <row r="4" spans="1:68" x14ac:dyDescent="0.2">
      <c r="B4" s="126"/>
      <c r="C4" s="126"/>
      <c r="D4" s="307" t="s">
        <v>715</v>
      </c>
      <c r="E4" s="307"/>
      <c r="F4" s="307"/>
      <c r="G4" s="197"/>
      <c r="H4" s="309" t="s">
        <v>717</v>
      </c>
      <c r="I4" s="309"/>
      <c r="J4" s="309"/>
      <c r="K4" s="309"/>
      <c r="L4" s="309"/>
      <c r="M4" s="197"/>
      <c r="N4" s="302" t="s">
        <v>716</v>
      </c>
      <c r="O4" s="302"/>
      <c r="P4" s="302"/>
      <c r="Q4" s="110"/>
      <c r="R4" s="302" t="s">
        <v>714</v>
      </c>
      <c r="S4" s="302"/>
      <c r="T4" s="302"/>
      <c r="U4" s="302"/>
      <c r="V4" s="302"/>
      <c r="W4" s="206"/>
      <c r="X4" s="307" t="s">
        <v>715</v>
      </c>
      <c r="Y4" s="307"/>
      <c r="Z4" s="307"/>
      <c r="AA4" s="141"/>
      <c r="AB4" s="307" t="s">
        <v>714</v>
      </c>
      <c r="AC4" s="307"/>
      <c r="AD4" s="307"/>
      <c r="AE4" s="307"/>
      <c r="AF4" s="317"/>
    </row>
    <row r="5" spans="1:68" s="197" customFormat="1" ht="52.5" x14ac:dyDescent="0.2">
      <c r="A5" s="205" t="s">
        <v>713</v>
      </c>
      <c r="B5" s="204" t="s">
        <v>712</v>
      </c>
      <c r="C5" s="204" t="s">
        <v>711</v>
      </c>
      <c r="D5" s="200" t="s">
        <v>709</v>
      </c>
      <c r="E5" s="200" t="s">
        <v>694</v>
      </c>
      <c r="F5" s="200" t="s">
        <v>708</v>
      </c>
      <c r="G5" s="201"/>
      <c r="H5" s="200" t="s">
        <v>709</v>
      </c>
      <c r="I5" s="200" t="s">
        <v>689</v>
      </c>
      <c r="J5" s="200" t="s">
        <v>688</v>
      </c>
      <c r="K5" s="200" t="s">
        <v>687</v>
      </c>
      <c r="L5" s="200" t="s">
        <v>707</v>
      </c>
      <c r="M5" s="201"/>
      <c r="N5" s="202" t="s">
        <v>710</v>
      </c>
      <c r="O5" s="202" t="s">
        <v>694</v>
      </c>
      <c r="P5" s="202" t="s">
        <v>708</v>
      </c>
      <c r="Q5" s="203"/>
      <c r="R5" s="202" t="s">
        <v>709</v>
      </c>
      <c r="S5" s="202" t="s">
        <v>689</v>
      </c>
      <c r="T5" s="202" t="s">
        <v>688</v>
      </c>
      <c r="U5" s="202" t="s">
        <v>687</v>
      </c>
      <c r="V5" s="202" t="s">
        <v>707</v>
      </c>
      <c r="W5" s="201"/>
      <c r="X5" s="200" t="s">
        <v>672</v>
      </c>
      <c r="Y5" s="200" t="s">
        <v>694</v>
      </c>
      <c r="Z5" s="200" t="s">
        <v>708</v>
      </c>
      <c r="AA5" s="201"/>
      <c r="AB5" s="200" t="s">
        <v>672</v>
      </c>
      <c r="AC5" s="200" t="s">
        <v>689</v>
      </c>
      <c r="AD5" s="200" t="s">
        <v>688</v>
      </c>
      <c r="AE5" s="200" t="s">
        <v>687</v>
      </c>
      <c r="AF5" s="199" t="s">
        <v>707</v>
      </c>
      <c r="AH5" s="198"/>
    </row>
    <row r="6" spans="1:68" s="160" customFormat="1" ht="22.5" customHeight="1" x14ac:dyDescent="0.2">
      <c r="A6" s="196"/>
      <c r="B6" s="129"/>
      <c r="C6" s="196" t="s">
        <v>645</v>
      </c>
      <c r="D6" s="195">
        <f>[4]Tried!F216</f>
        <v>236535.01358704327</v>
      </c>
      <c r="E6" s="149">
        <f>[4]Tried!D216</f>
        <v>206509.92406998872</v>
      </c>
      <c r="F6" s="149">
        <f>[4]Tried!E216</f>
        <v>30025.089517054526</v>
      </c>
      <c r="G6" s="149"/>
      <c r="H6" s="149">
        <f>[4]Tried!P216</f>
        <v>231675.67991356863</v>
      </c>
      <c r="I6" s="149">
        <f>[4]Tried!L216</f>
        <v>104631.75368606305</v>
      </c>
      <c r="J6" s="149">
        <f>[4]Tried!M216</f>
        <v>35587.412161902786</v>
      </c>
      <c r="K6" s="149">
        <f>[4]Tried!N216</f>
        <v>43150.649696331173</v>
      </c>
      <c r="L6" s="149">
        <f>[4]Tried!O216</f>
        <v>48305.864369271701</v>
      </c>
      <c r="M6" s="149"/>
      <c r="N6" s="193">
        <f>[4]Succeded!F217</f>
        <v>218770.752894404</v>
      </c>
      <c r="O6" s="194">
        <f>[4]Succeded!D217</f>
        <v>193382.26606344638</v>
      </c>
      <c r="P6" s="193">
        <f>[4]Succeded!E217</f>
        <v>25388.486830957576</v>
      </c>
      <c r="Q6" s="193"/>
      <c r="R6" s="193">
        <f>[4]Succeded!P217</f>
        <v>214382.72193744572</v>
      </c>
      <c r="S6" s="193">
        <f>[4]Succeded!L217</f>
        <v>96025.368820505799</v>
      </c>
      <c r="T6" s="193">
        <f>[4]Succeded!M217</f>
        <v>33167.385378074185</v>
      </c>
      <c r="U6" s="193">
        <f>[4]Succeded!N217</f>
        <v>41448.463339207745</v>
      </c>
      <c r="V6" s="193">
        <f>[4]Succeded!O217</f>
        <v>43741.504399658297</v>
      </c>
      <c r="W6" s="149"/>
      <c r="X6" s="162">
        <f>N6/D6</f>
        <v>0.9248979657461911</v>
      </c>
      <c r="Y6" s="162">
        <f>O6/E6</f>
        <v>0.93643086129801101</v>
      </c>
      <c r="Z6" s="162">
        <f>P6/F6</f>
        <v>0.84557572481296628</v>
      </c>
      <c r="AA6" s="162"/>
      <c r="AB6" s="162">
        <f>R6/H6</f>
        <v>0.92535704229906912</v>
      </c>
      <c r="AC6" s="162">
        <f>S6/I6</f>
        <v>0.91774595605670684</v>
      </c>
      <c r="AD6" s="162">
        <f>T6/J6</f>
        <v>0.93199767454798799</v>
      </c>
      <c r="AE6" s="162">
        <f>U6/K6</f>
        <v>0.96055247443312186</v>
      </c>
      <c r="AF6" s="192">
        <f>V6/L6</f>
        <v>0.90551126598788523</v>
      </c>
      <c r="AG6" s="161"/>
      <c r="AH6" s="161"/>
    </row>
    <row r="7" spans="1:68" hidden="1" x14ac:dyDescent="0.2">
      <c r="B7" s="126"/>
      <c r="C7" s="184"/>
      <c r="D7" s="145"/>
      <c r="E7" s="145"/>
      <c r="F7" s="145"/>
      <c r="G7" s="145"/>
      <c r="H7" s="145"/>
      <c r="I7" s="145"/>
      <c r="J7" s="145"/>
      <c r="K7" s="145"/>
      <c r="L7" s="145"/>
      <c r="M7" s="145"/>
      <c r="N7" s="86"/>
      <c r="O7" s="86"/>
      <c r="P7" s="86"/>
      <c r="Q7" s="86"/>
      <c r="R7" s="86"/>
      <c r="S7" s="86"/>
      <c r="T7" s="86"/>
      <c r="U7" s="86"/>
      <c r="V7" s="86"/>
      <c r="W7" s="143"/>
      <c r="X7" s="191"/>
      <c r="Y7" s="191"/>
      <c r="Z7" s="191"/>
      <c r="AA7" s="191"/>
      <c r="AB7" s="191"/>
      <c r="AC7" s="191"/>
      <c r="AD7" s="191"/>
      <c r="AE7" s="191"/>
      <c r="AF7" s="190"/>
      <c r="AG7" s="152"/>
      <c r="AH7" s="152"/>
    </row>
    <row r="8" spans="1:68" customFormat="1" x14ac:dyDescent="0.2">
      <c r="A8" s="77" t="s">
        <v>632</v>
      </c>
      <c r="B8" s="88" t="s">
        <v>631</v>
      </c>
      <c r="C8" s="184" t="s">
        <v>630</v>
      </c>
      <c r="D8" s="24">
        <f>VLOOKUP(B8,[4]Tried!$C$7:$F$218,4,FALSE)</f>
        <v>471.63708472198726</v>
      </c>
      <c r="E8" s="180">
        <f>VLOOKUP(B8,[4]Tried!$C$7:$F$218,2,FALSE)</f>
        <v>462.49670797502267</v>
      </c>
      <c r="F8" s="180">
        <f>VLOOKUP(B8,[4]Tried!$C$7:$F$218,3,FALSE)</f>
        <v>9.1403767469645754</v>
      </c>
      <c r="G8" s="183"/>
      <c r="H8" s="180">
        <f>VLOOKUP(B8,[4]Tried!$K$7:$P$218,6,FALSE)</f>
        <v>466.96306579127923</v>
      </c>
      <c r="I8" s="182">
        <f>VLOOKUP(B8,[4]Tried!$K$7:$P$218,2,FALSE)</f>
        <v>202.98710757765238</v>
      </c>
      <c r="J8" s="20">
        <f>VLOOKUP(B8,[4]Tried!$K$7:$P$218,3,FALSE)</f>
        <v>72.878453436321735</v>
      </c>
      <c r="K8" s="180">
        <f>VLOOKUP(B8,[4]Tried!$K$7:$P$218,4,FALSE)</f>
        <v>96.644697794374153</v>
      </c>
      <c r="L8" s="180">
        <f>VLOOKUP(B8,[4]Tried!$K$7:$P$218,5,FALSE)</f>
        <v>94.452806982930994</v>
      </c>
      <c r="M8" s="19"/>
      <c r="N8" s="180">
        <f>VLOOKUP(B8,[4]Succeded!$C$8:$F$219,4,0)</f>
        <v>446.20461722966417</v>
      </c>
      <c r="O8" s="181">
        <f>VLOOKUP(B8,[4]Succeded!$C$8:$F$219,2,0)</f>
        <v>437.06424048269957</v>
      </c>
      <c r="P8" s="20">
        <f>VLOOKUP(B8,[4]Succeded!$C$8:$F$219,3,0)</f>
        <v>9.1403767469645754</v>
      </c>
      <c r="Q8" s="19"/>
      <c r="R8" s="180">
        <f>VLOOKUP(B8,[4]Succeded!$K$8:$P$219,6,FALSE)</f>
        <v>441.53059829895625</v>
      </c>
      <c r="S8" s="180">
        <f>VLOOKUP(B8,[4]Succeded!$K$8:$P$219,2,FALSE)</f>
        <v>195.07622695836409</v>
      </c>
      <c r="T8" s="180">
        <f>VLOOKUP(B8,[4]Succeded!$K$8:$P$219,3,FALSE)</f>
        <v>63.191588205642397</v>
      </c>
      <c r="U8" s="180">
        <f>VLOOKUP(B8,[4]Succeded!$K$8:$P$219,4,FALSE)</f>
        <v>93.096071435954116</v>
      </c>
      <c r="V8" s="20">
        <f>VLOOKUP(B8,[4]Succeded!$K$8:$P$219,5,FALSE)</f>
        <v>90.166711698995627</v>
      </c>
      <c r="W8" s="19"/>
      <c r="X8" s="19">
        <f t="shared" ref="X8:X71" si="0">N8/D8</f>
        <v>0.94607619223302886</v>
      </c>
      <c r="Y8" s="19">
        <f t="shared" ref="Y8:Y71" si="1">O8/E8</f>
        <v>0.94501048968829293</v>
      </c>
      <c r="Z8" s="19">
        <f t="shared" ref="Z8:Z71" si="2">P8/F8</f>
        <v>1</v>
      </c>
      <c r="AA8" s="179"/>
      <c r="AB8" s="85">
        <f t="shared" ref="AB8:AB71" si="3">R8/H8</f>
        <v>0.94553644740783271</v>
      </c>
      <c r="AC8" s="85">
        <f t="shared" ref="AC8:AC71" si="4">S8/I8</f>
        <v>0.96102766962053487</v>
      </c>
      <c r="AD8" s="85">
        <f t="shared" ref="AD8:AD71" si="5">T8/J8</f>
        <v>0.86708190454201484</v>
      </c>
      <c r="AE8" s="85">
        <f t="shared" ref="AE8:AE71" si="6">U8/K8</f>
        <v>0.96328172740557105</v>
      </c>
      <c r="AF8" s="84">
        <f t="shared" ref="AF8:AF71" si="7">V8/L8</f>
        <v>0.95462183262896649</v>
      </c>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row>
    <row r="9" spans="1:68" customFormat="1" x14ac:dyDescent="0.2">
      <c r="A9" s="77" t="s">
        <v>629</v>
      </c>
      <c r="B9" s="88" t="s">
        <v>628</v>
      </c>
      <c r="C9" s="184" t="s">
        <v>627</v>
      </c>
      <c r="D9" s="24">
        <f>VLOOKUP(B9,[4]Tried!$C$7:$F$218,4,FALSE)</f>
        <v>1337.4295299858752</v>
      </c>
      <c r="E9" s="180">
        <f>VLOOKUP(B9,[4]Tried!$C$7:$F$218,2,FALSE)</f>
        <v>1312.7289519420774</v>
      </c>
      <c r="F9" s="180">
        <f>VLOOKUP(B9,[4]Tried!$C$7:$F$218,3,FALSE)</f>
        <v>24.700578043797812</v>
      </c>
      <c r="G9" s="183"/>
      <c r="H9" s="180">
        <f>VLOOKUP(B9,[4]Tried!$K$7:$P$218,6,FALSE)</f>
        <v>1301.462520966701</v>
      </c>
      <c r="I9" s="182">
        <f>VLOOKUP(B9,[4]Tried!$K$7:$P$218,2,FALSE)</f>
        <v>563.4791299971431</v>
      </c>
      <c r="J9" s="20">
        <f>VLOOKUP(B9,[4]Tried!$K$7:$P$218,3,FALSE)</f>
        <v>168.55538512549103</v>
      </c>
      <c r="K9" s="180">
        <f>VLOOKUP(B9,[4]Tried!$K$7:$P$218,4,FALSE)</f>
        <v>283.69030101067813</v>
      </c>
      <c r="L9" s="180">
        <f>VLOOKUP(B9,[4]Tried!$K$7:$P$218,5,FALSE)</f>
        <v>285.73770483338888</v>
      </c>
      <c r="M9" s="19"/>
      <c r="N9" s="180">
        <f>VLOOKUP(B9,[4]Succeded!$C$8:$F$219,4,0)</f>
        <v>1282.5102226473809</v>
      </c>
      <c r="O9" s="181">
        <f>VLOOKUP(B9,[4]Succeded!$C$8:$F$219,2,0)</f>
        <v>1257.8096446035831</v>
      </c>
      <c r="P9" s="20">
        <f>VLOOKUP(B9,[4]Succeded!$C$8:$F$219,3,0)</f>
        <v>24.700578043797812</v>
      </c>
      <c r="Q9" s="19"/>
      <c r="R9" s="180">
        <f>VLOOKUP(B9,[4]Succeded!$K$8:$P$219,6,FALSE)</f>
        <v>1250.6940287486641</v>
      </c>
      <c r="S9" s="180">
        <f>VLOOKUP(B9,[4]Succeded!$K$8:$P$219,2,FALSE)</f>
        <v>532.91712460753615</v>
      </c>
      <c r="T9" s="180">
        <f>VLOOKUP(B9,[4]Succeded!$K$8:$P$219,3,FALSE)</f>
        <v>168.55538512549103</v>
      </c>
      <c r="U9" s="180">
        <f>VLOOKUP(B9,[4]Succeded!$K$8:$P$219,4,FALSE)</f>
        <v>275.59813839960765</v>
      </c>
      <c r="V9" s="20">
        <f>VLOOKUP(B9,[4]Succeded!$K$8:$P$219,5,FALSE)</f>
        <v>273.62338061602918</v>
      </c>
      <c r="W9" s="19"/>
      <c r="X9" s="19">
        <f t="shared" si="0"/>
        <v>0.95893667209585665</v>
      </c>
      <c r="Y9" s="19">
        <f t="shared" si="1"/>
        <v>0.95816401606954316</v>
      </c>
      <c r="Z9" s="19">
        <f t="shared" si="2"/>
        <v>1</v>
      </c>
      <c r="AA9" s="179"/>
      <c r="AB9" s="85">
        <f t="shared" si="3"/>
        <v>0.96099119920846654</v>
      </c>
      <c r="AC9" s="85">
        <f t="shared" si="4"/>
        <v>0.94576195680971908</v>
      </c>
      <c r="AD9" s="85">
        <f t="shared" si="5"/>
        <v>1</v>
      </c>
      <c r="AE9" s="85">
        <f t="shared" si="6"/>
        <v>0.9714753638660143</v>
      </c>
      <c r="AF9" s="84">
        <f t="shared" si="7"/>
        <v>0.95760334036271677</v>
      </c>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row>
    <row r="10" spans="1:68" customFormat="1" x14ac:dyDescent="0.2">
      <c r="A10" s="77" t="s">
        <v>626</v>
      </c>
      <c r="B10" s="88" t="s">
        <v>625</v>
      </c>
      <c r="C10" s="184" t="s">
        <v>624</v>
      </c>
      <c r="D10" s="24">
        <f>VLOOKUP(B10,[4]Tried!$C$7:$F$218,4,FALSE)</f>
        <v>1174.5707258213101</v>
      </c>
      <c r="E10" s="180">
        <f>VLOOKUP(B10,[4]Tried!$C$7:$F$218,2,FALSE)</f>
        <v>1152.8767441652258</v>
      </c>
      <c r="F10" s="180">
        <f>VLOOKUP(B10,[4]Tried!$C$7:$F$218,3,FALSE)</f>
        <v>21.6939816560844</v>
      </c>
      <c r="G10" s="183"/>
      <c r="H10" s="180">
        <f>VLOOKUP(B10,[4]Tried!$K$7:$P$218,6,FALSE)</f>
        <v>1149.0904501239434</v>
      </c>
      <c r="I10" s="182">
        <f>VLOOKUP(B10,[4]Tried!$K$7:$P$218,2,FALSE)</f>
        <v>510.8463161535189</v>
      </c>
      <c r="J10" s="20">
        <f>VLOOKUP(B10,[4]Tried!$K$7:$P$218,3,FALSE)</f>
        <v>146.06467630352665</v>
      </c>
      <c r="K10" s="180">
        <f>VLOOKUP(B10,[4]Tried!$K$7:$P$218,4,FALSE)</f>
        <v>233.88819548218672</v>
      </c>
      <c r="L10" s="180">
        <f>VLOOKUP(B10,[4]Tried!$K$7:$P$218,5,FALSE)</f>
        <v>258.29126218471089</v>
      </c>
      <c r="M10" s="19"/>
      <c r="N10" s="180">
        <f>VLOOKUP(B10,[4]Succeded!$C$8:$F$219,4,0)</f>
        <v>1138.2709773002343</v>
      </c>
      <c r="O10" s="181">
        <f>VLOOKUP(B10,[4]Succeded!$C$8:$F$219,2,0)</f>
        <v>1119.5931528761153</v>
      </c>
      <c r="P10" s="20">
        <f>VLOOKUP(B10,[4]Succeded!$C$8:$F$219,3,0)</f>
        <v>18.677824424118981</v>
      </c>
      <c r="Q10" s="19"/>
      <c r="R10" s="180">
        <f>VLOOKUP(B10,[4]Succeded!$K$8:$P$219,6,FALSE)</f>
        <v>1113.3590577775838</v>
      </c>
      <c r="S10" s="180">
        <f>VLOOKUP(B10,[4]Succeded!$K$8:$P$219,2,FALSE)</f>
        <v>489.87127334444477</v>
      </c>
      <c r="T10" s="180">
        <f>VLOOKUP(B10,[4]Succeded!$K$8:$P$219,3,FALSE)</f>
        <v>145.76049775819018</v>
      </c>
      <c r="U10" s="180">
        <f>VLOOKUP(B10,[4]Succeded!$K$8:$P$219,4,FALSE)</f>
        <v>233.35958883424448</v>
      </c>
      <c r="V10" s="20">
        <f>VLOOKUP(B10,[4]Succeded!$K$8:$P$219,5,FALSE)</f>
        <v>244.3676978407043</v>
      </c>
      <c r="W10" s="19"/>
      <c r="X10" s="19">
        <f t="shared" si="0"/>
        <v>0.96909530629099117</v>
      </c>
      <c r="Y10" s="19">
        <f t="shared" si="1"/>
        <v>0.97112996557736064</v>
      </c>
      <c r="Z10" s="19">
        <f t="shared" si="2"/>
        <v>0.86096801962034053</v>
      </c>
      <c r="AA10" s="179"/>
      <c r="AB10" s="85">
        <f t="shared" si="3"/>
        <v>0.96890463031652074</v>
      </c>
      <c r="AC10" s="85">
        <f t="shared" si="4"/>
        <v>0.95894060083077759</v>
      </c>
      <c r="AD10" s="85">
        <f t="shared" si="5"/>
        <v>0.99791750782574984</v>
      </c>
      <c r="AE10" s="85">
        <f t="shared" si="6"/>
        <v>0.99773991737012435</v>
      </c>
      <c r="AF10" s="84">
        <f t="shared" si="7"/>
        <v>0.94609355257999594</v>
      </c>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row>
    <row r="11" spans="1:68" customFormat="1" x14ac:dyDescent="0.2">
      <c r="A11" s="77" t="s">
        <v>623</v>
      </c>
      <c r="B11" s="88" t="s">
        <v>622</v>
      </c>
      <c r="C11" s="184" t="s">
        <v>621</v>
      </c>
      <c r="D11" s="24">
        <f>VLOOKUP(B11,[4]Tried!$C$7:$F$218,4,FALSE)</f>
        <v>1435.1614691506086</v>
      </c>
      <c r="E11" s="180">
        <f>VLOOKUP(B11,[4]Tried!$C$7:$F$218,2,FALSE)</f>
        <v>1378.2121552985791</v>
      </c>
      <c r="F11" s="180">
        <f>VLOOKUP(B11,[4]Tried!$C$7:$F$218,3,FALSE)</f>
        <v>56.949313852029519</v>
      </c>
      <c r="G11" s="183"/>
      <c r="H11" s="180">
        <f>VLOOKUP(B11,[4]Tried!$K$7:$P$218,6,FALSE)</f>
        <v>1407.0847274996331</v>
      </c>
      <c r="I11" s="182">
        <f>VLOOKUP(B11,[4]Tried!$K$7:$P$218,2,FALSE)</f>
        <v>592.01447609780564</v>
      </c>
      <c r="J11" s="20">
        <f>VLOOKUP(B11,[4]Tried!$K$7:$P$218,3,FALSE)</f>
        <v>216.94198673979946</v>
      </c>
      <c r="K11" s="180">
        <f>VLOOKUP(B11,[4]Tried!$K$7:$P$218,4,FALSE)</f>
        <v>245.62459564692847</v>
      </c>
      <c r="L11" s="180">
        <f>VLOOKUP(B11,[4]Tried!$K$7:$P$218,5,FALSE)</f>
        <v>352.50366901509938</v>
      </c>
      <c r="M11" s="19"/>
      <c r="N11" s="180">
        <f>VLOOKUP(B11,[4]Succeded!$C$8:$F$219,4,0)</f>
        <v>1357.933101219475</v>
      </c>
      <c r="O11" s="181">
        <f>VLOOKUP(B11,[4]Succeded!$C$8:$F$219,2,0)</f>
        <v>1301.7621543037585</v>
      </c>
      <c r="P11" s="20">
        <f>VLOOKUP(B11,[4]Succeded!$C$8:$F$219,3,0)</f>
        <v>56.170946915716492</v>
      </c>
      <c r="Q11" s="19"/>
      <c r="R11" s="180">
        <f>VLOOKUP(B11,[4]Succeded!$K$8:$P$219,6,FALSE)</f>
        <v>1336.598047440021</v>
      </c>
      <c r="S11" s="180">
        <f>VLOOKUP(B11,[4]Succeded!$K$8:$P$219,2,FALSE)</f>
        <v>557.95362296813551</v>
      </c>
      <c r="T11" s="180">
        <f>VLOOKUP(B11,[4]Succeded!$K$8:$P$219,3,FALSE)</f>
        <v>206.05326733969412</v>
      </c>
      <c r="U11" s="180">
        <f>VLOOKUP(B11,[4]Succeded!$K$8:$P$219,4,FALSE)</f>
        <v>243.30874162800427</v>
      </c>
      <c r="V11" s="20">
        <f>VLOOKUP(B11,[4]Succeded!$K$8:$P$219,5,FALSE)</f>
        <v>329.28241550418693</v>
      </c>
      <c r="W11" s="19"/>
      <c r="X11" s="19">
        <f t="shared" si="0"/>
        <v>0.94618837699367675</v>
      </c>
      <c r="Y11" s="19">
        <f t="shared" si="1"/>
        <v>0.94452958443233415</v>
      </c>
      <c r="Z11" s="19">
        <f t="shared" si="2"/>
        <v>0.98633228596334899</v>
      </c>
      <c r="AA11" s="179"/>
      <c r="AB11" s="85">
        <f t="shared" si="3"/>
        <v>0.94990587369613066</v>
      </c>
      <c r="AC11" s="85">
        <f t="shared" si="4"/>
        <v>0.94246618198565302</v>
      </c>
      <c r="AD11" s="85">
        <f t="shared" si="5"/>
        <v>0.94980815118483597</v>
      </c>
      <c r="AE11" s="85">
        <f t="shared" si="6"/>
        <v>0.99057157117012373</v>
      </c>
      <c r="AF11" s="84">
        <f t="shared" si="7"/>
        <v>0.93412478918079633</v>
      </c>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row>
    <row r="12" spans="1:68" customFormat="1" x14ac:dyDescent="0.2">
      <c r="A12" s="77" t="s">
        <v>620</v>
      </c>
      <c r="B12" s="88" t="s">
        <v>619</v>
      </c>
      <c r="C12" s="184" t="s">
        <v>618</v>
      </c>
      <c r="D12" s="24">
        <f>VLOOKUP(B12,[4]Tried!$C$7:$F$218,4,FALSE)</f>
        <v>1520.8266885089856</v>
      </c>
      <c r="E12" s="180">
        <f>VLOOKUP(B12,[4]Tried!$C$7:$F$218,2,FALSE)</f>
        <v>1508.7786578503135</v>
      </c>
      <c r="F12" s="180">
        <f>VLOOKUP(B12,[4]Tried!$C$7:$F$218,3,FALSE)</f>
        <v>12.048030658672117</v>
      </c>
      <c r="G12" s="183"/>
      <c r="H12" s="180">
        <f>VLOOKUP(B12,[4]Tried!$K$7:$P$218,6,FALSE)</f>
        <v>1484.6435560850475</v>
      </c>
      <c r="I12" s="182">
        <f>VLOOKUP(B12,[4]Tried!$K$7:$P$218,2,FALSE)</f>
        <v>594.89158648249804</v>
      </c>
      <c r="J12" s="20">
        <f>VLOOKUP(B12,[4]Tried!$K$7:$P$218,3,FALSE)</f>
        <v>222.4759848123073</v>
      </c>
      <c r="K12" s="180">
        <f>VLOOKUP(B12,[4]Tried!$K$7:$P$218,4,FALSE)</f>
        <v>400.06916107438775</v>
      </c>
      <c r="L12" s="180">
        <f>VLOOKUP(B12,[4]Tried!$K$7:$P$218,5,FALSE)</f>
        <v>267.20682371585445</v>
      </c>
      <c r="M12" s="19"/>
      <c r="N12" s="180">
        <f>VLOOKUP(B12,[4]Succeded!$C$8:$F$219,4,0)</f>
        <v>1460.2179871240828</v>
      </c>
      <c r="O12" s="181">
        <f>VLOOKUP(B12,[4]Succeded!$C$8:$F$219,2,0)</f>
        <v>1448.1699564654107</v>
      </c>
      <c r="P12" s="20">
        <f>VLOOKUP(B12,[4]Succeded!$C$8:$F$219,3,0)</f>
        <v>12.048030658672117</v>
      </c>
      <c r="Q12" s="19"/>
      <c r="R12" s="180">
        <f>VLOOKUP(B12,[4]Succeded!$K$8:$P$219,6,FALSE)</f>
        <v>1427.1408644475621</v>
      </c>
      <c r="S12" s="180">
        <f>VLOOKUP(B12,[4]Succeded!$K$8:$P$219,2,FALSE)</f>
        <v>573.64498390252095</v>
      </c>
      <c r="T12" s="180">
        <f>VLOOKUP(B12,[4]Succeded!$K$8:$P$219,3,FALSE)</f>
        <v>211.44511973689615</v>
      </c>
      <c r="U12" s="180">
        <f>VLOOKUP(B12,[4]Succeded!$K$8:$P$219,4,FALSE)</f>
        <v>393.51483695564224</v>
      </c>
      <c r="V12" s="20">
        <f>VLOOKUP(B12,[4]Succeded!$K$8:$P$219,5,FALSE)</f>
        <v>248.53592385250278</v>
      </c>
      <c r="W12" s="19"/>
      <c r="X12" s="19">
        <f t="shared" si="0"/>
        <v>0.96014752907556911</v>
      </c>
      <c r="Y12" s="19">
        <f t="shared" si="1"/>
        <v>0.95982929565609232</v>
      </c>
      <c r="Z12" s="19">
        <f t="shared" si="2"/>
        <v>1</v>
      </c>
      <c r="AA12" s="179"/>
      <c r="AB12" s="85">
        <f t="shared" si="3"/>
        <v>0.96126835198805693</v>
      </c>
      <c r="AC12" s="85">
        <f t="shared" si="4"/>
        <v>0.96428491667598637</v>
      </c>
      <c r="AD12" s="85">
        <f t="shared" si="5"/>
        <v>0.95041772672804492</v>
      </c>
      <c r="AE12" s="85">
        <f t="shared" si="6"/>
        <v>0.98361702236397364</v>
      </c>
      <c r="AF12" s="84">
        <f t="shared" si="7"/>
        <v>0.93012566219788551</v>
      </c>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row>
    <row r="13" spans="1:68" customFormat="1" x14ac:dyDescent="0.2">
      <c r="A13" s="77" t="s">
        <v>617</v>
      </c>
      <c r="B13" s="88" t="s">
        <v>616</v>
      </c>
      <c r="C13" s="184" t="s">
        <v>615</v>
      </c>
      <c r="D13" s="24">
        <f>VLOOKUP(B13,[4]Tried!$C$7:$F$218,4,FALSE)</f>
        <v>1412.6374457665722</v>
      </c>
      <c r="E13" s="180">
        <f>VLOOKUP(B13,[4]Tried!$C$7:$F$218,2,FALSE)</f>
        <v>1299.8714657330738</v>
      </c>
      <c r="F13" s="180">
        <f>VLOOKUP(B13,[4]Tried!$C$7:$F$218,3,FALSE)</f>
        <v>112.76598003349839</v>
      </c>
      <c r="G13" s="183"/>
      <c r="H13" s="180">
        <f>VLOOKUP(B13,[4]Tried!$K$7:$P$218,6,FALSE)</f>
        <v>1377.9593753692627</v>
      </c>
      <c r="I13" s="182">
        <f>VLOOKUP(B13,[4]Tried!$K$7:$P$218,2,FALSE)</f>
        <v>539.82632011981298</v>
      </c>
      <c r="J13" s="20">
        <f>VLOOKUP(B13,[4]Tried!$K$7:$P$218,3,FALSE)</f>
        <v>207.90016527630249</v>
      </c>
      <c r="K13" s="180">
        <f>VLOOKUP(B13,[4]Tried!$K$7:$P$218,4,FALSE)</f>
        <v>252.59648705996682</v>
      </c>
      <c r="L13" s="180">
        <f>VLOOKUP(B13,[4]Tried!$K$7:$P$218,5,FALSE)</f>
        <v>377.6364029131804</v>
      </c>
      <c r="M13" s="19"/>
      <c r="N13" s="180">
        <f>VLOOKUP(B13,[4]Succeded!$C$8:$F$219,4,0)</f>
        <v>1325.8088064502108</v>
      </c>
      <c r="O13" s="181">
        <f>VLOOKUP(B13,[4]Succeded!$C$8:$F$219,2,0)</f>
        <v>1226.1826814327928</v>
      </c>
      <c r="P13" s="20">
        <f>VLOOKUP(B13,[4]Succeded!$C$8:$F$219,3,0)</f>
        <v>99.626125017417976</v>
      </c>
      <c r="Q13" s="19"/>
      <c r="R13" s="180">
        <f>VLOOKUP(B13,[4]Succeded!$K$8:$P$219,6,FALSE)</f>
        <v>1299.1338866380709</v>
      </c>
      <c r="S13" s="180">
        <f>VLOOKUP(B13,[4]Succeded!$K$8:$P$219,2,FALSE)</f>
        <v>520.92426265444135</v>
      </c>
      <c r="T13" s="180">
        <f>VLOOKUP(B13,[4]Succeded!$K$8:$P$219,3,FALSE)</f>
        <v>185.69024377470825</v>
      </c>
      <c r="U13" s="180">
        <f>VLOOKUP(B13,[4]Succeded!$K$8:$P$219,4,FALSE)</f>
        <v>248.21331995031264</v>
      </c>
      <c r="V13" s="20">
        <f>VLOOKUP(B13,[4]Succeded!$K$8:$P$219,5,FALSE)</f>
        <v>344.30606025860845</v>
      </c>
      <c r="W13" s="19"/>
      <c r="X13" s="19">
        <f t="shared" si="0"/>
        <v>0.93853437796331129</v>
      </c>
      <c r="Y13" s="19">
        <f t="shared" si="1"/>
        <v>0.9433107147569213</v>
      </c>
      <c r="Z13" s="19">
        <f t="shared" si="2"/>
        <v>0.88347678074382829</v>
      </c>
      <c r="AA13" s="179"/>
      <c r="AB13" s="85">
        <f t="shared" si="3"/>
        <v>0.94279549155063558</v>
      </c>
      <c r="AC13" s="85">
        <f t="shared" si="4"/>
        <v>0.96498492800207225</v>
      </c>
      <c r="AD13" s="85">
        <f t="shared" si="5"/>
        <v>0.89317025567499231</v>
      </c>
      <c r="AE13" s="85">
        <f t="shared" si="6"/>
        <v>0.98264755317593311</v>
      </c>
      <c r="AF13" s="84">
        <f t="shared" si="7"/>
        <v>0.91173959290615669</v>
      </c>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row>
    <row r="14" spans="1:68" customFormat="1" x14ac:dyDescent="0.2">
      <c r="A14" s="77" t="s">
        <v>614</v>
      </c>
      <c r="B14" s="88" t="s">
        <v>613</v>
      </c>
      <c r="C14" s="184" t="s">
        <v>612</v>
      </c>
      <c r="D14" s="24">
        <f>VLOOKUP(B14,[4]Tried!$C$7:$F$218,4,FALSE)</f>
        <v>801.58387461215921</v>
      </c>
      <c r="E14" s="180">
        <f>VLOOKUP(B14,[4]Tried!$C$7:$F$218,2,FALSE)</f>
        <v>775.69775454337287</v>
      </c>
      <c r="F14" s="180">
        <f>VLOOKUP(B14,[4]Tried!$C$7:$F$218,3,FALSE)</f>
        <v>25.886120068786351</v>
      </c>
      <c r="G14" s="183"/>
      <c r="H14" s="180">
        <f>VLOOKUP(B14,[4]Tried!$K$7:$P$218,6,FALSE)</f>
        <v>777.56951226223873</v>
      </c>
      <c r="I14" s="182">
        <f>VLOOKUP(B14,[4]Tried!$K$7:$P$218,2,FALSE)</f>
        <v>309.44395393238125</v>
      </c>
      <c r="J14" s="20">
        <f>VLOOKUP(B14,[4]Tried!$K$7:$P$218,3,FALSE)</f>
        <v>90.558499478398105</v>
      </c>
      <c r="K14" s="180">
        <f>VLOOKUP(B14,[4]Tried!$K$7:$P$218,4,FALSE)</f>
        <v>161.99453191720016</v>
      </c>
      <c r="L14" s="180">
        <f>VLOOKUP(B14,[4]Tried!$K$7:$P$218,5,FALSE)</f>
        <v>215.57252693425934</v>
      </c>
      <c r="M14" s="19"/>
      <c r="N14" s="180">
        <f>VLOOKUP(B14,[4]Succeded!$C$8:$F$219,4,0)</f>
        <v>779.91682102483253</v>
      </c>
      <c r="O14" s="181">
        <f>VLOOKUP(B14,[4]Succeded!$C$8:$F$219,2,0)</f>
        <v>756.32862241352007</v>
      </c>
      <c r="P14" s="20">
        <f>VLOOKUP(B14,[4]Succeded!$C$8:$F$219,3,0)</f>
        <v>23.588198611312489</v>
      </c>
      <c r="Q14" s="19"/>
      <c r="R14" s="180">
        <f>VLOOKUP(B14,[4]Succeded!$K$8:$P$219,6,FALSE)</f>
        <v>756.44684366317449</v>
      </c>
      <c r="S14" s="180">
        <f>VLOOKUP(B14,[4]Succeded!$K$8:$P$219,2,FALSE)</f>
        <v>302.43893742498034</v>
      </c>
      <c r="T14" s="180">
        <f>VLOOKUP(B14,[4]Succeded!$K$8:$P$219,3,FALSE)</f>
        <v>86.647242347221052</v>
      </c>
      <c r="U14" s="180">
        <f>VLOOKUP(B14,[4]Succeded!$K$8:$P$219,4,FALSE)</f>
        <v>157.09289722712327</v>
      </c>
      <c r="V14" s="20">
        <f>VLOOKUP(B14,[4]Succeded!$K$8:$P$219,5,FALSE)</f>
        <v>210.26776666384984</v>
      </c>
      <c r="W14" s="19"/>
      <c r="X14" s="19">
        <f t="shared" si="0"/>
        <v>0.97296969877567696</v>
      </c>
      <c r="Y14" s="19">
        <f t="shared" si="1"/>
        <v>0.97503005259921793</v>
      </c>
      <c r="Z14" s="19">
        <f t="shared" si="2"/>
        <v>0.91122959132663872</v>
      </c>
      <c r="AA14" s="179"/>
      <c r="AB14" s="85">
        <f t="shared" si="3"/>
        <v>0.97283500926160216</v>
      </c>
      <c r="AC14" s="85">
        <f t="shared" si="4"/>
        <v>0.97736256786283304</v>
      </c>
      <c r="AD14" s="85">
        <f t="shared" si="5"/>
        <v>0.95680960756080058</v>
      </c>
      <c r="AE14" s="85">
        <f t="shared" si="6"/>
        <v>0.96974197442304877</v>
      </c>
      <c r="AF14" s="84">
        <f t="shared" si="7"/>
        <v>0.97539222485420307</v>
      </c>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row>
    <row r="15" spans="1:68" customFormat="1" x14ac:dyDescent="0.2">
      <c r="A15" s="77" t="s">
        <v>611</v>
      </c>
      <c r="B15" s="88" t="s">
        <v>610</v>
      </c>
      <c r="C15" s="184" t="s">
        <v>609</v>
      </c>
      <c r="D15" s="24">
        <f>VLOOKUP(B15,[4]Tried!$C$7:$F$218,4,FALSE)</f>
        <v>1277.1574734008436</v>
      </c>
      <c r="E15" s="180">
        <f>VLOOKUP(B15,[4]Tried!$C$7:$F$218,2,FALSE)</f>
        <v>1233.5289184121725</v>
      </c>
      <c r="F15" s="180">
        <f>VLOOKUP(B15,[4]Tried!$C$7:$F$218,3,FALSE)</f>
        <v>43.628554988671219</v>
      </c>
      <c r="G15" s="183"/>
      <c r="H15" s="180">
        <f>VLOOKUP(B15,[4]Tried!$K$7:$P$218,6,FALSE)</f>
        <v>1255.6236122241744</v>
      </c>
      <c r="I15" s="182">
        <f>VLOOKUP(B15,[4]Tried!$K$7:$P$218,2,FALSE)</f>
        <v>493.33532322596363</v>
      </c>
      <c r="J15" s="20">
        <f>VLOOKUP(B15,[4]Tried!$K$7:$P$218,3,FALSE)</f>
        <v>180.79432686973848</v>
      </c>
      <c r="K15" s="180">
        <f>VLOOKUP(B15,[4]Tried!$K$7:$P$218,4,FALSE)</f>
        <v>285.55849687541138</v>
      </c>
      <c r="L15" s="180">
        <f>VLOOKUP(B15,[4]Tried!$K$7:$P$218,5,FALSE)</f>
        <v>295.93546525306095</v>
      </c>
      <c r="M15" s="19"/>
      <c r="N15" s="180">
        <f>VLOOKUP(B15,[4]Succeded!$C$8:$F$219,4,0)</f>
        <v>1224.1533458431509</v>
      </c>
      <c r="O15" s="181">
        <f>VLOOKUP(B15,[4]Succeded!$C$8:$F$219,2,0)</f>
        <v>1186.4421460177907</v>
      </c>
      <c r="P15" s="20">
        <f>VLOOKUP(B15,[4]Succeded!$C$8:$F$219,3,0)</f>
        <v>37.711199825360112</v>
      </c>
      <c r="Q15" s="19"/>
      <c r="R15" s="180">
        <f>VLOOKUP(B15,[4]Succeded!$K$8:$P$219,6,FALSE)</f>
        <v>1204.7302075726766</v>
      </c>
      <c r="S15" s="180">
        <f>VLOOKUP(B15,[4]Succeded!$K$8:$P$219,2,FALSE)</f>
        <v>467.74455508958698</v>
      </c>
      <c r="T15" s="180">
        <f>VLOOKUP(B15,[4]Succeded!$K$8:$P$219,3,FALSE)</f>
        <v>177.78644329564656</v>
      </c>
      <c r="U15" s="180">
        <f>VLOOKUP(B15,[4]Succeded!$K$8:$P$219,4,FALSE)</f>
        <v>278.67403585666176</v>
      </c>
      <c r="V15" s="20">
        <f>VLOOKUP(B15,[4]Succeded!$K$8:$P$219,5,FALSE)</f>
        <v>280.52517333078117</v>
      </c>
      <c r="W15" s="19"/>
      <c r="X15" s="19">
        <f t="shared" si="0"/>
        <v>0.95849836166518121</v>
      </c>
      <c r="Y15" s="19">
        <f t="shared" si="1"/>
        <v>0.96182758937261637</v>
      </c>
      <c r="Z15" s="19">
        <f t="shared" si="2"/>
        <v>0.86436967337452197</v>
      </c>
      <c r="AA15" s="179"/>
      <c r="AB15" s="85">
        <f t="shared" si="3"/>
        <v>0.95946762695761456</v>
      </c>
      <c r="AC15" s="85">
        <f t="shared" si="4"/>
        <v>0.94812703057823566</v>
      </c>
      <c r="AD15" s="85">
        <f t="shared" si="5"/>
        <v>0.98336295377089411</v>
      </c>
      <c r="AE15" s="85">
        <f t="shared" si="6"/>
        <v>0.97589124086980572</v>
      </c>
      <c r="AF15" s="84">
        <f t="shared" si="7"/>
        <v>0.94792684983159381</v>
      </c>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row>
    <row r="16" spans="1:68" customFormat="1" x14ac:dyDescent="0.2">
      <c r="A16" s="77" t="s">
        <v>608</v>
      </c>
      <c r="B16" s="88" t="s">
        <v>607</v>
      </c>
      <c r="C16" s="184" t="s">
        <v>606</v>
      </c>
      <c r="D16" s="24">
        <f>VLOOKUP(B16,[4]Tried!$C$7:$F$218,4,FALSE)</f>
        <v>642.79754949072003</v>
      </c>
      <c r="E16" s="180">
        <f>VLOOKUP(B16,[4]Tried!$C$7:$F$218,2,FALSE)</f>
        <v>450.97558232478809</v>
      </c>
      <c r="F16" s="180">
        <f>VLOOKUP(B16,[4]Tried!$C$7:$F$218,3,FALSE)</f>
        <v>191.82196716593197</v>
      </c>
      <c r="G16" s="183"/>
      <c r="H16" s="180">
        <f>VLOOKUP(B16,[4]Tried!$K$7:$P$218,6,FALSE)</f>
        <v>626.24319290644553</v>
      </c>
      <c r="I16" s="182">
        <f>VLOOKUP(B16,[4]Tried!$K$7:$P$218,2,FALSE)</f>
        <v>242.36769376792822</v>
      </c>
      <c r="J16" s="20">
        <f>VLOOKUP(B16,[4]Tried!$K$7:$P$218,3,FALSE)</f>
        <v>83.539242000495818</v>
      </c>
      <c r="K16" s="180">
        <f>VLOOKUP(B16,[4]Tried!$K$7:$P$218,4,FALSE)</f>
        <v>96.295506667174564</v>
      </c>
      <c r="L16" s="180">
        <f>VLOOKUP(B16,[4]Tried!$K$7:$P$218,5,FALSE)</f>
        <v>204.04075047084692</v>
      </c>
      <c r="M16" s="19"/>
      <c r="N16" s="180">
        <f>VLOOKUP(B16,[4]Succeded!$C$8:$F$219,4,0)</f>
        <v>602.73359411108663</v>
      </c>
      <c r="O16" s="181">
        <f>VLOOKUP(B16,[4]Succeded!$C$8:$F$219,2,0)</f>
        <v>424.31248181450741</v>
      </c>
      <c r="P16" s="20">
        <f>VLOOKUP(B16,[4]Succeded!$C$8:$F$219,3,0)</f>
        <v>178.42111229657925</v>
      </c>
      <c r="Q16" s="19"/>
      <c r="R16" s="180">
        <f>VLOOKUP(B16,[4]Succeded!$K$8:$P$219,6,FALSE)</f>
        <v>589.17018098137419</v>
      </c>
      <c r="S16" s="180">
        <f>VLOOKUP(B16,[4]Succeded!$K$8:$P$219,2,FALSE)</f>
        <v>229.16894431387985</v>
      </c>
      <c r="T16" s="180">
        <f>VLOOKUP(B16,[4]Succeded!$K$8:$P$219,3,FALSE)</f>
        <v>80.35257897446877</v>
      </c>
      <c r="U16" s="180">
        <f>VLOOKUP(B16,[4]Succeded!$K$8:$P$219,4,FALSE)</f>
        <v>95.17551673920822</v>
      </c>
      <c r="V16" s="20">
        <f>VLOOKUP(B16,[4]Succeded!$K$8:$P$219,5,FALSE)</f>
        <v>184.47314095381739</v>
      </c>
      <c r="W16" s="19"/>
      <c r="X16" s="19">
        <f t="shared" si="0"/>
        <v>0.93767251382433625</v>
      </c>
      <c r="Y16" s="19">
        <f t="shared" si="1"/>
        <v>0.94087684221653001</v>
      </c>
      <c r="Z16" s="19">
        <f t="shared" si="2"/>
        <v>0.93013910206769723</v>
      </c>
      <c r="AA16" s="179"/>
      <c r="AB16" s="85">
        <f t="shared" si="3"/>
        <v>0.94080093429357292</v>
      </c>
      <c r="AC16" s="85">
        <f t="shared" si="4"/>
        <v>0.94554245556057304</v>
      </c>
      <c r="AD16" s="85">
        <f t="shared" si="5"/>
        <v>0.96185429805542</v>
      </c>
      <c r="AE16" s="85">
        <f t="shared" si="6"/>
        <v>0.9883692399912557</v>
      </c>
      <c r="AF16" s="84">
        <f t="shared" si="7"/>
        <v>0.90409950232061453</v>
      </c>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row>
    <row r="17" spans="1:68" customFormat="1" x14ac:dyDescent="0.2">
      <c r="A17" s="77" t="s">
        <v>605</v>
      </c>
      <c r="B17" s="88" t="s">
        <v>604</v>
      </c>
      <c r="C17" s="184" t="s">
        <v>603</v>
      </c>
      <c r="D17" s="24">
        <f>VLOOKUP(B17,[4]Tried!$C$7:$F$218,4,FALSE)</f>
        <v>777.9064563120088</v>
      </c>
      <c r="E17" s="180">
        <f>VLOOKUP(B17,[4]Tried!$C$7:$F$218,2,FALSE)</f>
        <v>752.012562273154</v>
      </c>
      <c r="F17" s="180">
        <f>VLOOKUP(B17,[4]Tried!$C$7:$F$218,3,FALSE)</f>
        <v>25.893894038854839</v>
      </c>
      <c r="G17" s="183"/>
      <c r="H17" s="180">
        <f>VLOOKUP(B17,[4]Tried!$K$7:$P$218,6,FALSE)</f>
        <v>751.26257491006595</v>
      </c>
      <c r="I17" s="182">
        <f>VLOOKUP(B17,[4]Tried!$K$7:$P$218,2,FALSE)</f>
        <v>322.66827081763739</v>
      </c>
      <c r="J17" s="20">
        <f>VLOOKUP(B17,[4]Tried!$K$7:$P$218,3,FALSE)</f>
        <v>98.588240257936747</v>
      </c>
      <c r="K17" s="180">
        <f>VLOOKUP(B17,[4]Tried!$K$7:$P$218,4,FALSE)</f>
        <v>147.83061644911328</v>
      </c>
      <c r="L17" s="180">
        <f>VLOOKUP(B17,[4]Tried!$K$7:$P$218,5,FALSE)</f>
        <v>182.17544738537862</v>
      </c>
      <c r="M17" s="19"/>
      <c r="N17" s="180">
        <f>VLOOKUP(B17,[4]Succeded!$C$8:$F$219,4,0)</f>
        <v>712.41290967418365</v>
      </c>
      <c r="O17" s="181">
        <f>VLOOKUP(B17,[4]Succeded!$C$8:$F$219,2,0)</f>
        <v>687.24908072577841</v>
      </c>
      <c r="P17" s="20">
        <f>VLOOKUP(B17,[4]Succeded!$C$8:$F$219,3,0)</f>
        <v>25.163828948405214</v>
      </c>
      <c r="Q17" s="19"/>
      <c r="R17" s="180">
        <f>VLOOKUP(B17,[4]Succeded!$K$8:$P$219,6,FALSE)</f>
        <v>688.36382726362046</v>
      </c>
      <c r="S17" s="180">
        <f>VLOOKUP(B17,[4]Succeded!$K$8:$P$219,2,FALSE)</f>
        <v>309.05489336539068</v>
      </c>
      <c r="T17" s="180">
        <f>VLOOKUP(B17,[4]Succeded!$K$8:$P$219,3,FALSE)</f>
        <v>88.924211420632659</v>
      </c>
      <c r="U17" s="180">
        <f>VLOOKUP(B17,[4]Succeded!$K$8:$P$219,4,FALSE)</f>
        <v>140.64448838054855</v>
      </c>
      <c r="V17" s="20">
        <f>VLOOKUP(B17,[4]Succeded!$K$8:$P$219,5,FALSE)</f>
        <v>149.74023409704856</v>
      </c>
      <c r="W17" s="19"/>
      <c r="X17" s="19">
        <f t="shared" si="0"/>
        <v>0.91580794052240588</v>
      </c>
      <c r="Y17" s="19">
        <f t="shared" si="1"/>
        <v>0.91387978765725519</v>
      </c>
      <c r="Z17" s="19">
        <f t="shared" si="2"/>
        <v>0.97180551177995356</v>
      </c>
      <c r="AA17" s="179"/>
      <c r="AB17" s="85">
        <f t="shared" si="3"/>
        <v>0.91627594698967252</v>
      </c>
      <c r="AC17" s="85">
        <f t="shared" si="4"/>
        <v>0.95780999037261838</v>
      </c>
      <c r="AD17" s="85">
        <f t="shared" si="5"/>
        <v>0.90197584608448167</v>
      </c>
      <c r="AE17" s="85">
        <f t="shared" si="6"/>
        <v>0.95138944664390035</v>
      </c>
      <c r="AF17" s="84">
        <f t="shared" si="7"/>
        <v>0.82195617601687132</v>
      </c>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row>
    <row r="18" spans="1:68" customFormat="1" x14ac:dyDescent="0.2">
      <c r="A18" s="77" t="s">
        <v>602</v>
      </c>
      <c r="B18" s="88" t="s">
        <v>601</v>
      </c>
      <c r="C18" s="184" t="s">
        <v>600</v>
      </c>
      <c r="D18" s="24">
        <f>VLOOKUP(B18,[4]Tried!$C$7:$F$218,4,FALSE)</f>
        <v>1288.7616239917879</v>
      </c>
      <c r="E18" s="180">
        <f>VLOOKUP(B18,[4]Tried!$C$7:$F$218,2,FALSE)</f>
        <v>1040.2203091680417</v>
      </c>
      <c r="F18" s="180">
        <f>VLOOKUP(B18,[4]Tried!$C$7:$F$218,3,FALSE)</f>
        <v>248.54131482374623</v>
      </c>
      <c r="G18" s="183"/>
      <c r="H18" s="180">
        <f>VLOOKUP(B18,[4]Tried!$K$7:$P$218,6,FALSE)</f>
        <v>1259.2077244885847</v>
      </c>
      <c r="I18" s="182">
        <f>VLOOKUP(B18,[4]Tried!$K$7:$P$218,2,FALSE)</f>
        <v>564.77752308736592</v>
      </c>
      <c r="J18" s="20">
        <f>VLOOKUP(B18,[4]Tried!$K$7:$P$218,3,FALSE)</f>
        <v>173.12514690792617</v>
      </c>
      <c r="K18" s="180">
        <f>VLOOKUP(B18,[4]Tried!$K$7:$P$218,4,FALSE)</f>
        <v>236.66215529442798</v>
      </c>
      <c r="L18" s="180">
        <f>VLOOKUP(B18,[4]Tried!$K$7:$P$218,5,FALSE)</f>
        <v>284.64289919886465</v>
      </c>
      <c r="M18" s="19"/>
      <c r="N18" s="180">
        <f>VLOOKUP(B18,[4]Succeded!$C$8:$F$219,4,0)</f>
        <v>1154.0215876059788</v>
      </c>
      <c r="O18" s="181">
        <f>VLOOKUP(B18,[4]Succeded!$C$8:$F$219,2,0)</f>
        <v>954.53728189496269</v>
      </c>
      <c r="P18" s="20">
        <f>VLOOKUP(B18,[4]Succeded!$C$8:$F$219,3,0)</f>
        <v>199.48430571101608</v>
      </c>
      <c r="Q18" s="19"/>
      <c r="R18" s="180">
        <f>VLOOKUP(B18,[4]Succeded!$K$8:$P$219,6,FALSE)</f>
        <v>1126.3472053339274</v>
      </c>
      <c r="S18" s="180">
        <f>VLOOKUP(B18,[4]Succeded!$K$8:$P$219,2,FALSE)</f>
        <v>512.58649428213585</v>
      </c>
      <c r="T18" s="180">
        <f>VLOOKUP(B18,[4]Succeded!$K$8:$P$219,3,FALSE)</f>
        <v>158.57576476230284</v>
      </c>
      <c r="U18" s="180">
        <f>VLOOKUP(B18,[4]Succeded!$K$8:$P$219,4,FALSE)</f>
        <v>221.4228633786586</v>
      </c>
      <c r="V18" s="20">
        <f>VLOOKUP(B18,[4]Succeded!$K$8:$P$219,5,FALSE)</f>
        <v>233.76208291082997</v>
      </c>
      <c r="W18" s="19"/>
      <c r="X18" s="19">
        <f t="shared" si="0"/>
        <v>0.89544999332889219</v>
      </c>
      <c r="Y18" s="19">
        <f t="shared" si="1"/>
        <v>0.91762992270204047</v>
      </c>
      <c r="Z18" s="19">
        <f t="shared" si="2"/>
        <v>0.80262030420367303</v>
      </c>
      <c r="AA18" s="179"/>
      <c r="AB18" s="85">
        <f t="shared" si="3"/>
        <v>0.89448879913072532</v>
      </c>
      <c r="AC18" s="85">
        <f t="shared" si="4"/>
        <v>0.90759010996059664</v>
      </c>
      <c r="AD18" s="85">
        <f t="shared" si="5"/>
        <v>0.91596031884749141</v>
      </c>
      <c r="AE18" s="85">
        <f t="shared" si="6"/>
        <v>0.93560739824747063</v>
      </c>
      <c r="AF18" s="84">
        <f t="shared" si="7"/>
        <v>0.82124684497227873</v>
      </c>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row>
    <row r="19" spans="1:68" customFormat="1" x14ac:dyDescent="0.2">
      <c r="A19" s="77" t="s">
        <v>599</v>
      </c>
      <c r="B19" s="88" t="s">
        <v>598</v>
      </c>
      <c r="C19" s="184" t="s">
        <v>597</v>
      </c>
      <c r="D19" s="24">
        <f>VLOOKUP(B19,[4]Tried!$C$7:$F$218,4,FALSE)</f>
        <v>828.68249765477788</v>
      </c>
      <c r="E19" s="180">
        <f>VLOOKUP(B19,[4]Tried!$C$7:$F$218,2,FALSE)</f>
        <v>736.10112898641739</v>
      </c>
      <c r="F19" s="180">
        <f>VLOOKUP(B19,[4]Tried!$C$7:$F$218,3,FALSE)</f>
        <v>92.581368668360469</v>
      </c>
      <c r="G19" s="183"/>
      <c r="H19" s="180">
        <f>VLOOKUP(B19,[4]Tried!$K$7:$P$218,6,FALSE)</f>
        <v>807.32124286763121</v>
      </c>
      <c r="I19" s="182">
        <f>VLOOKUP(B19,[4]Tried!$K$7:$P$218,2,FALSE)</f>
        <v>359.66802663002846</v>
      </c>
      <c r="J19" s="20">
        <f>VLOOKUP(B19,[4]Tried!$K$7:$P$218,3,FALSE)</f>
        <v>128.27605869766265</v>
      </c>
      <c r="K19" s="180">
        <f>VLOOKUP(B19,[4]Tried!$K$7:$P$218,4,FALSE)</f>
        <v>153.34125400323575</v>
      </c>
      <c r="L19" s="180">
        <f>VLOOKUP(B19,[4]Tried!$K$7:$P$218,5,FALSE)</f>
        <v>166.03590353670441</v>
      </c>
      <c r="M19" s="19"/>
      <c r="N19" s="180">
        <f>VLOOKUP(B19,[4]Succeded!$C$8:$F$219,4,0)</f>
        <v>737.90398405407984</v>
      </c>
      <c r="O19" s="181">
        <f>VLOOKUP(B19,[4]Succeded!$C$8:$F$219,2,0)</f>
        <v>659.68565309493601</v>
      </c>
      <c r="P19" s="20">
        <f>VLOOKUP(B19,[4]Succeded!$C$8:$F$219,3,0)</f>
        <v>78.21833095914387</v>
      </c>
      <c r="Q19" s="19"/>
      <c r="R19" s="180">
        <f>VLOOKUP(B19,[4]Succeded!$K$8:$P$219,6,FALSE)</f>
        <v>721.87075092914824</v>
      </c>
      <c r="S19" s="180">
        <f>VLOOKUP(B19,[4]Succeded!$K$8:$P$219,2,FALSE)</f>
        <v>315.43072052278745</v>
      </c>
      <c r="T19" s="180">
        <f>VLOOKUP(B19,[4]Succeded!$K$8:$P$219,3,FALSE)</f>
        <v>117.18355699594993</v>
      </c>
      <c r="U19" s="180">
        <f>VLOOKUP(B19,[4]Succeded!$K$8:$P$219,4,FALSE)</f>
        <v>145.50599585435964</v>
      </c>
      <c r="V19" s="20">
        <f>VLOOKUP(B19,[4]Succeded!$K$8:$P$219,5,FALSE)</f>
        <v>143.75047755605129</v>
      </c>
      <c r="W19" s="19"/>
      <c r="X19" s="19">
        <f t="shared" si="0"/>
        <v>0.89045440942990017</v>
      </c>
      <c r="Y19" s="19">
        <f t="shared" si="1"/>
        <v>0.89618888915888162</v>
      </c>
      <c r="Z19" s="19">
        <f t="shared" si="2"/>
        <v>0.84486038696763033</v>
      </c>
      <c r="AA19" s="179"/>
      <c r="AB19" s="85">
        <f t="shared" si="3"/>
        <v>0.8941555264482326</v>
      </c>
      <c r="AC19" s="85">
        <f t="shared" si="4"/>
        <v>0.87700517468363792</v>
      </c>
      <c r="AD19" s="85">
        <f t="shared" si="5"/>
        <v>0.91352632896324837</v>
      </c>
      <c r="AE19" s="85">
        <f t="shared" si="6"/>
        <v>0.94890312982108016</v>
      </c>
      <c r="AF19" s="84">
        <f t="shared" si="7"/>
        <v>0.8657794759690236</v>
      </c>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row>
    <row r="20" spans="1:68" customFormat="1" x14ac:dyDescent="0.2">
      <c r="A20" s="77" t="s">
        <v>596</v>
      </c>
      <c r="B20" s="88" t="s">
        <v>595</v>
      </c>
      <c r="C20" s="184" t="s">
        <v>594</v>
      </c>
      <c r="D20" s="24">
        <f>VLOOKUP(B20,[4]Tried!$C$7:$F$218,4,FALSE)</f>
        <v>875.82991184177445</v>
      </c>
      <c r="E20" s="180">
        <f>VLOOKUP(B20,[4]Tried!$C$7:$F$218,2,FALSE)</f>
        <v>452.4954295280786</v>
      </c>
      <c r="F20" s="180">
        <f>VLOOKUP(B20,[4]Tried!$C$7:$F$218,3,FALSE)</f>
        <v>423.3344823136959</v>
      </c>
      <c r="G20" s="183"/>
      <c r="H20" s="180">
        <f>VLOOKUP(B20,[4]Tried!$K$7:$P$218,6,FALSE)</f>
        <v>849.32397434430391</v>
      </c>
      <c r="I20" s="182">
        <f>VLOOKUP(B20,[4]Tried!$K$7:$P$218,2,FALSE)</f>
        <v>358.47627639161306</v>
      </c>
      <c r="J20" s="20">
        <f>VLOOKUP(B20,[4]Tried!$K$7:$P$218,3,FALSE)</f>
        <v>131.52984138520981</v>
      </c>
      <c r="K20" s="180">
        <f>VLOOKUP(B20,[4]Tried!$K$7:$P$218,4,FALSE)</f>
        <v>74.044047455502223</v>
      </c>
      <c r="L20" s="180">
        <f>VLOOKUP(B20,[4]Tried!$K$7:$P$218,5,FALSE)</f>
        <v>285.27380911197878</v>
      </c>
      <c r="M20" s="19"/>
      <c r="N20" s="180">
        <f>VLOOKUP(B20,[4]Succeded!$C$8:$F$219,4,0)</f>
        <v>794.50702036086659</v>
      </c>
      <c r="O20" s="181">
        <f>VLOOKUP(B20,[4]Succeded!$C$8:$F$219,2,0)</f>
        <v>422.14882621250644</v>
      </c>
      <c r="P20" s="20">
        <f>VLOOKUP(B20,[4]Succeded!$C$8:$F$219,3,0)</f>
        <v>372.35819414836016</v>
      </c>
      <c r="Q20" s="19"/>
      <c r="R20" s="180">
        <f>VLOOKUP(B20,[4]Succeded!$K$8:$P$219,6,FALSE)</f>
        <v>770.48991054655414</v>
      </c>
      <c r="S20" s="180">
        <f>VLOOKUP(B20,[4]Succeded!$K$8:$P$219,2,FALSE)</f>
        <v>321.55296285921219</v>
      </c>
      <c r="T20" s="180">
        <f>VLOOKUP(B20,[4]Succeded!$K$8:$P$219,3,FALSE)</f>
        <v>119.57431316214476</v>
      </c>
      <c r="U20" s="180">
        <f>VLOOKUP(B20,[4]Succeded!$K$8:$P$219,4,FALSE)</f>
        <v>68.762396485108027</v>
      </c>
      <c r="V20" s="20">
        <f>VLOOKUP(B20,[4]Succeded!$K$8:$P$219,5,FALSE)</f>
        <v>260.60023804008904</v>
      </c>
      <c r="W20" s="19"/>
      <c r="X20" s="19">
        <f t="shared" si="0"/>
        <v>0.90714762035256968</v>
      </c>
      <c r="Y20" s="19">
        <f t="shared" si="1"/>
        <v>0.93293500589117206</v>
      </c>
      <c r="Z20" s="19">
        <f t="shared" si="2"/>
        <v>0.87958389808756066</v>
      </c>
      <c r="AA20" s="179"/>
      <c r="AB20" s="85">
        <f t="shared" si="3"/>
        <v>0.90718022076486027</v>
      </c>
      <c r="AC20" s="85">
        <f t="shared" si="4"/>
        <v>0.89699928289797215</v>
      </c>
      <c r="AD20" s="85">
        <f t="shared" si="5"/>
        <v>0.90910406264346477</v>
      </c>
      <c r="AE20" s="85">
        <f t="shared" si="6"/>
        <v>0.92866879712959671</v>
      </c>
      <c r="AF20" s="84">
        <f t="shared" si="7"/>
        <v>0.91350916108038294</v>
      </c>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row>
    <row r="21" spans="1:68" customFormat="1" x14ac:dyDescent="0.2">
      <c r="A21" s="77" t="s">
        <v>593</v>
      </c>
      <c r="B21" s="88" t="s">
        <v>592</v>
      </c>
      <c r="C21" s="184" t="s">
        <v>591</v>
      </c>
      <c r="D21" s="24">
        <f>VLOOKUP(B21,[4]Tried!$C$7:$F$218,4,FALSE)</f>
        <v>782.07822294468804</v>
      </c>
      <c r="E21" s="180">
        <f>VLOOKUP(B21,[4]Tried!$C$7:$F$218,2,FALSE)</f>
        <v>763.06511963542061</v>
      </c>
      <c r="F21" s="180">
        <f>VLOOKUP(B21,[4]Tried!$C$7:$F$218,3,FALSE)</f>
        <v>19.013103309267468</v>
      </c>
      <c r="G21" s="183"/>
      <c r="H21" s="180">
        <f>VLOOKUP(B21,[4]Tried!$K$7:$P$218,6,FALSE)</f>
        <v>756.23213292728383</v>
      </c>
      <c r="I21" s="182">
        <f>VLOOKUP(B21,[4]Tried!$K$7:$P$218,2,FALSE)</f>
        <v>350.63241666404923</v>
      </c>
      <c r="J21" s="20">
        <f>VLOOKUP(B21,[4]Tried!$K$7:$P$218,3,FALSE)</f>
        <v>104.1200977928313</v>
      </c>
      <c r="K21" s="180">
        <f>VLOOKUP(B21,[4]Tried!$K$7:$P$218,4,FALSE)</f>
        <v>154.24382664590271</v>
      </c>
      <c r="L21" s="180">
        <f>VLOOKUP(B21,[4]Tried!$K$7:$P$218,5,FALSE)</f>
        <v>147.2357918245005</v>
      </c>
      <c r="M21" s="19"/>
      <c r="N21" s="180">
        <f>VLOOKUP(B21,[4]Succeded!$C$8:$F$219,4,0)</f>
        <v>729.9795845768565</v>
      </c>
      <c r="O21" s="181">
        <f>VLOOKUP(B21,[4]Succeded!$C$8:$F$219,2,0)</f>
        <v>713.50623180081402</v>
      </c>
      <c r="P21" s="20">
        <f>VLOOKUP(B21,[4]Succeded!$C$8:$F$219,3,0)</f>
        <v>16.473352776042493</v>
      </c>
      <c r="Q21" s="19"/>
      <c r="R21" s="180">
        <f>VLOOKUP(B21,[4]Succeded!$K$8:$P$219,6,FALSE)</f>
        <v>708.89700286549328</v>
      </c>
      <c r="S21" s="180">
        <f>VLOOKUP(B21,[4]Succeded!$K$8:$P$219,2,FALSE)</f>
        <v>330.483923990135</v>
      </c>
      <c r="T21" s="180">
        <f>VLOOKUP(B21,[4]Succeded!$K$8:$P$219,3,FALSE)</f>
        <v>96.652527873032454</v>
      </c>
      <c r="U21" s="180">
        <f>VLOOKUP(B21,[4]Succeded!$K$8:$P$219,4,FALSE)</f>
        <v>149.17553934233234</v>
      </c>
      <c r="V21" s="20">
        <f>VLOOKUP(B21,[4]Succeded!$K$8:$P$219,5,FALSE)</f>
        <v>132.58501165999351</v>
      </c>
      <c r="W21" s="19"/>
      <c r="X21" s="19">
        <f t="shared" si="0"/>
        <v>0.93338436381508072</v>
      </c>
      <c r="Y21" s="19">
        <f t="shared" si="1"/>
        <v>0.93505287221320643</v>
      </c>
      <c r="Z21" s="19">
        <f t="shared" si="2"/>
        <v>0.86642104174613954</v>
      </c>
      <c r="AA21" s="179"/>
      <c r="AB21" s="85">
        <f t="shared" si="3"/>
        <v>0.93740661365636246</v>
      </c>
      <c r="AC21" s="85">
        <f t="shared" si="4"/>
        <v>0.94253670876866169</v>
      </c>
      <c r="AD21" s="85">
        <f t="shared" si="5"/>
        <v>0.92827926521297421</v>
      </c>
      <c r="AE21" s="85">
        <f t="shared" si="6"/>
        <v>0.96714106869764305</v>
      </c>
      <c r="AF21" s="84">
        <f t="shared" si="7"/>
        <v>0.90049443832264531</v>
      </c>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row>
    <row r="22" spans="1:68" customFormat="1" x14ac:dyDescent="0.2">
      <c r="A22" s="77" t="s">
        <v>590</v>
      </c>
      <c r="B22" s="88" t="s">
        <v>589</v>
      </c>
      <c r="C22" s="184" t="s">
        <v>588</v>
      </c>
      <c r="D22" s="24">
        <f>VLOOKUP(B22,[4]Tried!$C$7:$F$218,4,FALSE)</f>
        <v>1052.5342675303973</v>
      </c>
      <c r="E22" s="180">
        <f>VLOOKUP(B22,[4]Tried!$C$7:$F$218,2,FALSE)</f>
        <v>857.28604468966421</v>
      </c>
      <c r="F22" s="180">
        <f>VLOOKUP(B22,[4]Tried!$C$7:$F$218,3,FALSE)</f>
        <v>195.24822284073306</v>
      </c>
      <c r="G22" s="183"/>
      <c r="H22" s="180">
        <f>VLOOKUP(B22,[4]Tried!$K$7:$P$218,6,FALSE)</f>
        <v>1025.2817557569053</v>
      </c>
      <c r="I22" s="182">
        <f>VLOOKUP(B22,[4]Tried!$K$7:$P$218,2,FALSE)</f>
        <v>430.30170839619063</v>
      </c>
      <c r="J22" s="20">
        <f>VLOOKUP(B22,[4]Tried!$K$7:$P$218,3,FALSE)</f>
        <v>162.04236653314942</v>
      </c>
      <c r="K22" s="180">
        <f>VLOOKUP(B22,[4]Tried!$K$7:$P$218,4,FALSE)</f>
        <v>173.37086207250064</v>
      </c>
      <c r="L22" s="180">
        <f>VLOOKUP(B22,[4]Tried!$K$7:$P$218,5,FALSE)</f>
        <v>259.56681875506484</v>
      </c>
      <c r="M22" s="19"/>
      <c r="N22" s="180">
        <f>VLOOKUP(B22,[4]Succeded!$C$8:$F$219,4,0)</f>
        <v>942.42874884284743</v>
      </c>
      <c r="O22" s="181">
        <f>VLOOKUP(B22,[4]Succeded!$C$8:$F$219,2,0)</f>
        <v>788.04754172562855</v>
      </c>
      <c r="P22" s="20">
        <f>VLOOKUP(B22,[4]Succeded!$C$8:$F$219,3,0)</f>
        <v>154.38120711721891</v>
      </c>
      <c r="Q22" s="19"/>
      <c r="R22" s="180">
        <f>VLOOKUP(B22,[4]Succeded!$K$8:$P$219,6,FALSE)</f>
        <v>915.77817499060779</v>
      </c>
      <c r="S22" s="180">
        <f>VLOOKUP(B22,[4]Succeded!$K$8:$P$219,2,FALSE)</f>
        <v>386.37343887214206</v>
      </c>
      <c r="T22" s="180">
        <f>VLOOKUP(B22,[4]Succeded!$K$8:$P$219,3,FALSE)</f>
        <v>151.23583705154789</v>
      </c>
      <c r="U22" s="180">
        <f>VLOOKUP(B22,[4]Succeded!$K$8:$P$219,4,FALSE)</f>
        <v>165.85982455853087</v>
      </c>
      <c r="V22" s="20">
        <f>VLOOKUP(B22,[4]Succeded!$K$8:$P$219,5,FALSE)</f>
        <v>212.30907450838697</v>
      </c>
      <c r="W22" s="19"/>
      <c r="X22" s="19">
        <f t="shared" si="0"/>
        <v>0.89539008649486085</v>
      </c>
      <c r="Y22" s="19">
        <f t="shared" si="1"/>
        <v>0.91923523846804267</v>
      </c>
      <c r="Z22" s="19">
        <f t="shared" si="2"/>
        <v>0.79069199642933496</v>
      </c>
      <c r="AA22" s="179"/>
      <c r="AB22" s="85">
        <f t="shared" si="3"/>
        <v>0.89319659678772156</v>
      </c>
      <c r="AC22" s="85">
        <f t="shared" si="4"/>
        <v>0.8979128628427322</v>
      </c>
      <c r="AD22" s="85">
        <f t="shared" si="5"/>
        <v>0.93331046865826406</v>
      </c>
      <c r="AE22" s="85">
        <f t="shared" si="6"/>
        <v>0.95667647132752454</v>
      </c>
      <c r="AF22" s="84">
        <f t="shared" si="7"/>
        <v>0.81793611189082027</v>
      </c>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row>
    <row r="23" spans="1:68" customFormat="1" x14ac:dyDescent="0.2">
      <c r="A23" s="77" t="s">
        <v>587</v>
      </c>
      <c r="B23" s="88" t="s">
        <v>586</v>
      </c>
      <c r="C23" s="184" t="s">
        <v>585</v>
      </c>
      <c r="D23" s="24">
        <f>VLOOKUP(B23,[4]Tried!$C$7:$F$218,4,FALSE)</f>
        <v>1518.7282110637261</v>
      </c>
      <c r="E23" s="180">
        <f>VLOOKUP(B23,[4]Tried!$C$7:$F$218,2,FALSE)</f>
        <v>1328.2289624844925</v>
      </c>
      <c r="F23" s="180">
        <f>VLOOKUP(B23,[4]Tried!$C$7:$F$218,3,FALSE)</f>
        <v>190.49924857923352</v>
      </c>
      <c r="G23" s="183"/>
      <c r="H23" s="180">
        <f>VLOOKUP(B23,[4]Tried!$K$7:$P$218,6,FALSE)</f>
        <v>1479.2876281487459</v>
      </c>
      <c r="I23" s="182">
        <f>VLOOKUP(B23,[4]Tried!$K$7:$P$218,2,FALSE)</f>
        <v>650.46144788519746</v>
      </c>
      <c r="J23" s="20">
        <f>VLOOKUP(B23,[4]Tried!$K$7:$P$218,3,FALSE)</f>
        <v>204.3570085269385</v>
      </c>
      <c r="K23" s="180">
        <f>VLOOKUP(B23,[4]Tried!$K$7:$P$218,4,FALSE)</f>
        <v>288.07928840265578</v>
      </c>
      <c r="L23" s="180">
        <f>VLOOKUP(B23,[4]Tried!$K$7:$P$218,5,FALSE)</f>
        <v>336.38988333395429</v>
      </c>
      <c r="M23" s="19"/>
      <c r="N23" s="180">
        <f>VLOOKUP(B23,[4]Succeded!$C$8:$F$219,4,0)</f>
        <v>1424.9704644659935</v>
      </c>
      <c r="O23" s="181">
        <f>VLOOKUP(B23,[4]Succeded!$C$8:$F$219,2,0)</f>
        <v>1258.4109201981344</v>
      </c>
      <c r="P23" s="20">
        <f>VLOOKUP(B23,[4]Succeded!$C$8:$F$219,3,0)</f>
        <v>166.55954426785914</v>
      </c>
      <c r="Q23" s="19"/>
      <c r="R23" s="180">
        <f>VLOOKUP(B23,[4]Succeded!$K$8:$P$219,6,FALSE)</f>
        <v>1395.5004730759954</v>
      </c>
      <c r="S23" s="180">
        <f>VLOOKUP(B23,[4]Succeded!$K$8:$P$219,2,FALSE)</f>
        <v>609.74256093935423</v>
      </c>
      <c r="T23" s="180">
        <f>VLOOKUP(B23,[4]Succeded!$K$8:$P$219,3,FALSE)</f>
        <v>188.44345853257684</v>
      </c>
      <c r="U23" s="180">
        <f>VLOOKUP(B23,[4]Succeded!$K$8:$P$219,4,FALSE)</f>
        <v>278.91233243490541</v>
      </c>
      <c r="V23" s="20">
        <f>VLOOKUP(B23,[4]Succeded!$K$8:$P$219,5,FALSE)</f>
        <v>318.40212116915887</v>
      </c>
      <c r="W23" s="19"/>
      <c r="X23" s="19">
        <f t="shared" si="0"/>
        <v>0.93826561861778801</v>
      </c>
      <c r="Y23" s="19">
        <f t="shared" si="1"/>
        <v>0.94743523574748634</v>
      </c>
      <c r="Z23" s="19">
        <f t="shared" si="2"/>
        <v>0.874331765138605</v>
      </c>
      <c r="AA23" s="179"/>
      <c r="AB23" s="85">
        <f t="shared" si="3"/>
        <v>0.94335979462114083</v>
      </c>
      <c r="AC23" s="85">
        <f t="shared" si="4"/>
        <v>0.93739999952613662</v>
      </c>
      <c r="AD23" s="85">
        <f t="shared" si="5"/>
        <v>0.92212868005325144</v>
      </c>
      <c r="AE23" s="85">
        <f t="shared" si="6"/>
        <v>0.96817905230681678</v>
      </c>
      <c r="AF23" s="84">
        <f t="shared" si="7"/>
        <v>0.94652704181671865</v>
      </c>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row>
    <row r="24" spans="1:68" customFormat="1" x14ac:dyDescent="0.2">
      <c r="A24" s="77" t="s">
        <v>584</v>
      </c>
      <c r="B24" s="88" t="s">
        <v>583</v>
      </c>
      <c r="C24" s="184" t="s">
        <v>582</v>
      </c>
      <c r="D24" s="24">
        <f>VLOOKUP(B24,[4]Tried!$C$7:$F$218,4,FALSE)</f>
        <v>945.41535006050913</v>
      </c>
      <c r="E24" s="180">
        <f>VLOOKUP(B24,[4]Tried!$C$7:$F$218,2,FALSE)</f>
        <v>926.25753458263262</v>
      </c>
      <c r="F24" s="180">
        <f>VLOOKUP(B24,[4]Tried!$C$7:$F$218,3,FALSE)</f>
        <v>19.157815477876497</v>
      </c>
      <c r="G24" s="183"/>
      <c r="H24" s="180">
        <f>VLOOKUP(B24,[4]Tried!$K$7:$P$218,6,FALSE)</f>
        <v>913.77349090549239</v>
      </c>
      <c r="I24" s="182">
        <f>VLOOKUP(B24,[4]Tried!$K$7:$P$218,2,FALSE)</f>
        <v>398.1972616526192</v>
      </c>
      <c r="J24" s="20">
        <f>VLOOKUP(B24,[4]Tried!$K$7:$P$218,3,FALSE)</f>
        <v>152.6163482443651</v>
      </c>
      <c r="K24" s="180">
        <f>VLOOKUP(B24,[4]Tried!$K$7:$P$218,4,FALSE)</f>
        <v>212.12251063207884</v>
      </c>
      <c r="L24" s="180">
        <f>VLOOKUP(B24,[4]Tried!$K$7:$P$218,5,FALSE)</f>
        <v>150.83737037642922</v>
      </c>
      <c r="M24" s="19"/>
      <c r="N24" s="180">
        <f>VLOOKUP(B24,[4]Succeded!$C$8:$F$219,4,0)</f>
        <v>886.21296582720686</v>
      </c>
      <c r="O24" s="181">
        <f>VLOOKUP(B24,[4]Succeded!$C$8:$F$219,2,0)</f>
        <v>868.75505772350346</v>
      </c>
      <c r="P24" s="20">
        <f>VLOOKUP(B24,[4]Succeded!$C$8:$F$219,3,0)</f>
        <v>17.45790810370336</v>
      </c>
      <c r="Q24" s="19"/>
      <c r="R24" s="180">
        <f>VLOOKUP(B24,[4]Succeded!$K$8:$P$219,6,FALSE)</f>
        <v>860.05745684927479</v>
      </c>
      <c r="S24" s="180">
        <f>VLOOKUP(B24,[4]Succeded!$K$8:$P$219,2,FALSE)</f>
        <v>383.49626381392625</v>
      </c>
      <c r="T24" s="180">
        <f>VLOOKUP(B24,[4]Succeded!$K$8:$P$219,3,FALSE)</f>
        <v>137.5350663258273</v>
      </c>
      <c r="U24" s="180">
        <f>VLOOKUP(B24,[4]Succeded!$K$8:$P$219,4,FALSE)</f>
        <v>207.02999110127763</v>
      </c>
      <c r="V24" s="20">
        <f>VLOOKUP(B24,[4]Succeded!$K$8:$P$219,5,FALSE)</f>
        <v>131.99613560824363</v>
      </c>
      <c r="W24" s="19"/>
      <c r="X24" s="19">
        <f t="shared" si="0"/>
        <v>0.93737949756208938</v>
      </c>
      <c r="Y24" s="19">
        <f t="shared" si="1"/>
        <v>0.93791955831696472</v>
      </c>
      <c r="Z24" s="19">
        <f t="shared" si="2"/>
        <v>0.91126820403212494</v>
      </c>
      <c r="AA24" s="179"/>
      <c r="AB24" s="85">
        <f t="shared" si="3"/>
        <v>0.94121515387474375</v>
      </c>
      <c r="AC24" s="85">
        <f t="shared" si="4"/>
        <v>0.96308111769106575</v>
      </c>
      <c r="AD24" s="85">
        <f t="shared" si="5"/>
        <v>0.90118174040968357</v>
      </c>
      <c r="AE24" s="85">
        <f t="shared" si="6"/>
        <v>0.97599255488902803</v>
      </c>
      <c r="AF24" s="84">
        <f t="shared" si="7"/>
        <v>0.87508907957513804</v>
      </c>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row>
    <row r="25" spans="1:68" customFormat="1" x14ac:dyDescent="0.2">
      <c r="A25" s="77" t="s">
        <v>581</v>
      </c>
      <c r="B25" s="88" t="s">
        <v>580</v>
      </c>
      <c r="C25" s="184" t="s">
        <v>579</v>
      </c>
      <c r="D25" s="24">
        <f>VLOOKUP(B25,[4]Tried!$C$7:$F$218,4,FALSE)</f>
        <v>986.62192273136679</v>
      </c>
      <c r="E25" s="180">
        <f>VLOOKUP(B25,[4]Tried!$C$7:$F$218,2,FALSE)</f>
        <v>810.09902465736275</v>
      </c>
      <c r="F25" s="180">
        <f>VLOOKUP(B25,[4]Tried!$C$7:$F$218,3,FALSE)</f>
        <v>176.52289807400405</v>
      </c>
      <c r="G25" s="183"/>
      <c r="H25" s="180">
        <f>VLOOKUP(B25,[4]Tried!$K$7:$P$218,6,FALSE)</f>
        <v>955.62952661860822</v>
      </c>
      <c r="I25" s="182">
        <f>VLOOKUP(B25,[4]Tried!$K$7:$P$218,2,FALSE)</f>
        <v>402.18315557091597</v>
      </c>
      <c r="J25" s="20">
        <f>VLOOKUP(B25,[4]Tried!$K$7:$P$218,3,FALSE)</f>
        <v>137.26617249439244</v>
      </c>
      <c r="K25" s="180">
        <f>VLOOKUP(B25,[4]Tried!$K$7:$P$218,4,FALSE)</f>
        <v>180.05930434163488</v>
      </c>
      <c r="L25" s="180">
        <f>VLOOKUP(B25,[4]Tried!$K$7:$P$218,5,FALSE)</f>
        <v>236.1208942116649</v>
      </c>
      <c r="M25" s="19"/>
      <c r="N25" s="180">
        <f>VLOOKUP(B25,[4]Succeded!$C$8:$F$219,4,0)</f>
        <v>895.65905895558501</v>
      </c>
      <c r="O25" s="181">
        <f>VLOOKUP(B25,[4]Succeded!$C$8:$F$219,2,0)</f>
        <v>757.74763815975609</v>
      </c>
      <c r="P25" s="20">
        <f>VLOOKUP(B25,[4]Succeded!$C$8:$F$219,3,0)</f>
        <v>137.91142079582892</v>
      </c>
      <c r="Q25" s="19"/>
      <c r="R25" s="180">
        <f>VLOOKUP(B25,[4]Succeded!$K$8:$P$219,6,FALSE)</f>
        <v>868.33678950902026</v>
      </c>
      <c r="S25" s="180">
        <f>VLOOKUP(B25,[4]Succeded!$K$8:$P$219,2,FALSE)</f>
        <v>364.66576644981041</v>
      </c>
      <c r="T25" s="180">
        <f>VLOOKUP(B25,[4]Succeded!$K$8:$P$219,3,FALSE)</f>
        <v>126.87959562842821</v>
      </c>
      <c r="U25" s="180">
        <f>VLOOKUP(B25,[4]Succeded!$K$8:$P$219,4,FALSE)</f>
        <v>173.83870444760092</v>
      </c>
      <c r="V25" s="20">
        <f>VLOOKUP(B25,[4]Succeded!$K$8:$P$219,5,FALSE)</f>
        <v>202.95272298318076</v>
      </c>
      <c r="W25" s="19"/>
      <c r="X25" s="19">
        <f t="shared" si="0"/>
        <v>0.90780372736502757</v>
      </c>
      <c r="Y25" s="19">
        <f t="shared" si="1"/>
        <v>0.93537655903270711</v>
      </c>
      <c r="Z25" s="19">
        <f t="shared" si="2"/>
        <v>0.78126646628026719</v>
      </c>
      <c r="AA25" s="179"/>
      <c r="AB25" s="85">
        <f t="shared" si="3"/>
        <v>0.90865420680494891</v>
      </c>
      <c r="AC25" s="85">
        <f t="shared" si="4"/>
        <v>0.90671566274861004</v>
      </c>
      <c r="AD25" s="85">
        <f t="shared" si="5"/>
        <v>0.92433258189384904</v>
      </c>
      <c r="AE25" s="85">
        <f t="shared" si="6"/>
        <v>0.96545249401701938</v>
      </c>
      <c r="AF25" s="84">
        <f t="shared" si="7"/>
        <v>0.85952885982740967</v>
      </c>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row>
    <row r="26" spans="1:68" customFormat="1" x14ac:dyDescent="0.2">
      <c r="A26" s="77" t="s">
        <v>578</v>
      </c>
      <c r="B26" s="88" t="s">
        <v>577</v>
      </c>
      <c r="C26" s="184" t="s">
        <v>576</v>
      </c>
      <c r="D26" s="24">
        <f>VLOOKUP(B26,[4]Tried!$C$7:$F$218,4,FALSE)</f>
        <v>925.23399424650074</v>
      </c>
      <c r="E26" s="180">
        <f>VLOOKUP(B26,[4]Tried!$C$7:$F$218,2,FALSE)</f>
        <v>813.9817047296367</v>
      </c>
      <c r="F26" s="180">
        <f>VLOOKUP(B26,[4]Tried!$C$7:$F$218,3,FALSE)</f>
        <v>111.25228951686401</v>
      </c>
      <c r="G26" s="183"/>
      <c r="H26" s="180">
        <f>VLOOKUP(B26,[4]Tried!$K$7:$P$218,6,FALSE)</f>
        <v>875.32166225637957</v>
      </c>
      <c r="I26" s="182">
        <f>VLOOKUP(B26,[4]Tried!$K$7:$P$218,2,FALSE)</f>
        <v>419.74889534289031</v>
      </c>
      <c r="J26" s="20">
        <f>VLOOKUP(B26,[4]Tried!$K$7:$P$218,3,FALSE)</f>
        <v>124.04095537119532</v>
      </c>
      <c r="K26" s="180">
        <f>VLOOKUP(B26,[4]Tried!$K$7:$P$218,4,FALSE)</f>
        <v>165.4962519507427</v>
      </c>
      <c r="L26" s="180">
        <f>VLOOKUP(B26,[4]Tried!$K$7:$P$218,5,FALSE)</f>
        <v>166.0355595915513</v>
      </c>
      <c r="M26" s="19"/>
      <c r="N26" s="180">
        <f>VLOOKUP(B26,[4]Succeded!$C$8:$F$219,4,0)</f>
        <v>876.86419062080631</v>
      </c>
      <c r="O26" s="181">
        <f>VLOOKUP(B26,[4]Succeded!$C$8:$F$219,2,0)</f>
        <v>774.43113589870688</v>
      </c>
      <c r="P26" s="20">
        <f>VLOOKUP(B26,[4]Succeded!$C$8:$F$219,3,0)</f>
        <v>102.4330547220994</v>
      </c>
      <c r="Q26" s="19"/>
      <c r="R26" s="180">
        <f>VLOOKUP(B26,[4]Succeded!$K$8:$P$219,6,FALSE)</f>
        <v>828.56262987614309</v>
      </c>
      <c r="S26" s="180">
        <f>VLOOKUP(B26,[4]Succeded!$K$8:$P$219,2,FALSE)</f>
        <v>403.8442824760931</v>
      </c>
      <c r="T26" s="180">
        <f>VLOOKUP(B26,[4]Succeded!$K$8:$P$219,3,FALSE)</f>
        <v>115.01992181351862</v>
      </c>
      <c r="U26" s="180">
        <f>VLOOKUP(B26,[4]Succeded!$K$8:$P$219,4,FALSE)</f>
        <v>160.14610957358519</v>
      </c>
      <c r="V26" s="20">
        <f>VLOOKUP(B26,[4]Succeded!$K$8:$P$219,5,FALSE)</f>
        <v>149.55231601294625</v>
      </c>
      <c r="W26" s="19"/>
      <c r="X26" s="19">
        <f t="shared" si="0"/>
        <v>0.94772154511563722</v>
      </c>
      <c r="Y26" s="19">
        <f t="shared" si="1"/>
        <v>0.95141098552814951</v>
      </c>
      <c r="Z26" s="19">
        <f t="shared" si="2"/>
        <v>0.92072761079287491</v>
      </c>
      <c r="AA26" s="179"/>
      <c r="AB26" s="85">
        <f t="shared" si="3"/>
        <v>0.94658074351810018</v>
      </c>
      <c r="AC26" s="85">
        <f t="shared" si="4"/>
        <v>0.96210922043331448</v>
      </c>
      <c r="AD26" s="85">
        <f t="shared" si="5"/>
        <v>0.92727374978142452</v>
      </c>
      <c r="AE26" s="85">
        <f t="shared" si="6"/>
        <v>0.96767212360344035</v>
      </c>
      <c r="AF26" s="84">
        <f t="shared" si="7"/>
        <v>0.90072461815315974</v>
      </c>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row>
    <row r="27" spans="1:68" customFormat="1" x14ac:dyDescent="0.2">
      <c r="A27" s="77" t="s">
        <v>575</v>
      </c>
      <c r="B27" s="88" t="s">
        <v>574</v>
      </c>
      <c r="C27" s="184" t="s">
        <v>573</v>
      </c>
      <c r="D27" s="24">
        <f>VLOOKUP(B27,[4]Tried!$C$7:$F$218,4,FALSE)</f>
        <v>603.88892774052408</v>
      </c>
      <c r="E27" s="180">
        <f>VLOOKUP(B27,[4]Tried!$C$7:$F$218,2,FALSE)</f>
        <v>595.66575310943426</v>
      </c>
      <c r="F27" s="180">
        <f>VLOOKUP(B27,[4]Tried!$C$7:$F$218,3,FALSE)</f>
        <v>8.2231746310898224</v>
      </c>
      <c r="G27" s="183"/>
      <c r="H27" s="180">
        <f>VLOOKUP(B27,[4]Tried!$K$7:$P$218,6,FALSE)</f>
        <v>587.29919834547445</v>
      </c>
      <c r="I27" s="182">
        <f>VLOOKUP(B27,[4]Tried!$K$7:$P$218,2,FALSE)</f>
        <v>271.24091564787273</v>
      </c>
      <c r="J27" s="20">
        <f>VLOOKUP(B27,[4]Tried!$K$7:$P$218,3,FALSE)</f>
        <v>91.896771179899815</v>
      </c>
      <c r="K27" s="180">
        <f>VLOOKUP(B27,[4]Tried!$K$7:$P$218,4,FALSE)</f>
        <v>97.630719199981399</v>
      </c>
      <c r="L27" s="180">
        <f>VLOOKUP(B27,[4]Tried!$K$7:$P$218,5,FALSE)</f>
        <v>126.53079231772051</v>
      </c>
      <c r="M27" s="19"/>
      <c r="N27" s="180">
        <f>VLOOKUP(B27,[4]Succeded!$C$8:$F$219,4,0)</f>
        <v>556.99336372435187</v>
      </c>
      <c r="O27" s="181">
        <f>VLOOKUP(B27,[4]Succeded!$C$8:$F$219,2,0)</f>
        <v>548.77018909326205</v>
      </c>
      <c r="P27" s="20">
        <f>VLOOKUP(B27,[4]Succeded!$C$8:$F$219,3,0)</f>
        <v>8.2231746310898224</v>
      </c>
      <c r="Q27" s="19"/>
      <c r="R27" s="180">
        <f>VLOOKUP(B27,[4]Succeded!$K$8:$P$219,6,FALSE)</f>
        <v>540.78050591720762</v>
      </c>
      <c r="S27" s="180">
        <f>VLOOKUP(B27,[4]Succeded!$K$8:$P$219,2,FALSE)</f>
        <v>244.59371209315802</v>
      </c>
      <c r="T27" s="180">
        <f>VLOOKUP(B27,[4]Succeded!$K$8:$P$219,3,FALSE)</f>
        <v>87.887765037686336</v>
      </c>
      <c r="U27" s="180">
        <f>VLOOKUP(B27,[4]Succeded!$K$8:$P$219,4,FALSE)</f>
        <v>92.71118539174816</v>
      </c>
      <c r="V27" s="20">
        <f>VLOOKUP(B27,[4]Succeded!$K$8:$P$219,5,FALSE)</f>
        <v>115.58784339461515</v>
      </c>
      <c r="W27" s="19"/>
      <c r="X27" s="19">
        <f t="shared" si="0"/>
        <v>0.9223440572231818</v>
      </c>
      <c r="Y27" s="19">
        <f t="shared" si="1"/>
        <v>0.92127201577164253</v>
      </c>
      <c r="Z27" s="19">
        <f t="shared" si="2"/>
        <v>1</v>
      </c>
      <c r="AA27" s="179"/>
      <c r="AB27" s="85">
        <f t="shared" si="3"/>
        <v>0.92079217448394579</v>
      </c>
      <c r="AC27" s="85">
        <f t="shared" si="4"/>
        <v>0.90175817136191827</v>
      </c>
      <c r="AD27" s="85">
        <f t="shared" si="5"/>
        <v>0.95637489662868203</v>
      </c>
      <c r="AE27" s="85">
        <f t="shared" si="6"/>
        <v>0.94961080028350153</v>
      </c>
      <c r="AF27" s="84">
        <f t="shared" si="7"/>
        <v>0.91351552675314429</v>
      </c>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row>
    <row r="28" spans="1:68" customFormat="1" x14ac:dyDescent="0.2">
      <c r="A28" s="77" t="s">
        <v>572</v>
      </c>
      <c r="B28" s="88" t="s">
        <v>571</v>
      </c>
      <c r="C28" s="184" t="s">
        <v>570</v>
      </c>
      <c r="D28" s="24">
        <f>VLOOKUP(B28,[4]Tried!$C$7:$F$218,4,FALSE)</f>
        <v>1035.5713252287287</v>
      </c>
      <c r="E28" s="180">
        <f>VLOOKUP(B28,[4]Tried!$C$7:$F$218,2,FALSE)</f>
        <v>909.58567938118347</v>
      </c>
      <c r="F28" s="180">
        <f>VLOOKUP(B28,[4]Tried!$C$7:$F$218,3,FALSE)</f>
        <v>125.9856458475453</v>
      </c>
      <c r="G28" s="183"/>
      <c r="H28" s="180">
        <f>VLOOKUP(B28,[4]Tried!$K$7:$P$218,6,FALSE)</f>
        <v>1008.5508148471393</v>
      </c>
      <c r="I28" s="182">
        <f>VLOOKUP(B28,[4]Tried!$K$7:$P$218,2,FALSE)</f>
        <v>481.69508080506995</v>
      </c>
      <c r="J28" s="20">
        <f>VLOOKUP(B28,[4]Tried!$K$7:$P$218,3,FALSE)</f>
        <v>130.84363002410404</v>
      </c>
      <c r="K28" s="180">
        <f>VLOOKUP(B28,[4]Tried!$K$7:$P$218,4,FALSE)</f>
        <v>158.42694335962977</v>
      </c>
      <c r="L28" s="180">
        <f>VLOOKUP(B28,[4]Tried!$K$7:$P$218,5,FALSE)</f>
        <v>237.58516065833552</v>
      </c>
      <c r="M28" s="19"/>
      <c r="N28" s="180">
        <f>VLOOKUP(B28,[4]Succeded!$C$8:$F$219,4,0)</f>
        <v>942.55700769561292</v>
      </c>
      <c r="O28" s="181">
        <f>VLOOKUP(B28,[4]Succeded!$C$8:$F$219,2,0)</f>
        <v>845.25312281271613</v>
      </c>
      <c r="P28" s="20">
        <f>VLOOKUP(B28,[4]Succeded!$C$8:$F$219,3,0)</f>
        <v>97.303884882896796</v>
      </c>
      <c r="Q28" s="19"/>
      <c r="R28" s="180">
        <f>VLOOKUP(B28,[4]Succeded!$K$8:$P$219,6,FALSE)</f>
        <v>920.13252540139251</v>
      </c>
      <c r="S28" s="180">
        <f>VLOOKUP(B28,[4]Succeded!$K$8:$P$219,2,FALSE)</f>
        <v>441.9906039186381</v>
      </c>
      <c r="T28" s="180">
        <f>VLOOKUP(B28,[4]Succeded!$K$8:$P$219,3,FALSE)</f>
        <v>120.2396354357118</v>
      </c>
      <c r="U28" s="180">
        <f>VLOOKUP(B28,[4]Succeded!$K$8:$P$219,4,FALSE)</f>
        <v>155.20546547341917</v>
      </c>
      <c r="V28" s="20">
        <f>VLOOKUP(B28,[4]Succeded!$K$8:$P$219,5,FALSE)</f>
        <v>202.69682057362343</v>
      </c>
      <c r="W28" s="19"/>
      <c r="X28" s="19">
        <f t="shared" si="0"/>
        <v>0.91018067489212151</v>
      </c>
      <c r="Y28" s="19">
        <f t="shared" si="1"/>
        <v>0.92927268092849202</v>
      </c>
      <c r="Z28" s="19">
        <f t="shared" si="2"/>
        <v>0.77234104114244739</v>
      </c>
      <c r="AA28" s="179"/>
      <c r="AB28" s="85">
        <f t="shared" si="3"/>
        <v>0.91233134895721846</v>
      </c>
      <c r="AC28" s="85">
        <f t="shared" si="4"/>
        <v>0.91757342254757368</v>
      </c>
      <c r="AD28" s="85">
        <f t="shared" si="5"/>
        <v>0.9189567380052146</v>
      </c>
      <c r="AE28" s="85">
        <f t="shared" si="6"/>
        <v>0.97966584585995675</v>
      </c>
      <c r="AF28" s="84">
        <f t="shared" si="7"/>
        <v>0.85315438056805226</v>
      </c>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row>
    <row r="29" spans="1:68" customFormat="1" x14ac:dyDescent="0.2">
      <c r="A29" s="77" t="s">
        <v>569</v>
      </c>
      <c r="B29" s="88" t="s">
        <v>568</v>
      </c>
      <c r="C29" s="184" t="s">
        <v>567</v>
      </c>
      <c r="D29" s="24">
        <f>VLOOKUP(B29,[4]Tried!$C$7:$F$218,4,FALSE)</f>
        <v>2170.3622927768315</v>
      </c>
      <c r="E29" s="180">
        <f>VLOOKUP(B29,[4]Tried!$C$7:$F$218,2,FALSE)</f>
        <v>2147.6450876055787</v>
      </c>
      <c r="F29" s="180">
        <f>VLOOKUP(B29,[4]Tried!$C$7:$F$218,3,FALSE)</f>
        <v>22.71720517125258</v>
      </c>
      <c r="G29" s="183"/>
      <c r="H29" s="180">
        <f>VLOOKUP(B29,[4]Tried!$K$7:$P$218,6,FALSE)</f>
        <v>2110.4834377348548</v>
      </c>
      <c r="I29" s="182">
        <f>VLOOKUP(B29,[4]Tried!$K$7:$P$218,2,FALSE)</f>
        <v>968.48223114992425</v>
      </c>
      <c r="J29" s="20">
        <f>VLOOKUP(B29,[4]Tried!$K$7:$P$218,3,FALSE)</f>
        <v>359.95036186118091</v>
      </c>
      <c r="K29" s="180">
        <f>VLOOKUP(B29,[4]Tried!$K$7:$P$218,4,FALSE)</f>
        <v>460.11871672567605</v>
      </c>
      <c r="L29" s="180">
        <f>VLOOKUP(B29,[4]Tried!$K$7:$P$218,5,FALSE)</f>
        <v>321.93212799807361</v>
      </c>
      <c r="M29" s="19"/>
      <c r="N29" s="180">
        <f>VLOOKUP(B29,[4]Succeded!$C$8:$F$219,4,0)</f>
        <v>1999.5348736304004</v>
      </c>
      <c r="O29" s="181">
        <f>VLOOKUP(B29,[4]Succeded!$C$8:$F$219,2,0)</f>
        <v>1979.1408400715457</v>
      </c>
      <c r="P29" s="20">
        <f>VLOOKUP(B29,[4]Succeded!$C$8:$F$219,3,0)</f>
        <v>20.394033558854801</v>
      </c>
      <c r="Q29" s="19"/>
      <c r="R29" s="180">
        <f>VLOOKUP(B29,[4]Succeded!$K$8:$P$219,6,FALSE)</f>
        <v>1941.5780510701766</v>
      </c>
      <c r="S29" s="180">
        <f>VLOOKUP(B29,[4]Succeded!$K$8:$P$219,2,FALSE)</f>
        <v>895.10242077714042</v>
      </c>
      <c r="T29" s="180">
        <f>VLOOKUP(B29,[4]Succeded!$K$8:$P$219,3,FALSE)</f>
        <v>333.48335021383366</v>
      </c>
      <c r="U29" s="180">
        <f>VLOOKUP(B29,[4]Succeded!$K$8:$P$219,4,FALSE)</f>
        <v>427.74645685634903</v>
      </c>
      <c r="V29" s="20">
        <f>VLOOKUP(B29,[4]Succeded!$K$8:$P$219,5,FALSE)</f>
        <v>285.24582322285357</v>
      </c>
      <c r="W29" s="19"/>
      <c r="X29" s="19">
        <f t="shared" si="0"/>
        <v>0.92129082793459838</v>
      </c>
      <c r="Y29" s="19">
        <f t="shared" si="1"/>
        <v>0.92153999349962457</v>
      </c>
      <c r="Z29" s="19">
        <f t="shared" si="2"/>
        <v>0.89773514854117575</v>
      </c>
      <c r="AA29" s="179"/>
      <c r="AB29" s="85">
        <f t="shared" si="3"/>
        <v>0.91996839034853484</v>
      </c>
      <c r="AC29" s="85">
        <f t="shared" si="4"/>
        <v>0.92423215624136279</v>
      </c>
      <c r="AD29" s="85">
        <f t="shared" si="5"/>
        <v>0.92647038466499843</v>
      </c>
      <c r="AE29" s="85">
        <f t="shared" si="6"/>
        <v>0.92964367957101068</v>
      </c>
      <c r="AF29" s="84">
        <f t="shared" si="7"/>
        <v>0.88604335639517295</v>
      </c>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row>
    <row r="30" spans="1:68" customFormat="1" x14ac:dyDescent="0.2">
      <c r="A30" s="77" t="s">
        <v>566</v>
      </c>
      <c r="B30" s="88" t="s">
        <v>565</v>
      </c>
      <c r="C30" s="184" t="s">
        <v>564</v>
      </c>
      <c r="D30" s="24">
        <f>VLOOKUP(B30,[4]Tried!$C$7:$F$218,4,FALSE)</f>
        <v>766.32969612833654</v>
      </c>
      <c r="E30" s="180">
        <f>VLOOKUP(B30,[4]Tried!$C$7:$F$218,2,FALSE)</f>
        <v>757.4576375046729</v>
      </c>
      <c r="F30" s="180">
        <f>VLOOKUP(B30,[4]Tried!$C$7:$F$218,3,FALSE)</f>
        <v>8.8720586236635839</v>
      </c>
      <c r="G30" s="183"/>
      <c r="H30" s="180">
        <f>VLOOKUP(B30,[4]Tried!$K$7:$P$218,6,FALSE)</f>
        <v>752.10618818621947</v>
      </c>
      <c r="I30" s="182">
        <f>VLOOKUP(B30,[4]Tried!$K$7:$P$218,2,FALSE)</f>
        <v>318.74853865211963</v>
      </c>
      <c r="J30" s="20">
        <f>VLOOKUP(B30,[4]Tried!$K$7:$P$218,3,FALSE)</f>
        <v>125.82728128718333</v>
      </c>
      <c r="K30" s="180">
        <f>VLOOKUP(B30,[4]Tried!$K$7:$P$218,4,FALSE)</f>
        <v>122.62884238040898</v>
      </c>
      <c r="L30" s="180">
        <f>VLOOKUP(B30,[4]Tried!$K$7:$P$218,5,FALSE)</f>
        <v>184.90152586650757</v>
      </c>
      <c r="M30" s="19"/>
      <c r="N30" s="180">
        <f>VLOOKUP(B30,[4]Succeded!$C$8:$F$219,4,0)</f>
        <v>716.7407744170996</v>
      </c>
      <c r="O30" s="181">
        <f>VLOOKUP(B30,[4]Succeded!$C$8:$F$219,2,0)</f>
        <v>709.7091766346465</v>
      </c>
      <c r="P30" s="20">
        <f>VLOOKUP(B30,[4]Succeded!$C$8:$F$219,3,0)</f>
        <v>7.0315977824530798</v>
      </c>
      <c r="Q30" s="19"/>
      <c r="R30" s="180">
        <f>VLOOKUP(B30,[4]Succeded!$K$8:$P$219,6,FALSE)</f>
        <v>701.67392229525581</v>
      </c>
      <c r="S30" s="180">
        <f>VLOOKUP(B30,[4]Succeded!$K$8:$P$219,2,FALSE)</f>
        <v>304.04829383632921</v>
      </c>
      <c r="T30" s="180">
        <f>VLOOKUP(B30,[4]Succeded!$K$8:$P$219,3,FALSE)</f>
        <v>118.45035787425387</v>
      </c>
      <c r="U30" s="180">
        <f>VLOOKUP(B30,[4]Succeded!$K$8:$P$219,4,FALSE)</f>
        <v>113.99011197479</v>
      </c>
      <c r="V30" s="20">
        <f>VLOOKUP(B30,[4]Succeded!$K$8:$P$219,5,FALSE)</f>
        <v>165.18515860988271</v>
      </c>
      <c r="W30" s="19"/>
      <c r="X30" s="19">
        <f t="shared" si="0"/>
        <v>0.93529035614596312</v>
      </c>
      <c r="Y30" s="19">
        <f t="shared" si="1"/>
        <v>0.93696220289318577</v>
      </c>
      <c r="Z30" s="19">
        <f t="shared" si="2"/>
        <v>0.7925553787142906</v>
      </c>
      <c r="AA30" s="179"/>
      <c r="AB30" s="85">
        <f t="shared" si="3"/>
        <v>0.93294528527602438</v>
      </c>
      <c r="AC30" s="85">
        <f t="shared" si="4"/>
        <v>0.95388137345522328</v>
      </c>
      <c r="AD30" s="85">
        <f t="shared" si="5"/>
        <v>0.9413726233495211</v>
      </c>
      <c r="AE30" s="85">
        <f t="shared" si="6"/>
        <v>0.92955384526243312</v>
      </c>
      <c r="AF30" s="84">
        <f t="shared" si="7"/>
        <v>0.89336828258053758</v>
      </c>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row>
    <row r="31" spans="1:68" customFormat="1" x14ac:dyDescent="0.2">
      <c r="A31" s="77" t="s">
        <v>563</v>
      </c>
      <c r="B31" s="88" t="s">
        <v>562</v>
      </c>
      <c r="C31" s="184" t="s">
        <v>561</v>
      </c>
      <c r="D31" s="24">
        <f>VLOOKUP(B31,[4]Tried!$C$7:$F$218,4,FALSE)</f>
        <v>682.08325108318115</v>
      </c>
      <c r="E31" s="180">
        <f>VLOOKUP(B31,[4]Tried!$C$7:$F$218,2,FALSE)</f>
        <v>665.02559005556782</v>
      </c>
      <c r="F31" s="180">
        <f>VLOOKUP(B31,[4]Tried!$C$7:$F$218,3,FALSE)</f>
        <v>17.057661027613321</v>
      </c>
      <c r="G31" s="183"/>
      <c r="H31" s="180">
        <f>VLOOKUP(B31,[4]Tried!$K$7:$P$218,6,FALSE)</f>
        <v>681.68292406813225</v>
      </c>
      <c r="I31" s="182">
        <f>VLOOKUP(B31,[4]Tried!$K$7:$P$218,2,FALSE)</f>
        <v>266.18908337397494</v>
      </c>
      <c r="J31" s="20">
        <f>VLOOKUP(B31,[4]Tried!$K$7:$P$218,3,FALSE)</f>
        <v>94.437816598583552</v>
      </c>
      <c r="K31" s="180">
        <f>VLOOKUP(B31,[4]Tried!$K$7:$P$218,4,FALSE)</f>
        <v>148.30751166848742</v>
      </c>
      <c r="L31" s="180">
        <f>VLOOKUP(B31,[4]Tried!$K$7:$P$218,5,FALSE)</f>
        <v>172.74851242708624</v>
      </c>
      <c r="M31" s="19"/>
      <c r="N31" s="180">
        <f>VLOOKUP(B31,[4]Succeded!$C$8:$F$219,4,0)</f>
        <v>607.7624054335638</v>
      </c>
      <c r="O31" s="181">
        <f>VLOOKUP(B31,[4]Succeded!$C$8:$F$219,2,0)</f>
        <v>594.98948606423301</v>
      </c>
      <c r="P31" s="20">
        <f>VLOOKUP(B31,[4]Succeded!$C$8:$F$219,3,0)</f>
        <v>12.772919369330843</v>
      </c>
      <c r="Q31" s="19"/>
      <c r="R31" s="180">
        <f>VLOOKUP(B31,[4]Succeded!$K$8:$P$219,6,FALSE)</f>
        <v>602.62142813668277</v>
      </c>
      <c r="S31" s="180">
        <f>VLOOKUP(B31,[4]Succeded!$K$8:$P$219,2,FALSE)</f>
        <v>241.40299103639248</v>
      </c>
      <c r="T31" s="180">
        <f>VLOOKUP(B31,[4]Succeded!$K$8:$P$219,3,FALSE)</f>
        <v>82.876784860651895</v>
      </c>
      <c r="U31" s="180">
        <f>VLOOKUP(B31,[4]Succeded!$K$8:$P$219,4,FALSE)</f>
        <v>133.97062070082578</v>
      </c>
      <c r="V31" s="20">
        <f>VLOOKUP(B31,[4]Succeded!$K$8:$P$219,5,FALSE)</f>
        <v>144.37103153881262</v>
      </c>
      <c r="W31" s="19"/>
      <c r="X31" s="19">
        <f t="shared" si="0"/>
        <v>0.89103845383742786</v>
      </c>
      <c r="Y31" s="19">
        <f t="shared" si="1"/>
        <v>0.89468660298398028</v>
      </c>
      <c r="Z31" s="19">
        <f t="shared" si="2"/>
        <v>0.74880837112742227</v>
      </c>
      <c r="AA31" s="179"/>
      <c r="AB31" s="85">
        <f t="shared" si="3"/>
        <v>0.88402013144230163</v>
      </c>
      <c r="AC31" s="85">
        <f t="shared" si="4"/>
        <v>0.90688539130374501</v>
      </c>
      <c r="AD31" s="85">
        <f t="shared" si="5"/>
        <v>0.87758048465825012</v>
      </c>
      <c r="AE31" s="85">
        <f t="shared" si="6"/>
        <v>0.90332997427865303</v>
      </c>
      <c r="AF31" s="84">
        <f t="shared" si="7"/>
        <v>0.83572952096909547</v>
      </c>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row>
    <row r="32" spans="1:68" customFormat="1" x14ac:dyDescent="0.2">
      <c r="A32" s="77" t="s">
        <v>560</v>
      </c>
      <c r="B32" s="88" t="s">
        <v>559</v>
      </c>
      <c r="C32" s="184" t="s">
        <v>558</v>
      </c>
      <c r="D32" s="24">
        <f>VLOOKUP(B32,[4]Tried!$C$7:$F$218,4,FALSE)</f>
        <v>788.33611704160921</v>
      </c>
      <c r="E32" s="180">
        <f>VLOOKUP(B32,[4]Tried!$C$7:$F$218,2,FALSE)</f>
        <v>572.76431800897251</v>
      </c>
      <c r="F32" s="180">
        <f>VLOOKUP(B32,[4]Tried!$C$7:$F$218,3,FALSE)</f>
        <v>215.5717990326367</v>
      </c>
      <c r="G32" s="183"/>
      <c r="H32" s="180">
        <f>VLOOKUP(B32,[4]Tried!$K$7:$P$218,6,FALSE)</f>
        <v>773.35236575466854</v>
      </c>
      <c r="I32" s="182">
        <f>VLOOKUP(B32,[4]Tried!$K$7:$P$218,2,FALSE)</f>
        <v>369.32039783621127</v>
      </c>
      <c r="J32" s="20">
        <f>VLOOKUP(B32,[4]Tried!$K$7:$P$218,3,FALSE)</f>
        <v>105.95892395553633</v>
      </c>
      <c r="K32" s="180">
        <f>VLOOKUP(B32,[4]Tried!$K$7:$P$218,4,FALSE)</f>
        <v>97.999172544110536</v>
      </c>
      <c r="L32" s="180">
        <f>VLOOKUP(B32,[4]Tried!$K$7:$P$218,5,FALSE)</f>
        <v>200.07387141881054</v>
      </c>
      <c r="M32" s="19"/>
      <c r="N32" s="180">
        <f>VLOOKUP(B32,[4]Succeded!$C$8:$F$219,4,0)</f>
        <v>692.80657708426531</v>
      </c>
      <c r="O32" s="181">
        <f>VLOOKUP(B32,[4]Succeded!$C$8:$F$219,2,0)</f>
        <v>522.95310317847486</v>
      </c>
      <c r="P32" s="20">
        <f>VLOOKUP(B32,[4]Succeded!$C$8:$F$219,3,0)</f>
        <v>169.85347390579045</v>
      </c>
      <c r="Q32" s="19"/>
      <c r="R32" s="180">
        <f>VLOOKUP(B32,[4]Succeded!$K$8:$P$219,6,FALSE)</f>
        <v>681.37167962141655</v>
      </c>
      <c r="S32" s="180">
        <f>VLOOKUP(B32,[4]Succeded!$K$8:$P$219,2,FALSE)</f>
        <v>325.51785668713978</v>
      </c>
      <c r="T32" s="180">
        <f>VLOOKUP(B32,[4]Succeded!$K$8:$P$219,3,FALSE)</f>
        <v>91.936325638964348</v>
      </c>
      <c r="U32" s="180">
        <f>VLOOKUP(B32,[4]Succeded!$K$8:$P$219,4,FALSE)</f>
        <v>92.902424854435736</v>
      </c>
      <c r="V32" s="20">
        <f>VLOOKUP(B32,[4]Succeded!$K$8:$P$219,5,FALSE)</f>
        <v>171.01507244087662</v>
      </c>
      <c r="W32" s="19"/>
      <c r="X32" s="19">
        <f t="shared" si="0"/>
        <v>0.87882130744454812</v>
      </c>
      <c r="Y32" s="19">
        <f t="shared" si="1"/>
        <v>0.91303366277485642</v>
      </c>
      <c r="Z32" s="19">
        <f t="shared" si="2"/>
        <v>0.78792065876889272</v>
      </c>
      <c r="AA32" s="179"/>
      <c r="AB32" s="85">
        <f t="shared" si="3"/>
        <v>0.88106238474683718</v>
      </c>
      <c r="AC32" s="85">
        <f t="shared" si="4"/>
        <v>0.88139690792682035</v>
      </c>
      <c r="AD32" s="85">
        <f t="shared" si="5"/>
        <v>0.8676600536028819</v>
      </c>
      <c r="AE32" s="85">
        <f t="shared" si="6"/>
        <v>0.94799193138716864</v>
      </c>
      <c r="AF32" s="84">
        <f t="shared" si="7"/>
        <v>0.85475965066370041</v>
      </c>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row>
    <row r="33" spans="1:68" customFormat="1" x14ac:dyDescent="0.2">
      <c r="A33" s="77" t="s">
        <v>557</v>
      </c>
      <c r="B33" s="88" t="s">
        <v>556</v>
      </c>
      <c r="C33" s="184" t="s">
        <v>555</v>
      </c>
      <c r="D33" s="24">
        <f>VLOOKUP(B33,[4]Tried!$C$7:$F$218,4,FALSE)</f>
        <v>683.31378477583473</v>
      </c>
      <c r="E33" s="180">
        <f>VLOOKUP(B33,[4]Tried!$C$7:$F$218,2,FALSE)</f>
        <v>569.83382783334764</v>
      </c>
      <c r="F33" s="180">
        <f>VLOOKUP(B33,[4]Tried!$C$7:$F$218,3,FALSE)</f>
        <v>113.47995694248712</v>
      </c>
      <c r="G33" s="183"/>
      <c r="H33" s="180">
        <f>VLOOKUP(B33,[4]Tried!$K$7:$P$218,6,FALSE)</f>
        <v>664.47389919624231</v>
      </c>
      <c r="I33" s="182">
        <f>VLOOKUP(B33,[4]Tried!$K$7:$P$218,2,FALSE)</f>
        <v>319.69865932523868</v>
      </c>
      <c r="J33" s="20">
        <f>VLOOKUP(B33,[4]Tried!$K$7:$P$218,3,FALSE)</f>
        <v>76.325984377780557</v>
      </c>
      <c r="K33" s="180">
        <f>VLOOKUP(B33,[4]Tried!$K$7:$P$218,4,FALSE)</f>
        <v>81.450716341788464</v>
      </c>
      <c r="L33" s="180">
        <f>VLOOKUP(B33,[4]Tried!$K$7:$P$218,5,FALSE)</f>
        <v>186.99853915143464</v>
      </c>
      <c r="M33" s="19"/>
      <c r="N33" s="180">
        <f>VLOOKUP(B33,[4]Succeded!$C$8:$F$219,4,0)</f>
        <v>595.08917691372483</v>
      </c>
      <c r="O33" s="181">
        <f>VLOOKUP(B33,[4]Succeded!$C$8:$F$219,2,0)</f>
        <v>501.45332852406807</v>
      </c>
      <c r="P33" s="20">
        <f>VLOOKUP(B33,[4]Succeded!$C$8:$F$219,3,0)</f>
        <v>93.635848389656786</v>
      </c>
      <c r="Q33" s="19"/>
      <c r="R33" s="180">
        <f>VLOOKUP(B33,[4]Succeded!$K$8:$P$219,6,FALSE)</f>
        <v>579.39790358859341</v>
      </c>
      <c r="S33" s="180">
        <f>VLOOKUP(B33,[4]Succeded!$K$8:$P$219,2,FALSE)</f>
        <v>258.53750762302963</v>
      </c>
      <c r="T33" s="180">
        <f>VLOOKUP(B33,[4]Succeded!$K$8:$P$219,3,FALSE)</f>
        <v>73.1208424167896</v>
      </c>
      <c r="U33" s="180">
        <f>VLOOKUP(B33,[4]Succeded!$K$8:$P$219,4,FALSE)</f>
        <v>77.359469570818106</v>
      </c>
      <c r="V33" s="20">
        <f>VLOOKUP(B33,[4]Succeded!$K$8:$P$219,5,FALSE)</f>
        <v>170.38008397795619</v>
      </c>
      <c r="W33" s="19"/>
      <c r="X33" s="19">
        <f t="shared" si="0"/>
        <v>0.87088712414743319</v>
      </c>
      <c r="Y33" s="19">
        <f t="shared" si="1"/>
        <v>0.87999922789898322</v>
      </c>
      <c r="Z33" s="19">
        <f t="shared" si="2"/>
        <v>0.82513115895093658</v>
      </c>
      <c r="AA33" s="179"/>
      <c r="AB33" s="85">
        <f t="shared" si="3"/>
        <v>0.87196487971828818</v>
      </c>
      <c r="AC33" s="85">
        <f t="shared" si="4"/>
        <v>0.80869124746629595</v>
      </c>
      <c r="AD33" s="85">
        <f t="shared" si="5"/>
        <v>0.95800719784854793</v>
      </c>
      <c r="AE33" s="85">
        <f t="shared" si="6"/>
        <v>0.94977027882968623</v>
      </c>
      <c r="AF33" s="84">
        <f t="shared" si="7"/>
        <v>0.91113056150657656</v>
      </c>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row>
    <row r="34" spans="1:68" customFormat="1" x14ac:dyDescent="0.2">
      <c r="A34" s="77" t="s">
        <v>554</v>
      </c>
      <c r="B34" s="88" t="s">
        <v>553</v>
      </c>
      <c r="C34" s="184" t="s">
        <v>552</v>
      </c>
      <c r="D34" s="24">
        <f>VLOOKUP(B34,[4]Tried!$C$7:$F$218,4,FALSE)</f>
        <v>770.75847765443916</v>
      </c>
      <c r="E34" s="180">
        <f>VLOOKUP(B34,[4]Tried!$C$7:$F$218,2,FALSE)</f>
        <v>739.93293086073732</v>
      </c>
      <c r="F34" s="180">
        <f>VLOOKUP(B34,[4]Tried!$C$7:$F$218,3,FALSE)</f>
        <v>30.825546793701847</v>
      </c>
      <c r="G34" s="183"/>
      <c r="H34" s="180">
        <f>VLOOKUP(B34,[4]Tried!$K$7:$P$218,6,FALSE)</f>
        <v>756.3841972314118</v>
      </c>
      <c r="I34" s="182">
        <f>VLOOKUP(B34,[4]Tried!$K$7:$P$218,2,FALSE)</f>
        <v>371.84499519921405</v>
      </c>
      <c r="J34" s="20">
        <f>VLOOKUP(B34,[4]Tried!$K$7:$P$218,3,FALSE)</f>
        <v>99.971183907813355</v>
      </c>
      <c r="K34" s="180">
        <f>VLOOKUP(B34,[4]Tried!$K$7:$P$218,4,FALSE)</f>
        <v>174.25323431746477</v>
      </c>
      <c r="L34" s="180">
        <f>VLOOKUP(B34,[4]Tried!$K$7:$P$218,5,FALSE)</f>
        <v>110.31478380691954</v>
      </c>
      <c r="M34" s="19"/>
      <c r="N34" s="180">
        <f>VLOOKUP(B34,[4]Succeded!$C$8:$F$219,4,0)</f>
        <v>715.87449016893424</v>
      </c>
      <c r="O34" s="181">
        <f>VLOOKUP(B34,[4]Succeded!$C$8:$F$219,2,0)</f>
        <v>690.19935337983884</v>
      </c>
      <c r="P34" s="20">
        <f>VLOOKUP(B34,[4]Succeded!$C$8:$F$219,3,0)</f>
        <v>25.675136789095347</v>
      </c>
      <c r="Q34" s="19"/>
      <c r="R34" s="180">
        <f>VLOOKUP(B34,[4]Succeded!$K$8:$P$219,6,FALSE)</f>
        <v>705.45543318206967</v>
      </c>
      <c r="S34" s="180">
        <f>VLOOKUP(B34,[4]Succeded!$K$8:$P$219,2,FALSE)</f>
        <v>344.23251071499169</v>
      </c>
      <c r="T34" s="180">
        <f>VLOOKUP(B34,[4]Succeded!$K$8:$P$219,3,FALSE)</f>
        <v>87.459443739939218</v>
      </c>
      <c r="U34" s="180">
        <f>VLOOKUP(B34,[4]Succeded!$K$8:$P$219,4,FALSE)</f>
        <v>171.45889001938113</v>
      </c>
      <c r="V34" s="20">
        <f>VLOOKUP(B34,[4]Succeded!$K$8:$P$219,5,FALSE)</f>
        <v>102.30458870775767</v>
      </c>
      <c r="W34" s="19"/>
      <c r="X34" s="19">
        <f t="shared" si="0"/>
        <v>0.9287922363792519</v>
      </c>
      <c r="Y34" s="19">
        <f t="shared" si="1"/>
        <v>0.93278637102548578</v>
      </c>
      <c r="Z34" s="19">
        <f t="shared" si="2"/>
        <v>0.83291748110502906</v>
      </c>
      <c r="AA34" s="179"/>
      <c r="AB34" s="85">
        <f t="shared" si="3"/>
        <v>0.9326681278697303</v>
      </c>
      <c r="AC34" s="85">
        <f t="shared" si="4"/>
        <v>0.92574194935868614</v>
      </c>
      <c r="AD34" s="85">
        <f t="shared" si="5"/>
        <v>0.8748465339831164</v>
      </c>
      <c r="AE34" s="85">
        <f t="shared" si="6"/>
        <v>0.9839638884808718</v>
      </c>
      <c r="AF34" s="84">
        <f t="shared" si="7"/>
        <v>0.92738783667308045</v>
      </c>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row>
    <row r="35" spans="1:68" customFormat="1" x14ac:dyDescent="0.2">
      <c r="A35" s="77" t="s">
        <v>551</v>
      </c>
      <c r="B35" s="88" t="s">
        <v>550</v>
      </c>
      <c r="C35" s="184" t="s">
        <v>549</v>
      </c>
      <c r="D35" s="24">
        <f>VLOOKUP(B35,[4]Tried!$C$7:$F$218,4,FALSE)</f>
        <v>768.89053798483042</v>
      </c>
      <c r="E35" s="180">
        <f>VLOOKUP(B35,[4]Tried!$C$7:$F$218,2,FALSE)</f>
        <v>757.99431995959696</v>
      </c>
      <c r="F35" s="180">
        <f>VLOOKUP(B35,[4]Tried!$C$7:$F$218,3,FALSE)</f>
        <v>10.896218025233496</v>
      </c>
      <c r="G35" s="183"/>
      <c r="H35" s="180">
        <f>VLOOKUP(B35,[4]Tried!$K$7:$P$218,6,FALSE)</f>
        <v>748.11008894040947</v>
      </c>
      <c r="I35" s="182">
        <f>VLOOKUP(B35,[4]Tried!$K$7:$P$218,2,FALSE)</f>
        <v>328.24476259337837</v>
      </c>
      <c r="J35" s="20">
        <f>VLOOKUP(B35,[4]Tried!$K$7:$P$218,3,FALSE)</f>
        <v>108.08848108610354</v>
      </c>
      <c r="K35" s="180">
        <f>VLOOKUP(B35,[4]Tried!$K$7:$P$218,4,FALSE)</f>
        <v>145.87218946011066</v>
      </c>
      <c r="L35" s="180">
        <f>VLOOKUP(B35,[4]Tried!$K$7:$P$218,5,FALSE)</f>
        <v>165.90465580081684</v>
      </c>
      <c r="M35" s="19"/>
      <c r="N35" s="180">
        <f>VLOOKUP(B35,[4]Succeded!$C$8:$F$219,4,0)</f>
        <v>724.8486672805077</v>
      </c>
      <c r="O35" s="181">
        <f>VLOOKUP(B35,[4]Succeded!$C$8:$F$219,2,0)</f>
        <v>715.31456702489447</v>
      </c>
      <c r="P35" s="20">
        <f>VLOOKUP(B35,[4]Succeded!$C$8:$F$219,3,0)</f>
        <v>9.5341002556131809</v>
      </c>
      <c r="Q35" s="19"/>
      <c r="R35" s="180">
        <f>VLOOKUP(B35,[4]Succeded!$K$8:$P$219,6,FALSE)</f>
        <v>703.57451818809955</v>
      </c>
      <c r="S35" s="180">
        <f>VLOOKUP(B35,[4]Succeded!$K$8:$P$219,2,FALSE)</f>
        <v>303.99825568866947</v>
      </c>
      <c r="T35" s="180">
        <f>VLOOKUP(B35,[4]Succeded!$K$8:$P$219,3,FALSE)</f>
        <v>104.74814258631039</v>
      </c>
      <c r="U35" s="180">
        <f>VLOOKUP(B35,[4]Succeded!$K$8:$P$219,4,FALSE)</f>
        <v>140.57178342675186</v>
      </c>
      <c r="V35" s="20">
        <f>VLOOKUP(B35,[4]Succeded!$K$8:$P$219,5,FALSE)</f>
        <v>154.25633648636793</v>
      </c>
      <c r="W35" s="19"/>
      <c r="X35" s="19">
        <f t="shared" si="0"/>
        <v>0.94272023320803089</v>
      </c>
      <c r="Y35" s="19">
        <f t="shared" si="1"/>
        <v>0.94369383541425822</v>
      </c>
      <c r="Z35" s="19">
        <f t="shared" si="2"/>
        <v>0.87499169285472089</v>
      </c>
      <c r="AA35" s="179"/>
      <c r="AB35" s="85">
        <f t="shared" si="3"/>
        <v>0.94046922851235948</v>
      </c>
      <c r="AC35" s="85">
        <f t="shared" si="4"/>
        <v>0.92613284454824685</v>
      </c>
      <c r="AD35" s="85">
        <f t="shared" si="5"/>
        <v>0.96909625830404422</v>
      </c>
      <c r="AE35" s="85">
        <f t="shared" si="6"/>
        <v>0.96366404005467943</v>
      </c>
      <c r="AF35" s="84">
        <f t="shared" si="7"/>
        <v>0.9297890751876563</v>
      </c>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row>
    <row r="36" spans="1:68" customFormat="1" x14ac:dyDescent="0.2">
      <c r="A36" s="77" t="s">
        <v>548</v>
      </c>
      <c r="B36" s="88" t="s">
        <v>547</v>
      </c>
      <c r="C36" s="184" t="s">
        <v>546</v>
      </c>
      <c r="D36" s="24">
        <f>VLOOKUP(B36,[4]Tried!$C$7:$F$218,4,FALSE)</f>
        <v>642.80939728900728</v>
      </c>
      <c r="E36" s="180">
        <f>VLOOKUP(B36,[4]Tried!$C$7:$F$218,2,FALSE)</f>
        <v>633.40103328672478</v>
      </c>
      <c r="F36" s="180">
        <f>VLOOKUP(B36,[4]Tried!$C$7:$F$218,3,FALSE)</f>
        <v>9.4083640022825517</v>
      </c>
      <c r="G36" s="183"/>
      <c r="H36" s="180">
        <f>VLOOKUP(B36,[4]Tried!$K$7:$P$218,6,FALSE)</f>
        <v>632.76319794969322</v>
      </c>
      <c r="I36" s="182">
        <f>VLOOKUP(B36,[4]Tried!$K$7:$P$218,2,FALSE)</f>
        <v>268.12862573938128</v>
      </c>
      <c r="J36" s="20">
        <f>VLOOKUP(B36,[4]Tried!$K$7:$P$218,3,FALSE)</f>
        <v>77.035057640054504</v>
      </c>
      <c r="K36" s="180">
        <f>VLOOKUP(B36,[4]Tried!$K$7:$P$218,4,FALSE)</f>
        <v>163.49056291965306</v>
      </c>
      <c r="L36" s="180">
        <f>VLOOKUP(B36,[4]Tried!$K$7:$P$218,5,FALSE)</f>
        <v>124.10895165060438</v>
      </c>
      <c r="M36" s="19"/>
      <c r="N36" s="180">
        <f>VLOOKUP(B36,[4]Succeded!$C$8:$F$219,4,0)</f>
        <v>619.68709921218169</v>
      </c>
      <c r="O36" s="181">
        <f>VLOOKUP(B36,[4]Succeded!$C$8:$F$219,2,0)</f>
        <v>610.89795093946611</v>
      </c>
      <c r="P36" s="20">
        <f>VLOOKUP(B36,[4]Succeded!$C$8:$F$219,3,0)</f>
        <v>8.7891482727155825</v>
      </c>
      <c r="Q36" s="19"/>
      <c r="R36" s="180">
        <f>VLOOKUP(B36,[4]Succeded!$K$8:$P$219,6,FALSE)</f>
        <v>609.64089987286764</v>
      </c>
      <c r="S36" s="180">
        <f>VLOOKUP(B36,[4]Succeded!$K$8:$P$219,2,FALSE)</f>
        <v>264.52395414116069</v>
      </c>
      <c r="T36" s="180">
        <f>VLOOKUP(B36,[4]Succeded!$K$8:$P$219,3,FALSE)</f>
        <v>70.132316995164373</v>
      </c>
      <c r="U36" s="180">
        <f>VLOOKUP(B36,[4]Succeded!$K$8:$P$219,4,FALSE)</f>
        <v>157.92947092029019</v>
      </c>
      <c r="V36" s="20">
        <f>VLOOKUP(B36,[4]Succeded!$K$8:$P$219,5,FALSE)</f>
        <v>117.05515781625233</v>
      </c>
      <c r="W36" s="19"/>
      <c r="X36" s="19">
        <f t="shared" si="0"/>
        <v>0.96402930919438656</v>
      </c>
      <c r="Y36" s="19">
        <f t="shared" si="1"/>
        <v>0.96447261503428572</v>
      </c>
      <c r="Z36" s="19">
        <f t="shared" si="2"/>
        <v>0.93418454798127049</v>
      </c>
      <c r="AA36" s="179"/>
      <c r="AB36" s="85">
        <f t="shared" si="3"/>
        <v>0.96345821288003564</v>
      </c>
      <c r="AC36" s="85">
        <f t="shared" si="4"/>
        <v>0.98655618515822219</v>
      </c>
      <c r="AD36" s="85">
        <f t="shared" si="5"/>
        <v>0.91039481430463631</v>
      </c>
      <c r="AE36" s="85">
        <f t="shared" si="6"/>
        <v>0.96598524159406163</v>
      </c>
      <c r="AF36" s="84">
        <f t="shared" si="7"/>
        <v>0.94316450392546924</v>
      </c>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row>
    <row r="37" spans="1:68" customFormat="1" x14ac:dyDescent="0.2">
      <c r="A37" s="77" t="s">
        <v>545</v>
      </c>
      <c r="B37" s="88" t="s">
        <v>544</v>
      </c>
      <c r="C37" s="184" t="s">
        <v>543</v>
      </c>
      <c r="D37" s="24">
        <f>VLOOKUP(B37,[4]Tried!$C$7:$F$218,4,FALSE)</f>
        <v>1492.367181726898</v>
      </c>
      <c r="E37" s="180">
        <f>VLOOKUP(B37,[4]Tried!$C$7:$F$218,2,FALSE)</f>
        <v>1395.2920910716055</v>
      </c>
      <c r="F37" s="180">
        <f>VLOOKUP(B37,[4]Tried!$C$7:$F$218,3,FALSE)</f>
        <v>97.075090655292541</v>
      </c>
      <c r="G37" s="183"/>
      <c r="H37" s="180">
        <f>VLOOKUP(B37,[4]Tried!$K$7:$P$218,6,FALSE)</f>
        <v>1471.4945614973128</v>
      </c>
      <c r="I37" s="182">
        <f>VLOOKUP(B37,[4]Tried!$K$7:$P$218,2,FALSE)</f>
        <v>665.57718091797415</v>
      </c>
      <c r="J37" s="20">
        <f>VLOOKUP(B37,[4]Tried!$K$7:$P$218,3,FALSE)</f>
        <v>224.67036519527775</v>
      </c>
      <c r="K37" s="180">
        <f>VLOOKUP(B37,[4]Tried!$K$7:$P$218,4,FALSE)</f>
        <v>290.47123286725031</v>
      </c>
      <c r="L37" s="180">
        <f>VLOOKUP(B37,[4]Tried!$K$7:$P$218,5,FALSE)</f>
        <v>290.77578251681058</v>
      </c>
      <c r="M37" s="19"/>
      <c r="N37" s="180">
        <f>VLOOKUP(B37,[4]Succeded!$C$8:$F$219,4,0)</f>
        <v>1375.4115117664746</v>
      </c>
      <c r="O37" s="181">
        <f>VLOOKUP(B37,[4]Succeded!$C$8:$F$219,2,0)</f>
        <v>1286.3949849958328</v>
      </c>
      <c r="P37" s="20">
        <f>VLOOKUP(B37,[4]Succeded!$C$8:$F$219,3,0)</f>
        <v>89.016526770641903</v>
      </c>
      <c r="Q37" s="19"/>
      <c r="R37" s="180">
        <f>VLOOKUP(B37,[4]Succeded!$K$8:$P$219,6,FALSE)</f>
        <v>1354.0118413037353</v>
      </c>
      <c r="S37" s="180">
        <f>VLOOKUP(B37,[4]Succeded!$K$8:$P$219,2,FALSE)</f>
        <v>618.49993243546044</v>
      </c>
      <c r="T37" s="180">
        <f>VLOOKUP(B37,[4]Succeded!$K$8:$P$219,3,FALSE)</f>
        <v>215.94478294931341</v>
      </c>
      <c r="U37" s="180">
        <f>VLOOKUP(B37,[4]Succeded!$K$8:$P$219,4,FALSE)</f>
        <v>280.8172383224574</v>
      </c>
      <c r="V37" s="20">
        <f>VLOOKUP(B37,[4]Succeded!$K$8:$P$219,5,FALSE)</f>
        <v>238.74988759650404</v>
      </c>
      <c r="W37" s="19"/>
      <c r="X37" s="19">
        <f t="shared" si="0"/>
        <v>0.92163076795545196</v>
      </c>
      <c r="Y37" s="19">
        <f t="shared" si="1"/>
        <v>0.92195389999513433</v>
      </c>
      <c r="Z37" s="19">
        <f t="shared" si="2"/>
        <v>0.91698628525348402</v>
      </c>
      <c r="AA37" s="179"/>
      <c r="AB37" s="85">
        <f t="shared" si="3"/>
        <v>0.92016095521682839</v>
      </c>
      <c r="AC37" s="85">
        <f t="shared" si="4"/>
        <v>0.92926853589303637</v>
      </c>
      <c r="AD37" s="85">
        <f t="shared" si="5"/>
        <v>0.96116273617848846</v>
      </c>
      <c r="AE37" s="85">
        <f t="shared" si="6"/>
        <v>0.96676436957457701</v>
      </c>
      <c r="AF37" s="84">
        <f t="shared" si="7"/>
        <v>0.82107899609109025</v>
      </c>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row>
    <row r="38" spans="1:68" customFormat="1" x14ac:dyDescent="0.2">
      <c r="A38" s="77" t="s">
        <v>542</v>
      </c>
      <c r="B38" s="88" t="s">
        <v>541</v>
      </c>
      <c r="C38" s="184" t="s">
        <v>540</v>
      </c>
      <c r="D38" s="24">
        <f>VLOOKUP(B38,[4]Tried!$C$7:$F$218,4,FALSE)</f>
        <v>947.39876704120388</v>
      </c>
      <c r="E38" s="180">
        <f>VLOOKUP(B38,[4]Tried!$C$7:$F$218,2,FALSE)</f>
        <v>924.32220990017981</v>
      </c>
      <c r="F38" s="180">
        <f>VLOOKUP(B38,[4]Tried!$C$7:$F$218,3,FALSE)</f>
        <v>23.076557141024033</v>
      </c>
      <c r="G38" s="183"/>
      <c r="H38" s="180">
        <f>VLOOKUP(B38,[4]Tried!$K$7:$P$218,6,FALSE)</f>
        <v>916.04673175383834</v>
      </c>
      <c r="I38" s="182">
        <f>VLOOKUP(B38,[4]Tried!$K$7:$P$218,2,FALSE)</f>
        <v>410.29356462799211</v>
      </c>
      <c r="J38" s="20">
        <f>VLOOKUP(B38,[4]Tried!$K$7:$P$218,3,FALSE)</f>
        <v>111.87690739941634</v>
      </c>
      <c r="K38" s="180">
        <f>VLOOKUP(B38,[4]Tried!$K$7:$P$218,4,FALSE)</f>
        <v>199.57720815693918</v>
      </c>
      <c r="L38" s="180">
        <f>VLOOKUP(B38,[4]Tried!$K$7:$P$218,5,FALSE)</f>
        <v>194.29905156949059</v>
      </c>
      <c r="M38" s="19"/>
      <c r="N38" s="180">
        <f>VLOOKUP(B38,[4]Succeded!$C$8:$F$219,4,0)</f>
        <v>909.87053870600289</v>
      </c>
      <c r="O38" s="181">
        <f>VLOOKUP(B38,[4]Succeded!$C$8:$F$219,2,0)</f>
        <v>889.8153688127652</v>
      </c>
      <c r="P38" s="20">
        <f>VLOOKUP(B38,[4]Succeded!$C$8:$F$219,3,0)</f>
        <v>20.055169893237718</v>
      </c>
      <c r="Q38" s="19"/>
      <c r="R38" s="180">
        <f>VLOOKUP(B38,[4]Succeded!$K$8:$P$219,6,FALSE)</f>
        <v>883.30280289984296</v>
      </c>
      <c r="S38" s="180">
        <f>VLOOKUP(B38,[4]Succeded!$K$8:$P$219,2,FALSE)</f>
        <v>394.55524299276999</v>
      </c>
      <c r="T38" s="180">
        <f>VLOOKUP(B38,[4]Succeded!$K$8:$P$219,3,FALSE)</f>
        <v>104.82851891771078</v>
      </c>
      <c r="U38" s="180">
        <f>VLOOKUP(B38,[4]Succeded!$K$8:$P$219,4,FALSE)</f>
        <v>194.89832267361683</v>
      </c>
      <c r="V38" s="20">
        <f>VLOOKUP(B38,[4]Succeded!$K$8:$P$219,5,FALSE)</f>
        <v>189.02071831574534</v>
      </c>
      <c r="W38" s="19"/>
      <c r="X38" s="19">
        <f t="shared" si="0"/>
        <v>0.96038813893287578</v>
      </c>
      <c r="Y38" s="19">
        <f t="shared" si="1"/>
        <v>0.96266795202168609</v>
      </c>
      <c r="Z38" s="19">
        <f t="shared" si="2"/>
        <v>0.86907114309460465</v>
      </c>
      <c r="AA38" s="179"/>
      <c r="AB38" s="85">
        <f t="shared" si="3"/>
        <v>0.96425517638024349</v>
      </c>
      <c r="AC38" s="85">
        <f t="shared" si="4"/>
        <v>0.96164131492169058</v>
      </c>
      <c r="AD38" s="85">
        <f t="shared" si="5"/>
        <v>0.93699871898905984</v>
      </c>
      <c r="AE38" s="85">
        <f t="shared" si="6"/>
        <v>0.97655601295092243</v>
      </c>
      <c r="AF38" s="84">
        <f t="shared" si="7"/>
        <v>0.97283397314032971</v>
      </c>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row>
    <row r="39" spans="1:68" customFormat="1" x14ac:dyDescent="0.2">
      <c r="A39" s="77" t="s">
        <v>539</v>
      </c>
      <c r="B39" s="88" t="s">
        <v>538</v>
      </c>
      <c r="C39" s="184" t="s">
        <v>537</v>
      </c>
      <c r="D39" s="24">
        <f>VLOOKUP(B39,[4]Tried!$C$7:$F$218,4,FALSE)</f>
        <v>1178.1280633289214</v>
      </c>
      <c r="E39" s="180">
        <f>VLOOKUP(B39,[4]Tried!$C$7:$F$218,2,FALSE)</f>
        <v>1076.6722426107967</v>
      </c>
      <c r="F39" s="180">
        <f>VLOOKUP(B39,[4]Tried!$C$7:$F$218,3,FALSE)</f>
        <v>101.45582071812473</v>
      </c>
      <c r="G39" s="183"/>
      <c r="H39" s="180">
        <f>VLOOKUP(B39,[4]Tried!$K$7:$P$218,6,FALSE)</f>
        <v>1151.5822821916424</v>
      </c>
      <c r="I39" s="182">
        <f>VLOOKUP(B39,[4]Tried!$K$7:$P$218,2,FALSE)</f>
        <v>526.64942016666146</v>
      </c>
      <c r="J39" s="20">
        <f>VLOOKUP(B39,[4]Tried!$K$7:$P$218,3,FALSE)</f>
        <v>147.52695177964597</v>
      </c>
      <c r="K39" s="180">
        <f>VLOOKUP(B39,[4]Tried!$K$7:$P$218,4,FALSE)</f>
        <v>221.78149984116229</v>
      </c>
      <c r="L39" s="180">
        <f>VLOOKUP(B39,[4]Tried!$K$7:$P$218,5,FALSE)</f>
        <v>255.62441040417269</v>
      </c>
      <c r="M39" s="19"/>
      <c r="N39" s="180">
        <f>VLOOKUP(B39,[4]Succeded!$C$8:$F$219,4,0)</f>
        <v>1075.2142750520964</v>
      </c>
      <c r="O39" s="181">
        <f>VLOOKUP(B39,[4]Succeded!$C$8:$F$219,2,0)</f>
        <v>990.95789769881094</v>
      </c>
      <c r="P39" s="20">
        <f>VLOOKUP(B39,[4]Succeded!$C$8:$F$219,3,0)</f>
        <v>84.256377353285501</v>
      </c>
      <c r="Q39" s="19"/>
      <c r="R39" s="180">
        <f>VLOOKUP(B39,[4]Succeded!$K$8:$P$219,6,FALSE)</f>
        <v>1052.6652318553799</v>
      </c>
      <c r="S39" s="180">
        <f>VLOOKUP(B39,[4]Succeded!$K$8:$P$219,2,FALSE)</f>
        <v>485.24609176129684</v>
      </c>
      <c r="T39" s="180">
        <f>VLOOKUP(B39,[4]Succeded!$K$8:$P$219,3,FALSE)</f>
        <v>138.51353227714478</v>
      </c>
      <c r="U39" s="180">
        <f>VLOOKUP(B39,[4]Succeded!$K$8:$P$219,4,FALSE)</f>
        <v>213.28345786230955</v>
      </c>
      <c r="V39" s="20">
        <f>VLOOKUP(B39,[4]Succeded!$K$8:$P$219,5,FALSE)</f>
        <v>215.6221499546287</v>
      </c>
      <c r="W39" s="19"/>
      <c r="X39" s="19">
        <f t="shared" si="0"/>
        <v>0.912646348491155</v>
      </c>
      <c r="Y39" s="19">
        <f t="shared" si="1"/>
        <v>0.92038956562663943</v>
      </c>
      <c r="Z39" s="19">
        <f t="shared" si="2"/>
        <v>0.83047356728181687</v>
      </c>
      <c r="AA39" s="179"/>
      <c r="AB39" s="85">
        <f t="shared" si="3"/>
        <v>0.91410335859977998</v>
      </c>
      <c r="AC39" s="85">
        <f t="shared" si="4"/>
        <v>0.92138351088991555</v>
      </c>
      <c r="AD39" s="85">
        <f t="shared" si="5"/>
        <v>0.93890323501048056</v>
      </c>
      <c r="AE39" s="85">
        <f t="shared" si="6"/>
        <v>0.96168281851759974</v>
      </c>
      <c r="AF39" s="84">
        <f t="shared" si="7"/>
        <v>0.84351157862312265</v>
      </c>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row>
    <row r="40" spans="1:68" customFormat="1" x14ac:dyDescent="0.2">
      <c r="A40" s="77" t="s">
        <v>536</v>
      </c>
      <c r="B40" s="88" t="s">
        <v>535</v>
      </c>
      <c r="C40" s="184" t="s">
        <v>534</v>
      </c>
      <c r="D40" s="24">
        <f>VLOOKUP(B40,[4]Tried!$C$7:$F$218,4,FALSE)</f>
        <v>1067.9178646036646</v>
      </c>
      <c r="E40" s="180">
        <f>VLOOKUP(B40,[4]Tried!$C$7:$F$218,2,FALSE)</f>
        <v>939.85048260022734</v>
      </c>
      <c r="F40" s="180">
        <f>VLOOKUP(B40,[4]Tried!$C$7:$F$218,3,FALSE)</f>
        <v>128.06738200343727</v>
      </c>
      <c r="G40" s="183"/>
      <c r="H40" s="180">
        <f>VLOOKUP(B40,[4]Tried!$K$7:$P$218,6,FALSE)</f>
        <v>1033.880284427808</v>
      </c>
      <c r="I40" s="182">
        <f>VLOOKUP(B40,[4]Tried!$K$7:$P$218,2,FALSE)</f>
        <v>471.79240428588707</v>
      </c>
      <c r="J40" s="20">
        <f>VLOOKUP(B40,[4]Tried!$K$7:$P$218,3,FALSE)</f>
        <v>173.38444765657914</v>
      </c>
      <c r="K40" s="180">
        <f>VLOOKUP(B40,[4]Tried!$K$7:$P$218,4,FALSE)</f>
        <v>208.33422109755986</v>
      </c>
      <c r="L40" s="180">
        <f>VLOOKUP(B40,[4]Tried!$K$7:$P$218,5,FALSE)</f>
        <v>180.36921138778203</v>
      </c>
      <c r="M40" s="19"/>
      <c r="N40" s="180">
        <f>VLOOKUP(B40,[4]Succeded!$C$8:$F$219,4,0)</f>
        <v>987.47218175146531</v>
      </c>
      <c r="O40" s="181">
        <f>VLOOKUP(B40,[4]Succeded!$C$8:$F$219,2,0)</f>
        <v>877.88025847385086</v>
      </c>
      <c r="P40" s="20">
        <f>VLOOKUP(B40,[4]Succeded!$C$8:$F$219,3,0)</f>
        <v>109.59192327761446</v>
      </c>
      <c r="Q40" s="19"/>
      <c r="R40" s="180">
        <f>VLOOKUP(B40,[4]Succeded!$K$8:$P$219,6,FALSE)</f>
        <v>957.72619217331078</v>
      </c>
      <c r="S40" s="180">
        <f>VLOOKUP(B40,[4]Succeded!$K$8:$P$219,2,FALSE)</f>
        <v>433.48164541020208</v>
      </c>
      <c r="T40" s="180">
        <f>VLOOKUP(B40,[4]Succeded!$K$8:$P$219,3,FALSE)</f>
        <v>167.45792351075775</v>
      </c>
      <c r="U40" s="180">
        <f>VLOOKUP(B40,[4]Succeded!$K$8:$P$219,4,FALSE)</f>
        <v>197.26165760322081</v>
      </c>
      <c r="V40" s="20">
        <f>VLOOKUP(B40,[4]Succeded!$K$8:$P$219,5,FALSE)</f>
        <v>159.52496564913011</v>
      </c>
      <c r="W40" s="19"/>
      <c r="X40" s="19">
        <f t="shared" si="0"/>
        <v>0.92467053364440621</v>
      </c>
      <c r="Y40" s="19">
        <f t="shared" si="1"/>
        <v>0.93406374176142659</v>
      </c>
      <c r="Z40" s="19">
        <f t="shared" si="2"/>
        <v>0.85573642221149693</v>
      </c>
      <c r="AA40" s="179"/>
      <c r="AB40" s="85">
        <f t="shared" si="3"/>
        <v>0.92634147937481559</v>
      </c>
      <c r="AC40" s="85">
        <f t="shared" si="4"/>
        <v>0.91879742334200398</v>
      </c>
      <c r="AD40" s="85">
        <f t="shared" si="5"/>
        <v>0.96581859430921968</v>
      </c>
      <c r="AE40" s="85">
        <f t="shared" si="6"/>
        <v>0.94685192170539312</v>
      </c>
      <c r="AF40" s="84">
        <f t="shared" si="7"/>
        <v>0.88443567736270601</v>
      </c>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row>
    <row r="41" spans="1:68" customFormat="1" x14ac:dyDescent="0.2">
      <c r="A41" s="77" t="s">
        <v>533</v>
      </c>
      <c r="B41" s="88" t="s">
        <v>532</v>
      </c>
      <c r="C41" s="184" t="s">
        <v>531</v>
      </c>
      <c r="D41" s="24">
        <f>VLOOKUP(B41,[4]Tried!$C$7:$F$218,4,FALSE)</f>
        <v>467.28689250585825</v>
      </c>
      <c r="E41" s="180">
        <f>VLOOKUP(B41,[4]Tried!$C$7:$F$218,2,FALSE)</f>
        <v>463.67649529347597</v>
      </c>
      <c r="F41" s="180">
        <f>VLOOKUP(B41,[4]Tried!$C$7:$F$218,3,FALSE)</f>
        <v>3.6103972123823094</v>
      </c>
      <c r="G41" s="183"/>
      <c r="H41" s="180">
        <f>VLOOKUP(B41,[4]Tried!$K$7:$P$218,6,FALSE)</f>
        <v>458.05851084303248</v>
      </c>
      <c r="I41" s="182">
        <f>VLOOKUP(B41,[4]Tried!$K$7:$P$218,2,FALSE)</f>
        <v>240.29346144912958</v>
      </c>
      <c r="J41" s="20">
        <f>VLOOKUP(B41,[4]Tried!$K$7:$P$218,3,FALSE)</f>
        <v>38.500315655587684</v>
      </c>
      <c r="K41" s="180">
        <f>VLOOKUP(B41,[4]Tried!$K$7:$P$218,4,FALSE)</f>
        <v>96.638659661388715</v>
      </c>
      <c r="L41" s="180">
        <f>VLOOKUP(B41,[4]Tried!$K$7:$P$218,5,FALSE)</f>
        <v>82.6260740769265</v>
      </c>
      <c r="M41" s="19"/>
      <c r="N41" s="180">
        <f>VLOOKUP(B41,[4]Succeded!$C$8:$F$219,4,0)</f>
        <v>446.64812059522507</v>
      </c>
      <c r="O41" s="181">
        <f>VLOOKUP(B41,[4]Succeded!$C$8:$F$219,2,0)</f>
        <v>444.55535409421702</v>
      </c>
      <c r="P41" s="20">
        <f>VLOOKUP(B41,[4]Succeded!$C$8:$F$219,3,0)</f>
        <v>2.0927665010080503</v>
      </c>
      <c r="Q41" s="19"/>
      <c r="R41" s="180">
        <f>VLOOKUP(B41,[4]Succeded!$K$8:$P$219,6,FALSE)</f>
        <v>437.4197389323993</v>
      </c>
      <c r="S41" s="180">
        <f>VLOOKUP(B41,[4]Succeded!$K$8:$P$219,2,FALSE)</f>
        <v>229.70149756617877</v>
      </c>
      <c r="T41" s="180">
        <f>VLOOKUP(B41,[4]Succeded!$K$8:$P$219,3,FALSE)</f>
        <v>36.044099978020604</v>
      </c>
      <c r="U41" s="180">
        <f>VLOOKUP(B41,[4]Succeded!$K$8:$P$219,4,FALSE)</f>
        <v>94.68246490641728</v>
      </c>
      <c r="V41" s="20">
        <f>VLOOKUP(B41,[4]Succeded!$K$8:$P$219,5,FALSE)</f>
        <v>76.991676481782648</v>
      </c>
      <c r="W41" s="19"/>
      <c r="X41" s="19">
        <f t="shared" si="0"/>
        <v>0.95583276089779379</v>
      </c>
      <c r="Y41" s="19">
        <f t="shared" si="1"/>
        <v>0.95876189241131027</v>
      </c>
      <c r="Z41" s="19">
        <f t="shared" si="2"/>
        <v>0.57964993265301823</v>
      </c>
      <c r="AA41" s="179"/>
      <c r="AB41" s="85">
        <f t="shared" si="3"/>
        <v>0.95494293540655184</v>
      </c>
      <c r="AC41" s="85">
        <f t="shared" si="4"/>
        <v>0.95592071536581058</v>
      </c>
      <c r="AD41" s="85">
        <f t="shared" si="5"/>
        <v>0.93620271325721971</v>
      </c>
      <c r="AE41" s="85">
        <f t="shared" si="6"/>
        <v>0.97975763776292302</v>
      </c>
      <c r="AF41" s="84">
        <f t="shared" si="7"/>
        <v>0.93180847985227866</v>
      </c>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row>
    <row r="42" spans="1:68" customFormat="1" x14ac:dyDescent="0.2">
      <c r="A42" s="77" t="s">
        <v>530</v>
      </c>
      <c r="B42" s="88" t="s">
        <v>529</v>
      </c>
      <c r="C42" s="184" t="s">
        <v>528</v>
      </c>
      <c r="D42" s="24">
        <f>VLOOKUP(B42,[4]Tried!$C$7:$F$218,4,FALSE)</f>
        <v>1029.9317334775023</v>
      </c>
      <c r="E42" s="180">
        <f>VLOOKUP(B42,[4]Tried!$C$7:$F$218,2,FALSE)</f>
        <v>987.23627815814325</v>
      </c>
      <c r="F42" s="180">
        <f>VLOOKUP(B42,[4]Tried!$C$7:$F$218,3,FALSE)</f>
        <v>42.695455319359027</v>
      </c>
      <c r="G42" s="183"/>
      <c r="H42" s="180">
        <f>VLOOKUP(B42,[4]Tried!$K$7:$P$218,6,FALSE)</f>
        <v>1008.0434074595203</v>
      </c>
      <c r="I42" s="182">
        <f>VLOOKUP(B42,[4]Tried!$K$7:$P$218,2,FALSE)</f>
        <v>465.25676913939054</v>
      </c>
      <c r="J42" s="20">
        <f>VLOOKUP(B42,[4]Tried!$K$7:$P$218,3,FALSE)</f>
        <v>179.991525472234</v>
      </c>
      <c r="K42" s="180">
        <f>VLOOKUP(B42,[4]Tried!$K$7:$P$218,4,FALSE)</f>
        <v>185.85202495657194</v>
      </c>
      <c r="L42" s="180">
        <f>VLOOKUP(B42,[4]Tried!$K$7:$P$218,5,FALSE)</f>
        <v>176.94308789132378</v>
      </c>
      <c r="M42" s="19"/>
      <c r="N42" s="180">
        <f>VLOOKUP(B42,[4]Succeded!$C$8:$F$219,4,0)</f>
        <v>960.56360004011151</v>
      </c>
      <c r="O42" s="181">
        <f>VLOOKUP(B42,[4]Succeded!$C$8:$F$219,2,0)</f>
        <v>926.81586090743622</v>
      </c>
      <c r="P42" s="20">
        <f>VLOOKUP(B42,[4]Succeded!$C$8:$F$219,3,0)</f>
        <v>33.747739132675278</v>
      </c>
      <c r="Q42" s="19"/>
      <c r="R42" s="180">
        <f>VLOOKUP(B42,[4]Succeded!$K$8:$P$219,6,FALSE)</f>
        <v>942.80614011281909</v>
      </c>
      <c r="S42" s="180">
        <f>VLOOKUP(B42,[4]Succeded!$K$8:$P$219,2,FALSE)</f>
        <v>425.77842301075049</v>
      </c>
      <c r="T42" s="180">
        <f>VLOOKUP(B42,[4]Succeded!$K$8:$P$219,3,FALSE)</f>
        <v>175.12656616288416</v>
      </c>
      <c r="U42" s="180">
        <f>VLOOKUP(B42,[4]Succeded!$K$8:$P$219,4,FALSE)</f>
        <v>178.64019952455334</v>
      </c>
      <c r="V42" s="20">
        <f>VLOOKUP(B42,[4]Succeded!$K$8:$P$219,5,FALSE)</f>
        <v>163.26095141463111</v>
      </c>
      <c r="W42" s="19"/>
      <c r="X42" s="19">
        <f t="shared" si="0"/>
        <v>0.93264783365478654</v>
      </c>
      <c r="Y42" s="19">
        <f t="shared" si="1"/>
        <v>0.93879842284216741</v>
      </c>
      <c r="Z42" s="19">
        <f t="shared" si="2"/>
        <v>0.79042930635695396</v>
      </c>
      <c r="AA42" s="179"/>
      <c r="AB42" s="85">
        <f t="shared" si="3"/>
        <v>0.93528327563679747</v>
      </c>
      <c r="AC42" s="85">
        <f t="shared" si="4"/>
        <v>0.91514718592560151</v>
      </c>
      <c r="AD42" s="85">
        <f t="shared" si="5"/>
        <v>0.97297117574515846</v>
      </c>
      <c r="AE42" s="85">
        <f t="shared" si="6"/>
        <v>0.96119587379419846</v>
      </c>
      <c r="AF42" s="84">
        <f t="shared" si="7"/>
        <v>0.92267493102021558</v>
      </c>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row>
    <row r="43" spans="1:68" customFormat="1" x14ac:dyDescent="0.2">
      <c r="A43" s="77" t="s">
        <v>527</v>
      </c>
      <c r="B43" s="88" t="s">
        <v>526</v>
      </c>
      <c r="C43" s="184" t="s">
        <v>525</v>
      </c>
      <c r="D43" s="24">
        <f>VLOOKUP(B43,[4]Tried!$C$7:$F$218,4,FALSE)</f>
        <v>1193.8898394193523</v>
      </c>
      <c r="E43" s="180">
        <f>VLOOKUP(B43,[4]Tried!$C$7:$F$218,2,FALSE)</f>
        <v>1166.1051306257098</v>
      </c>
      <c r="F43" s="180">
        <f>VLOOKUP(B43,[4]Tried!$C$7:$F$218,3,FALSE)</f>
        <v>27.784708793642601</v>
      </c>
      <c r="G43" s="183"/>
      <c r="H43" s="180">
        <f>VLOOKUP(B43,[4]Tried!$K$7:$P$218,6,FALSE)</f>
        <v>1151.135543377922</v>
      </c>
      <c r="I43" s="182">
        <f>VLOOKUP(B43,[4]Tried!$K$7:$P$218,2,FALSE)</f>
        <v>489.65215810278079</v>
      </c>
      <c r="J43" s="20">
        <f>VLOOKUP(B43,[4]Tried!$K$7:$P$218,3,FALSE)</f>
        <v>166.05632780742337</v>
      </c>
      <c r="K43" s="180">
        <f>VLOOKUP(B43,[4]Tried!$K$7:$P$218,4,FALSE)</f>
        <v>264.25555356478213</v>
      </c>
      <c r="L43" s="180">
        <f>VLOOKUP(B43,[4]Tried!$K$7:$P$218,5,FALSE)</f>
        <v>231.17150390293571</v>
      </c>
      <c r="M43" s="19"/>
      <c r="N43" s="180">
        <f>VLOOKUP(B43,[4]Succeded!$C$8:$F$219,4,0)</f>
        <v>1171.9855975492524</v>
      </c>
      <c r="O43" s="181">
        <f>VLOOKUP(B43,[4]Succeded!$C$8:$F$219,2,0)</f>
        <v>1144.2008887556099</v>
      </c>
      <c r="P43" s="20">
        <f>VLOOKUP(B43,[4]Succeded!$C$8:$F$219,3,0)</f>
        <v>27.784708793642601</v>
      </c>
      <c r="Q43" s="19"/>
      <c r="R43" s="180">
        <f>VLOOKUP(B43,[4]Succeded!$K$8:$P$219,6,FALSE)</f>
        <v>1130.8585502868257</v>
      </c>
      <c r="S43" s="180">
        <f>VLOOKUP(B43,[4]Succeded!$K$8:$P$219,2,FALSE)</f>
        <v>478.91957879303573</v>
      </c>
      <c r="T43" s="180">
        <f>VLOOKUP(B43,[4]Succeded!$K$8:$P$219,3,FALSE)</f>
        <v>165.64668383331235</v>
      </c>
      <c r="U43" s="180">
        <f>VLOOKUP(B43,[4]Succeded!$K$8:$P$219,4,FALSE)</f>
        <v>257.42291524750345</v>
      </c>
      <c r="V43" s="20">
        <f>VLOOKUP(B43,[4]Succeded!$K$8:$P$219,5,FALSE)</f>
        <v>228.86937241297412</v>
      </c>
      <c r="W43" s="19"/>
      <c r="X43" s="19">
        <f t="shared" si="0"/>
        <v>0.98165304607939963</v>
      </c>
      <c r="Y43" s="19">
        <f t="shared" si="1"/>
        <v>0.98121589443796853</v>
      </c>
      <c r="Z43" s="19">
        <f t="shared" si="2"/>
        <v>1</v>
      </c>
      <c r="AA43" s="179"/>
      <c r="AB43" s="85">
        <f t="shared" si="3"/>
        <v>0.98238522543436113</v>
      </c>
      <c r="AC43" s="85">
        <f t="shared" si="4"/>
        <v>0.97808121718215268</v>
      </c>
      <c r="AD43" s="85">
        <f t="shared" si="5"/>
        <v>0.99753310229414394</v>
      </c>
      <c r="AE43" s="85">
        <f t="shared" si="6"/>
        <v>0.97414382318514392</v>
      </c>
      <c r="AF43" s="84">
        <f t="shared" si="7"/>
        <v>0.99004145644643027</v>
      </c>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row>
    <row r="44" spans="1:68" customFormat="1" x14ac:dyDescent="0.2">
      <c r="A44" s="77" t="s">
        <v>524</v>
      </c>
      <c r="B44" s="88" t="s">
        <v>523</v>
      </c>
      <c r="C44" s="184" t="s">
        <v>522</v>
      </c>
      <c r="D44" s="24">
        <f>VLOOKUP(B44,[4]Tried!$C$7:$F$218,4,FALSE)</f>
        <v>478.01507728154451</v>
      </c>
      <c r="E44" s="180">
        <f>VLOOKUP(B44,[4]Tried!$C$7:$F$218,2,FALSE)</f>
        <v>467.14429485505855</v>
      </c>
      <c r="F44" s="180">
        <f>VLOOKUP(B44,[4]Tried!$C$7:$F$218,3,FALSE)</f>
        <v>10.870782426485986</v>
      </c>
      <c r="G44" s="183"/>
      <c r="H44" s="180">
        <f>VLOOKUP(B44,[4]Tried!$K$7:$P$218,6,FALSE)</f>
        <v>467.9662466363684</v>
      </c>
      <c r="I44" s="182">
        <f>VLOOKUP(B44,[4]Tried!$K$7:$P$218,2,FALSE)</f>
        <v>192.39535778818365</v>
      </c>
      <c r="J44" s="20">
        <f>VLOOKUP(B44,[4]Tried!$K$7:$P$218,3,FALSE)</f>
        <v>64.030484632714092</v>
      </c>
      <c r="K44" s="180">
        <f>VLOOKUP(B44,[4]Tried!$K$7:$P$218,4,FALSE)</f>
        <v>119.29511060045793</v>
      </c>
      <c r="L44" s="180">
        <f>VLOOKUP(B44,[4]Tried!$K$7:$P$218,5,FALSE)</f>
        <v>92.245293615012756</v>
      </c>
      <c r="M44" s="19"/>
      <c r="N44" s="180">
        <f>VLOOKUP(B44,[4]Succeded!$C$8:$F$219,4,0)</f>
        <v>442.69755070156026</v>
      </c>
      <c r="O44" s="181">
        <f>VLOOKUP(B44,[4]Succeded!$C$8:$F$219,2,0)</f>
        <v>435.01083842169658</v>
      </c>
      <c r="P44" s="20">
        <f>VLOOKUP(B44,[4]Succeded!$C$8:$F$219,3,0)</f>
        <v>7.6867122798636993</v>
      </c>
      <c r="Q44" s="19"/>
      <c r="R44" s="180">
        <f>VLOOKUP(B44,[4]Succeded!$K$8:$P$219,6,FALSE)</f>
        <v>434.96095471183088</v>
      </c>
      <c r="S44" s="180">
        <f>VLOOKUP(B44,[4]Succeded!$K$8:$P$219,2,FALSE)</f>
        <v>173.05634527596604</v>
      </c>
      <c r="T44" s="180">
        <f>VLOOKUP(B44,[4]Succeded!$K$8:$P$219,3,FALSE)</f>
        <v>63.293658844717122</v>
      </c>
      <c r="U44" s="180">
        <f>VLOOKUP(B44,[4]Succeded!$K$8:$P$219,4,FALSE)</f>
        <v>115.13966114185361</v>
      </c>
      <c r="V44" s="20">
        <f>VLOOKUP(B44,[4]Succeded!$K$8:$P$219,5,FALSE)</f>
        <v>83.471289449294147</v>
      </c>
      <c r="W44" s="19"/>
      <c r="X44" s="19">
        <f t="shared" si="0"/>
        <v>0.92611629160144104</v>
      </c>
      <c r="Y44" s="19">
        <f t="shared" si="1"/>
        <v>0.93121299609720787</v>
      </c>
      <c r="Z44" s="19">
        <f t="shared" si="2"/>
        <v>0.70709834658593684</v>
      </c>
      <c r="AA44" s="179"/>
      <c r="AB44" s="85">
        <f t="shared" si="3"/>
        <v>0.92947078520775417</v>
      </c>
      <c r="AC44" s="85">
        <f t="shared" si="4"/>
        <v>0.89948295668594691</v>
      </c>
      <c r="AD44" s="85">
        <f t="shared" si="5"/>
        <v>0.98849257830510762</v>
      </c>
      <c r="AE44" s="85">
        <f t="shared" si="6"/>
        <v>0.96516664063021229</v>
      </c>
      <c r="AF44" s="84">
        <f t="shared" si="7"/>
        <v>0.90488399112981244</v>
      </c>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row>
    <row r="45" spans="1:68" customFormat="1" x14ac:dyDescent="0.2">
      <c r="A45" s="77" t="s">
        <v>521</v>
      </c>
      <c r="B45" s="88" t="s">
        <v>520</v>
      </c>
      <c r="C45" s="184" t="s">
        <v>519</v>
      </c>
      <c r="D45" s="24">
        <f>VLOOKUP(B45,[4]Tried!$C$7:$F$218,4,FALSE)</f>
        <v>1538.8100569632081</v>
      </c>
      <c r="E45" s="180">
        <f>VLOOKUP(B45,[4]Tried!$C$7:$F$218,2,FALSE)</f>
        <v>1488.3901950175791</v>
      </c>
      <c r="F45" s="180">
        <f>VLOOKUP(B45,[4]Tried!$C$7:$F$218,3,FALSE)</f>
        <v>50.419861945629037</v>
      </c>
      <c r="G45" s="183"/>
      <c r="H45" s="180">
        <f>VLOOKUP(B45,[4]Tried!$K$7:$P$218,6,FALSE)</f>
        <v>1503.1009715810185</v>
      </c>
      <c r="I45" s="182">
        <f>VLOOKUP(B45,[4]Tried!$K$7:$P$218,2,FALSE)</f>
        <v>728.38252373775788</v>
      </c>
      <c r="J45" s="20">
        <f>VLOOKUP(B45,[4]Tried!$K$7:$P$218,3,FALSE)</f>
        <v>195.61083419307411</v>
      </c>
      <c r="K45" s="180">
        <f>VLOOKUP(B45,[4]Tried!$K$7:$P$218,4,FALSE)</f>
        <v>302.68885730026943</v>
      </c>
      <c r="L45" s="180">
        <f>VLOOKUP(B45,[4]Tried!$K$7:$P$218,5,FALSE)</f>
        <v>276.41875634991698</v>
      </c>
      <c r="M45" s="19"/>
      <c r="N45" s="180">
        <f>VLOOKUP(B45,[4]Succeded!$C$8:$F$219,4,0)</f>
        <v>1457.475412730033</v>
      </c>
      <c r="O45" s="181">
        <f>VLOOKUP(B45,[4]Succeded!$C$8:$F$219,2,0)</f>
        <v>1413.6355871160251</v>
      </c>
      <c r="P45" s="20">
        <f>VLOOKUP(B45,[4]Succeded!$C$8:$F$219,3,0)</f>
        <v>43.839825614007744</v>
      </c>
      <c r="Q45" s="19"/>
      <c r="R45" s="180">
        <f>VLOOKUP(B45,[4]Succeded!$K$8:$P$219,6,FALSE)</f>
        <v>1423.8525288902647</v>
      </c>
      <c r="S45" s="180">
        <f>VLOOKUP(B45,[4]Succeded!$K$8:$P$219,2,FALSE)</f>
        <v>676.3521828083401</v>
      </c>
      <c r="T45" s="180">
        <f>VLOOKUP(B45,[4]Succeded!$K$8:$P$219,3,FALSE)</f>
        <v>191.69871570465088</v>
      </c>
      <c r="U45" s="180">
        <f>VLOOKUP(B45,[4]Succeded!$K$8:$P$219,4,FALSE)</f>
        <v>294.27967185410239</v>
      </c>
      <c r="V45" s="20">
        <f>VLOOKUP(B45,[4]Succeded!$K$8:$P$219,5,FALSE)</f>
        <v>261.52195852317146</v>
      </c>
      <c r="W45" s="19"/>
      <c r="X45" s="19">
        <f t="shared" si="0"/>
        <v>0.94714445498641564</v>
      </c>
      <c r="Y45" s="19">
        <f t="shared" si="1"/>
        <v>0.94977485866824651</v>
      </c>
      <c r="Z45" s="19">
        <f t="shared" si="2"/>
        <v>0.86949515374086173</v>
      </c>
      <c r="AA45" s="179"/>
      <c r="AB45" s="85">
        <f t="shared" si="3"/>
        <v>0.94727670050841806</v>
      </c>
      <c r="AC45" s="85">
        <f t="shared" si="4"/>
        <v>0.92856728541149014</v>
      </c>
      <c r="AD45" s="85">
        <f t="shared" si="5"/>
        <v>0.98000050199386279</v>
      </c>
      <c r="AE45" s="85">
        <f t="shared" si="6"/>
        <v>0.97221838451150822</v>
      </c>
      <c r="AF45" s="84">
        <f t="shared" si="7"/>
        <v>0.946107861769381</v>
      </c>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row>
    <row r="46" spans="1:68" customFormat="1" x14ac:dyDescent="0.2">
      <c r="A46" s="77" t="s">
        <v>518</v>
      </c>
      <c r="B46" s="88" t="s">
        <v>517</v>
      </c>
      <c r="C46" s="184" t="s">
        <v>516</v>
      </c>
      <c r="D46" s="24">
        <f>VLOOKUP(B46,[4]Tried!$C$7:$F$218,4,FALSE)</f>
        <v>749.9914844598311</v>
      </c>
      <c r="E46" s="180">
        <f>VLOOKUP(B46,[4]Tried!$C$7:$F$218,2,FALSE)</f>
        <v>734.90704291045756</v>
      </c>
      <c r="F46" s="180">
        <f>VLOOKUP(B46,[4]Tried!$C$7:$F$218,3,FALSE)</f>
        <v>15.084441549373519</v>
      </c>
      <c r="G46" s="183"/>
      <c r="H46" s="180">
        <f>VLOOKUP(B46,[4]Tried!$K$7:$P$218,6,FALSE)</f>
        <v>734.44752362082943</v>
      </c>
      <c r="I46" s="182">
        <f>VLOOKUP(B46,[4]Tried!$K$7:$P$218,2,FALSE)</f>
        <v>308.25517873723851</v>
      </c>
      <c r="J46" s="20">
        <f>VLOOKUP(B46,[4]Tried!$K$7:$P$218,3,FALSE)</f>
        <v>98.47267564946435</v>
      </c>
      <c r="K46" s="180">
        <f>VLOOKUP(B46,[4]Tried!$K$7:$P$218,4,FALSE)</f>
        <v>190.67055846428337</v>
      </c>
      <c r="L46" s="180">
        <f>VLOOKUP(B46,[4]Tried!$K$7:$P$218,5,FALSE)</f>
        <v>137.04911076984317</v>
      </c>
      <c r="M46" s="19"/>
      <c r="N46" s="180">
        <f>VLOOKUP(B46,[4]Succeded!$C$8:$F$219,4,0)</f>
        <v>706.76592449883731</v>
      </c>
      <c r="O46" s="181">
        <f>VLOOKUP(B46,[4]Succeded!$C$8:$F$219,2,0)</f>
        <v>691.68148294946377</v>
      </c>
      <c r="P46" s="20">
        <f>VLOOKUP(B46,[4]Succeded!$C$8:$F$219,3,0)</f>
        <v>15.084441549373519</v>
      </c>
      <c r="Q46" s="19"/>
      <c r="R46" s="180">
        <f>VLOOKUP(B46,[4]Succeded!$K$8:$P$219,6,FALSE)</f>
        <v>695.6244738017723</v>
      </c>
      <c r="S46" s="180">
        <f>VLOOKUP(B46,[4]Succeded!$K$8:$P$219,2,FALSE)</f>
        <v>291.9268600380488</v>
      </c>
      <c r="T46" s="180">
        <f>VLOOKUP(B46,[4]Succeded!$K$8:$P$219,3,FALSE)</f>
        <v>98.47267564946435</v>
      </c>
      <c r="U46" s="180">
        <f>VLOOKUP(B46,[4]Succeded!$K$8:$P$219,4,FALSE)</f>
        <v>184.65134152309355</v>
      </c>
      <c r="V46" s="20">
        <f>VLOOKUP(B46,[4]Succeded!$K$8:$P$219,5,FALSE)</f>
        <v>120.57359659116565</v>
      </c>
      <c r="W46" s="19"/>
      <c r="X46" s="19">
        <f t="shared" si="0"/>
        <v>0.9423652656641478</v>
      </c>
      <c r="Y46" s="19">
        <f t="shared" si="1"/>
        <v>0.94118227552996725</v>
      </c>
      <c r="Z46" s="19">
        <f t="shared" si="2"/>
        <v>1</v>
      </c>
      <c r="AA46" s="179"/>
      <c r="AB46" s="85">
        <f t="shared" si="3"/>
        <v>0.94713979069919207</v>
      </c>
      <c r="AC46" s="85">
        <f t="shared" si="4"/>
        <v>0.94702986413374024</v>
      </c>
      <c r="AD46" s="85">
        <f t="shared" si="5"/>
        <v>1</v>
      </c>
      <c r="AE46" s="85">
        <f t="shared" si="6"/>
        <v>0.96843132474320959</v>
      </c>
      <c r="AF46" s="84">
        <f t="shared" si="7"/>
        <v>0.87978386662905039</v>
      </c>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row>
    <row r="47" spans="1:68" customFormat="1" x14ac:dyDescent="0.2">
      <c r="A47" s="77" t="s">
        <v>515</v>
      </c>
      <c r="B47" s="88" t="s">
        <v>514</v>
      </c>
      <c r="C47" s="184" t="s">
        <v>513</v>
      </c>
      <c r="D47" s="24">
        <f>VLOOKUP(B47,[4]Tried!$C$7:$F$218,4,FALSE)</f>
        <v>682.18942837131931</v>
      </c>
      <c r="E47" s="180">
        <f>VLOOKUP(B47,[4]Tried!$C$7:$F$218,2,FALSE)</f>
        <v>609.39921189905874</v>
      </c>
      <c r="F47" s="180">
        <f>VLOOKUP(B47,[4]Tried!$C$7:$F$218,3,FALSE)</f>
        <v>72.790216472260596</v>
      </c>
      <c r="G47" s="183"/>
      <c r="H47" s="180">
        <f>VLOOKUP(B47,[4]Tried!$K$7:$P$218,6,FALSE)</f>
        <v>654.75832503153583</v>
      </c>
      <c r="I47" s="182">
        <f>VLOOKUP(B47,[4]Tried!$K$7:$P$218,2,FALSE)</f>
        <v>281.04337218708156</v>
      </c>
      <c r="J47" s="20">
        <f>VLOOKUP(B47,[4]Tried!$K$7:$P$218,3,FALSE)</f>
        <v>99.61519683747801</v>
      </c>
      <c r="K47" s="180">
        <f>VLOOKUP(B47,[4]Tried!$K$7:$P$218,4,FALSE)</f>
        <v>137.37308612585846</v>
      </c>
      <c r="L47" s="180">
        <f>VLOOKUP(B47,[4]Tried!$K$7:$P$218,5,FALSE)</f>
        <v>136.7266698811178</v>
      </c>
      <c r="M47" s="19"/>
      <c r="N47" s="180">
        <f>VLOOKUP(B47,[4]Succeded!$C$8:$F$219,4,0)</f>
        <v>636.20446493242866</v>
      </c>
      <c r="O47" s="181">
        <f>VLOOKUP(B47,[4]Succeded!$C$8:$F$219,2,0)</f>
        <v>586.27250086028369</v>
      </c>
      <c r="P47" s="20">
        <f>VLOOKUP(B47,[4]Succeded!$C$8:$F$219,3,0)</f>
        <v>49.931964072144972</v>
      </c>
      <c r="Q47" s="19"/>
      <c r="R47" s="180">
        <f>VLOOKUP(B47,[4]Succeded!$K$8:$P$219,6,FALSE)</f>
        <v>615.90694379567731</v>
      </c>
      <c r="S47" s="180">
        <f>VLOOKUP(B47,[4]Succeded!$K$8:$P$219,2,FALSE)</f>
        <v>264.0420790084367</v>
      </c>
      <c r="T47" s="180">
        <f>VLOOKUP(B47,[4]Succeded!$K$8:$P$219,3,FALSE)</f>
        <v>98.54936666102617</v>
      </c>
      <c r="U47" s="180">
        <f>VLOOKUP(B47,[4]Succeded!$K$8:$P$219,4,FALSE)</f>
        <v>131.77354542427972</v>
      </c>
      <c r="V47" s="20">
        <f>VLOOKUP(B47,[4]Succeded!$K$8:$P$219,5,FALSE)</f>
        <v>121.5419527019347</v>
      </c>
      <c r="W47" s="19"/>
      <c r="X47" s="19">
        <f t="shared" si="0"/>
        <v>0.93259209022239375</v>
      </c>
      <c r="Y47" s="19">
        <f t="shared" si="1"/>
        <v>0.9620499820360684</v>
      </c>
      <c r="Z47" s="19">
        <f t="shared" si="2"/>
        <v>0.68597081437686602</v>
      </c>
      <c r="AA47" s="179"/>
      <c r="AB47" s="85">
        <f t="shared" si="3"/>
        <v>0.94066302061300666</v>
      </c>
      <c r="AC47" s="85">
        <f t="shared" si="4"/>
        <v>0.9395065144346203</v>
      </c>
      <c r="AD47" s="85">
        <f t="shared" si="5"/>
        <v>0.98930052632239696</v>
      </c>
      <c r="AE47" s="85">
        <f t="shared" si="6"/>
        <v>0.9592384443016112</v>
      </c>
      <c r="AF47" s="84">
        <f t="shared" si="7"/>
        <v>0.88894107351268026</v>
      </c>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row>
    <row r="48" spans="1:68" customFormat="1" x14ac:dyDescent="0.2">
      <c r="A48" s="77" t="s">
        <v>512</v>
      </c>
      <c r="B48" s="88" t="s">
        <v>511</v>
      </c>
      <c r="C48" s="184" t="s">
        <v>510</v>
      </c>
      <c r="D48" s="24">
        <f>VLOOKUP(B48,[4]Tried!$C$7:$F$218,4,FALSE)</f>
        <v>1243.9883402147016</v>
      </c>
      <c r="E48" s="180">
        <f>VLOOKUP(B48,[4]Tried!$C$7:$F$218,2,FALSE)</f>
        <v>1214.1315544564161</v>
      </c>
      <c r="F48" s="180">
        <f>VLOOKUP(B48,[4]Tried!$C$7:$F$218,3,FALSE)</f>
        <v>29.856785758285355</v>
      </c>
      <c r="G48" s="183"/>
      <c r="H48" s="180">
        <f>VLOOKUP(B48,[4]Tried!$K$7:$P$218,6,FALSE)</f>
        <v>1214.5714092434157</v>
      </c>
      <c r="I48" s="182">
        <f>VLOOKUP(B48,[4]Tried!$K$7:$P$218,2,FALSE)</f>
        <v>590.15906205529916</v>
      </c>
      <c r="J48" s="20">
        <f>VLOOKUP(B48,[4]Tried!$K$7:$P$218,3,FALSE)</f>
        <v>192.34797386520606</v>
      </c>
      <c r="K48" s="180">
        <f>VLOOKUP(B48,[4]Tried!$K$7:$P$218,4,FALSE)</f>
        <v>220.05125587625071</v>
      </c>
      <c r="L48" s="180">
        <f>VLOOKUP(B48,[4]Tried!$K$7:$P$218,5,FALSE)</f>
        <v>212.01311744665978</v>
      </c>
      <c r="M48" s="19"/>
      <c r="N48" s="180">
        <f>VLOOKUP(B48,[4]Succeded!$C$8:$F$219,4,0)</f>
        <v>1179.84051958742</v>
      </c>
      <c r="O48" s="181">
        <f>VLOOKUP(B48,[4]Succeded!$C$8:$F$219,2,0)</f>
        <v>1154.5219448246855</v>
      </c>
      <c r="P48" s="20">
        <f>VLOOKUP(B48,[4]Succeded!$C$8:$F$219,3,0)</f>
        <v>25.318574762734471</v>
      </c>
      <c r="Q48" s="19"/>
      <c r="R48" s="180">
        <f>VLOOKUP(B48,[4]Succeded!$K$8:$P$219,6,FALSE)</f>
        <v>1152.4675251481569</v>
      </c>
      <c r="S48" s="180">
        <f>VLOOKUP(B48,[4]Succeded!$K$8:$P$219,2,FALSE)</f>
        <v>556.88327893268809</v>
      </c>
      <c r="T48" s="180">
        <f>VLOOKUP(B48,[4]Succeded!$K$8:$P$219,3,FALSE)</f>
        <v>185.05946016751739</v>
      </c>
      <c r="U48" s="180">
        <f>VLOOKUP(B48,[4]Succeded!$K$8:$P$219,4,FALSE)</f>
        <v>216.61950110860496</v>
      </c>
      <c r="V48" s="20">
        <f>VLOOKUP(B48,[4]Succeded!$K$8:$P$219,5,FALSE)</f>
        <v>193.90528493934659</v>
      </c>
      <c r="W48" s="19"/>
      <c r="X48" s="19">
        <f t="shared" si="0"/>
        <v>0.94843374447045847</v>
      </c>
      <c r="Y48" s="19">
        <f t="shared" si="1"/>
        <v>0.95090350019078562</v>
      </c>
      <c r="Z48" s="19">
        <f t="shared" si="2"/>
        <v>0.84800068459172584</v>
      </c>
      <c r="AA48" s="179"/>
      <c r="AB48" s="85">
        <f t="shared" si="3"/>
        <v>0.94886765518880056</v>
      </c>
      <c r="AC48" s="85">
        <f t="shared" si="4"/>
        <v>0.943615568645639</v>
      </c>
      <c r="AD48" s="85">
        <f t="shared" si="5"/>
        <v>0.96210766585565222</v>
      </c>
      <c r="AE48" s="85">
        <f t="shared" si="6"/>
        <v>0.98440474809389111</v>
      </c>
      <c r="AF48" s="84">
        <f t="shared" si="7"/>
        <v>0.91459098038182041</v>
      </c>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row>
    <row r="49" spans="1:68" customFormat="1" x14ac:dyDescent="0.2">
      <c r="A49" s="77" t="s">
        <v>509</v>
      </c>
      <c r="B49" s="88" t="s">
        <v>508</v>
      </c>
      <c r="C49" s="184" t="s">
        <v>507</v>
      </c>
      <c r="D49" s="24">
        <f>VLOOKUP(B49,[4]Tried!$C$7:$F$218,4,FALSE)</f>
        <v>563.65909566997755</v>
      </c>
      <c r="E49" s="180">
        <f>VLOOKUP(B49,[4]Tried!$C$7:$F$218,2,FALSE)</f>
        <v>552.01992195818161</v>
      </c>
      <c r="F49" s="180">
        <f>VLOOKUP(B49,[4]Tried!$C$7:$F$218,3,FALSE)</f>
        <v>11.639173711795928</v>
      </c>
      <c r="G49" s="183"/>
      <c r="H49" s="180">
        <f>VLOOKUP(B49,[4]Tried!$K$7:$P$218,6,FALSE)</f>
        <v>559.83339401538296</v>
      </c>
      <c r="I49" s="182">
        <f>VLOOKUP(B49,[4]Tried!$K$7:$P$218,2,FALSE)</f>
        <v>251.21685386647241</v>
      </c>
      <c r="J49" s="20">
        <f>VLOOKUP(B49,[4]Tried!$K$7:$P$218,3,FALSE)</f>
        <v>69.789518339859953</v>
      </c>
      <c r="K49" s="180">
        <f>VLOOKUP(B49,[4]Tried!$K$7:$P$218,4,FALSE)</f>
        <v>114.24563685855308</v>
      </c>
      <c r="L49" s="180">
        <f>VLOOKUP(B49,[4]Tried!$K$7:$P$218,5,FALSE)</f>
        <v>124.58138495049752</v>
      </c>
      <c r="M49" s="19"/>
      <c r="N49" s="180">
        <f>VLOOKUP(B49,[4]Succeded!$C$8:$F$219,4,0)</f>
        <v>545.44729119569047</v>
      </c>
      <c r="O49" s="181">
        <f>VLOOKUP(B49,[4]Succeded!$C$8:$F$219,2,0)</f>
        <v>533.80811748389453</v>
      </c>
      <c r="P49" s="20">
        <f>VLOOKUP(B49,[4]Succeded!$C$8:$F$219,3,0)</f>
        <v>11.639173711795928</v>
      </c>
      <c r="Q49" s="19"/>
      <c r="R49" s="180">
        <f>VLOOKUP(B49,[4]Succeded!$K$8:$P$219,6,FALSE)</f>
        <v>541.99198574021364</v>
      </c>
      <c r="S49" s="180">
        <f>VLOOKUP(B49,[4]Succeded!$K$8:$P$219,2,FALSE)</f>
        <v>241.08673721829246</v>
      </c>
      <c r="T49" s="180">
        <f>VLOOKUP(B49,[4]Succeded!$K$8:$P$219,3,FALSE)</f>
        <v>67.799809476821338</v>
      </c>
      <c r="U49" s="180">
        <f>VLOOKUP(B49,[4]Succeded!$K$8:$P$219,4,FALSE)</f>
        <v>111.73297524346916</v>
      </c>
      <c r="V49" s="20">
        <f>VLOOKUP(B49,[4]Succeded!$K$8:$P$219,5,FALSE)</f>
        <v>121.37246380163072</v>
      </c>
      <c r="W49" s="19"/>
      <c r="X49" s="19">
        <f t="shared" si="0"/>
        <v>0.96769003709123136</v>
      </c>
      <c r="Y49" s="19">
        <f t="shared" si="1"/>
        <v>0.96700879125940908</v>
      </c>
      <c r="Z49" s="19">
        <f t="shared" si="2"/>
        <v>1</v>
      </c>
      <c r="AA49" s="179"/>
      <c r="AB49" s="85">
        <f t="shared" si="3"/>
        <v>0.96813086095632395</v>
      </c>
      <c r="AC49" s="85">
        <f t="shared" si="4"/>
        <v>0.95967580800305563</v>
      </c>
      <c r="AD49" s="85">
        <f t="shared" si="5"/>
        <v>0.97148986107986646</v>
      </c>
      <c r="AE49" s="85">
        <f t="shared" si="6"/>
        <v>0.97800649824207431</v>
      </c>
      <c r="AF49" s="84">
        <f t="shared" si="7"/>
        <v>0.97424237055847573</v>
      </c>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row>
    <row r="50" spans="1:68" customFormat="1" x14ac:dyDescent="0.2">
      <c r="A50" s="77" t="s">
        <v>506</v>
      </c>
      <c r="B50" s="88" t="s">
        <v>505</v>
      </c>
      <c r="C50" s="184" t="s">
        <v>504</v>
      </c>
      <c r="D50" s="24">
        <f>VLOOKUP(B50,[4]Tried!$C$7:$F$218,4,FALSE)</f>
        <v>1424.179676190668</v>
      </c>
      <c r="E50" s="180">
        <f>VLOOKUP(B50,[4]Tried!$C$7:$F$218,2,FALSE)</f>
        <v>1153.7326202742179</v>
      </c>
      <c r="F50" s="180">
        <f>VLOOKUP(B50,[4]Tried!$C$7:$F$218,3,FALSE)</f>
        <v>270.44705591645027</v>
      </c>
      <c r="G50" s="183"/>
      <c r="H50" s="180">
        <f>VLOOKUP(B50,[4]Tried!$K$7:$P$218,6,FALSE)</f>
        <v>1408.1547113541455</v>
      </c>
      <c r="I50" s="182">
        <f>VLOOKUP(B50,[4]Tried!$K$7:$P$218,2,FALSE)</f>
        <v>611.84771867248151</v>
      </c>
      <c r="J50" s="20">
        <f>VLOOKUP(B50,[4]Tried!$K$7:$P$218,3,FALSE)</f>
        <v>222.51006631618259</v>
      </c>
      <c r="K50" s="180">
        <f>VLOOKUP(B50,[4]Tried!$K$7:$P$218,4,FALSE)</f>
        <v>258.47574871433198</v>
      </c>
      <c r="L50" s="180">
        <f>VLOOKUP(B50,[4]Tried!$K$7:$P$218,5,FALSE)</f>
        <v>315.32117765114964</v>
      </c>
      <c r="M50" s="19"/>
      <c r="N50" s="180">
        <f>VLOOKUP(B50,[4]Succeded!$C$8:$F$219,4,0)</f>
        <v>1245.4408857137305</v>
      </c>
      <c r="O50" s="181">
        <f>VLOOKUP(B50,[4]Succeded!$C$8:$F$219,2,0)</f>
        <v>1033.6756833800375</v>
      </c>
      <c r="P50" s="20">
        <f>VLOOKUP(B50,[4]Succeded!$C$8:$F$219,3,0)</f>
        <v>211.76520233369291</v>
      </c>
      <c r="Q50" s="19"/>
      <c r="R50" s="180">
        <f>VLOOKUP(B50,[4]Succeded!$K$8:$P$219,6,FALSE)</f>
        <v>1227.9290213041538</v>
      </c>
      <c r="S50" s="180">
        <f>VLOOKUP(B50,[4]Succeded!$K$8:$P$219,2,FALSE)</f>
        <v>521.70170259590384</v>
      </c>
      <c r="T50" s="180">
        <f>VLOOKUP(B50,[4]Succeded!$K$8:$P$219,3,FALSE)</f>
        <v>181.38129253923577</v>
      </c>
      <c r="U50" s="180">
        <f>VLOOKUP(B50,[4]Succeded!$K$8:$P$219,4,FALSE)</f>
        <v>243.22456949277677</v>
      </c>
      <c r="V50" s="20">
        <f>VLOOKUP(B50,[4]Succeded!$K$8:$P$219,5,FALSE)</f>
        <v>281.62145667623747</v>
      </c>
      <c r="W50" s="19"/>
      <c r="X50" s="19">
        <f t="shared" si="0"/>
        <v>0.87449702206464563</v>
      </c>
      <c r="Y50" s="19">
        <f t="shared" si="1"/>
        <v>0.89594041566958094</v>
      </c>
      <c r="Z50" s="19">
        <f t="shared" si="2"/>
        <v>0.78301907046499319</v>
      </c>
      <c r="AA50" s="179"/>
      <c r="AB50" s="85">
        <f t="shared" si="3"/>
        <v>0.87201286293558011</v>
      </c>
      <c r="AC50" s="85">
        <f t="shared" si="4"/>
        <v>0.85266592760668236</v>
      </c>
      <c r="AD50" s="85">
        <f t="shared" si="5"/>
        <v>0.81515994104058376</v>
      </c>
      <c r="AE50" s="85">
        <f t="shared" si="6"/>
        <v>0.94099570540982991</v>
      </c>
      <c r="AF50" s="84">
        <f t="shared" si="7"/>
        <v>0.89312572905523235</v>
      </c>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row>
    <row r="51" spans="1:68" customFormat="1" x14ac:dyDescent="0.2">
      <c r="A51" s="77" t="s">
        <v>503</v>
      </c>
      <c r="B51" s="88" t="s">
        <v>502</v>
      </c>
      <c r="C51" s="184" t="s">
        <v>501</v>
      </c>
      <c r="D51" s="24">
        <f>VLOOKUP(B51,[4]Tried!$C$7:$F$218,4,FALSE)</f>
        <v>949.53769623923813</v>
      </c>
      <c r="E51" s="180">
        <f>VLOOKUP(B51,[4]Tried!$C$7:$F$218,2,FALSE)</f>
        <v>870.44877026002871</v>
      </c>
      <c r="F51" s="180">
        <f>VLOOKUP(B51,[4]Tried!$C$7:$F$218,3,FALSE)</f>
        <v>79.088925979209364</v>
      </c>
      <c r="G51" s="183"/>
      <c r="H51" s="180">
        <f>VLOOKUP(B51,[4]Tried!$K$7:$P$218,6,FALSE)</f>
        <v>935.74782615252764</v>
      </c>
      <c r="I51" s="182">
        <f>VLOOKUP(B51,[4]Tried!$K$7:$P$218,2,FALSE)</f>
        <v>419.41991803032033</v>
      </c>
      <c r="J51" s="20">
        <f>VLOOKUP(B51,[4]Tried!$K$7:$P$218,3,FALSE)</f>
        <v>136.70936493445831</v>
      </c>
      <c r="K51" s="180">
        <f>VLOOKUP(B51,[4]Tried!$K$7:$P$218,4,FALSE)</f>
        <v>197.60182191561077</v>
      </c>
      <c r="L51" s="180">
        <f>VLOOKUP(B51,[4]Tried!$K$7:$P$218,5,FALSE)</f>
        <v>182.01672127213817</v>
      </c>
      <c r="M51" s="19"/>
      <c r="N51" s="180">
        <f>VLOOKUP(B51,[4]Succeded!$C$8:$F$219,4,0)</f>
        <v>877.80242579634557</v>
      </c>
      <c r="O51" s="181">
        <f>VLOOKUP(B51,[4]Succeded!$C$8:$F$219,2,0)</f>
        <v>812.62038249068974</v>
      </c>
      <c r="P51" s="20">
        <f>VLOOKUP(B51,[4]Succeded!$C$8:$F$219,3,0)</f>
        <v>65.182043305655824</v>
      </c>
      <c r="Q51" s="19"/>
      <c r="R51" s="180">
        <f>VLOOKUP(B51,[4]Succeded!$K$8:$P$219,6,FALSE)</f>
        <v>864.01255570963463</v>
      </c>
      <c r="S51" s="180">
        <f>VLOOKUP(B51,[4]Succeded!$K$8:$P$219,2,FALSE)</f>
        <v>390.47321183430438</v>
      </c>
      <c r="T51" s="180">
        <f>VLOOKUP(B51,[4]Succeded!$K$8:$P$219,3,FALSE)</f>
        <v>129.06818663932637</v>
      </c>
      <c r="U51" s="180">
        <f>VLOOKUP(B51,[4]Succeded!$K$8:$P$219,4,FALSE)</f>
        <v>191.30514198495172</v>
      </c>
      <c r="V51" s="20">
        <f>VLOOKUP(B51,[4]Succeded!$K$8:$P$219,5,FALSE)</f>
        <v>153.16601525105204</v>
      </c>
      <c r="W51" s="19"/>
      <c r="X51" s="19">
        <f t="shared" si="0"/>
        <v>0.92445242487264168</v>
      </c>
      <c r="Y51" s="19">
        <f t="shared" si="1"/>
        <v>0.93356485786973553</v>
      </c>
      <c r="Z51" s="19">
        <f t="shared" si="2"/>
        <v>0.82416144230850552</v>
      </c>
      <c r="AA51" s="179"/>
      <c r="AB51" s="85">
        <f t="shared" si="3"/>
        <v>0.92333910008870268</v>
      </c>
      <c r="AC51" s="85">
        <f t="shared" si="4"/>
        <v>0.93098394961318132</v>
      </c>
      <c r="AD51" s="85">
        <f t="shared" si="5"/>
        <v>0.9441064019367269</v>
      </c>
      <c r="AE51" s="85">
        <f t="shared" si="6"/>
        <v>0.96813450468413109</v>
      </c>
      <c r="AF51" s="84">
        <f t="shared" si="7"/>
        <v>0.84149419998643615</v>
      </c>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row>
    <row r="52" spans="1:68" customFormat="1" x14ac:dyDescent="0.2">
      <c r="A52" s="77" t="s">
        <v>500</v>
      </c>
      <c r="B52" s="88" t="s">
        <v>499</v>
      </c>
      <c r="C52" s="184" t="s">
        <v>498</v>
      </c>
      <c r="D52" s="24">
        <f>VLOOKUP(B52,[4]Tried!$C$7:$F$218,4,FALSE)</f>
        <v>870.52958202962191</v>
      </c>
      <c r="E52" s="180">
        <f>VLOOKUP(B52,[4]Tried!$C$7:$F$218,2,FALSE)</f>
        <v>683.8170678658588</v>
      </c>
      <c r="F52" s="180">
        <f>VLOOKUP(B52,[4]Tried!$C$7:$F$218,3,FALSE)</f>
        <v>186.7125141637631</v>
      </c>
      <c r="G52" s="183"/>
      <c r="H52" s="180">
        <f>VLOOKUP(B52,[4]Tried!$K$7:$P$218,6,FALSE)</f>
        <v>860.26217925633625</v>
      </c>
      <c r="I52" s="182">
        <f>VLOOKUP(B52,[4]Tried!$K$7:$P$218,2,FALSE)</f>
        <v>422.58892604030171</v>
      </c>
      <c r="J52" s="20">
        <f>VLOOKUP(B52,[4]Tried!$K$7:$P$218,3,FALSE)</f>
        <v>119.99883495412442</v>
      </c>
      <c r="K52" s="180">
        <f>VLOOKUP(B52,[4]Tried!$K$7:$P$218,4,FALSE)</f>
        <v>157.59736114186623</v>
      </c>
      <c r="L52" s="180">
        <f>VLOOKUP(B52,[4]Tried!$K$7:$P$218,5,FALSE)</f>
        <v>160.07705712004397</v>
      </c>
      <c r="M52" s="19"/>
      <c r="N52" s="180">
        <f>VLOOKUP(B52,[4]Succeded!$C$8:$F$219,4,0)</f>
        <v>797.40079411019201</v>
      </c>
      <c r="O52" s="181">
        <f>VLOOKUP(B52,[4]Succeded!$C$8:$F$219,2,0)</f>
        <v>635.53446266413164</v>
      </c>
      <c r="P52" s="20">
        <f>VLOOKUP(B52,[4]Succeded!$C$8:$F$219,3,0)</f>
        <v>161.86633144606034</v>
      </c>
      <c r="Q52" s="19"/>
      <c r="R52" s="180">
        <f>VLOOKUP(B52,[4]Succeded!$K$8:$P$219,6,FALSE)</f>
        <v>783.89176403886597</v>
      </c>
      <c r="S52" s="180">
        <f>VLOOKUP(B52,[4]Succeded!$K$8:$P$219,2,FALSE)</f>
        <v>391.36340252611518</v>
      </c>
      <c r="T52" s="180">
        <f>VLOOKUP(B52,[4]Succeded!$K$8:$P$219,3,FALSE)</f>
        <v>106.59725085729326</v>
      </c>
      <c r="U52" s="180">
        <f>VLOOKUP(B52,[4]Succeded!$K$8:$P$219,4,FALSE)</f>
        <v>150.774026774775</v>
      </c>
      <c r="V52" s="20">
        <f>VLOOKUP(B52,[4]Succeded!$K$8:$P$219,5,FALSE)</f>
        <v>135.15708388068253</v>
      </c>
      <c r="W52" s="19"/>
      <c r="X52" s="19">
        <f t="shared" si="0"/>
        <v>0.91599505699860118</v>
      </c>
      <c r="Y52" s="19">
        <f t="shared" si="1"/>
        <v>0.92939251230974163</v>
      </c>
      <c r="Z52" s="19">
        <f t="shared" si="2"/>
        <v>0.86692813371946509</v>
      </c>
      <c r="AA52" s="179"/>
      <c r="AB52" s="85">
        <f t="shared" si="3"/>
        <v>0.91122425574551058</v>
      </c>
      <c r="AC52" s="85">
        <f t="shared" si="4"/>
        <v>0.92610898774188755</v>
      </c>
      <c r="AD52" s="85">
        <f t="shared" si="5"/>
        <v>0.88831904824780517</v>
      </c>
      <c r="AE52" s="85">
        <f t="shared" si="6"/>
        <v>0.95670400622413343</v>
      </c>
      <c r="AF52" s="84">
        <f t="shared" si="7"/>
        <v>0.84432514135568093</v>
      </c>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row>
    <row r="53" spans="1:68" customFormat="1" x14ac:dyDescent="0.2">
      <c r="A53" s="77" t="s">
        <v>497</v>
      </c>
      <c r="B53" s="88" t="s">
        <v>496</v>
      </c>
      <c r="C53" s="184" t="s">
        <v>495</v>
      </c>
      <c r="D53" s="24">
        <f>VLOOKUP(B53,[4]Tried!$C$7:$F$218,4,FALSE)</f>
        <v>403.75956128740762</v>
      </c>
      <c r="E53" s="180">
        <f>VLOOKUP(B53,[4]Tried!$C$7:$F$218,2,FALSE)</f>
        <v>118.0448932691495</v>
      </c>
      <c r="F53" s="180">
        <f>VLOOKUP(B53,[4]Tried!$C$7:$F$218,3,FALSE)</f>
        <v>285.71466801825812</v>
      </c>
      <c r="G53" s="183"/>
      <c r="H53" s="180">
        <f>VLOOKUP(B53,[4]Tried!$K$7:$P$218,6,FALSE)</f>
        <v>389.7544916159984</v>
      </c>
      <c r="I53" s="182">
        <f>VLOOKUP(B53,[4]Tried!$K$7:$P$218,2,FALSE)</f>
        <v>111.65443677261916</v>
      </c>
      <c r="J53" s="20">
        <f>VLOOKUP(B53,[4]Tried!$K$7:$P$218,3,FALSE)</f>
        <v>49.394665356636395</v>
      </c>
      <c r="K53" s="180">
        <f>VLOOKUP(B53,[4]Tried!$K$7:$P$218,4,FALSE)</f>
        <v>31.7053689089275</v>
      </c>
      <c r="L53" s="180">
        <f>VLOOKUP(B53,[4]Tried!$K$7:$P$218,5,FALSE)</f>
        <v>197.00002057781541</v>
      </c>
      <c r="M53" s="19"/>
      <c r="N53" s="180">
        <f>VLOOKUP(B53,[4]Succeded!$C$8:$F$219,4,0)</f>
        <v>307.98018863499755</v>
      </c>
      <c r="O53" s="181">
        <f>VLOOKUP(B53,[4]Succeded!$C$8:$F$219,2,0)</f>
        <v>93.947502993115265</v>
      </c>
      <c r="P53" s="20">
        <f>VLOOKUP(B53,[4]Succeded!$C$8:$F$219,3,0)</f>
        <v>214.0326856418823</v>
      </c>
      <c r="Q53" s="19"/>
      <c r="R53" s="180">
        <f>VLOOKUP(B53,[4]Succeded!$K$8:$P$219,6,FALSE)</f>
        <v>297.68588355935492</v>
      </c>
      <c r="S53" s="180">
        <f>VLOOKUP(B53,[4]Succeded!$K$8:$P$219,2,FALSE)</f>
        <v>90.188815229681509</v>
      </c>
      <c r="T53" s="180">
        <f>VLOOKUP(B53,[4]Succeded!$K$8:$P$219,3,FALSE)</f>
        <v>38.608773286411434</v>
      </c>
      <c r="U53" s="180">
        <f>VLOOKUP(B53,[4]Succeded!$K$8:$P$219,4,FALSE)</f>
        <v>24.845077762435928</v>
      </c>
      <c r="V53" s="20">
        <f>VLOOKUP(B53,[4]Succeded!$K$8:$P$219,5,FALSE)</f>
        <v>144.04321728082604</v>
      </c>
      <c r="W53" s="19"/>
      <c r="X53" s="19">
        <f t="shared" si="0"/>
        <v>0.76278116523850792</v>
      </c>
      <c r="Y53" s="19">
        <f t="shared" si="1"/>
        <v>0.79586249257652575</v>
      </c>
      <c r="Z53" s="19">
        <f t="shared" si="2"/>
        <v>0.74911339738499139</v>
      </c>
      <c r="AA53" s="179"/>
      <c r="AB53" s="85">
        <f t="shared" si="3"/>
        <v>0.76377794217352313</v>
      </c>
      <c r="AC53" s="85">
        <f t="shared" si="4"/>
        <v>0.8077494977951325</v>
      </c>
      <c r="AD53" s="85">
        <f t="shared" si="5"/>
        <v>0.78163852326259708</v>
      </c>
      <c r="AE53" s="85">
        <f t="shared" si="6"/>
        <v>0.78362367691738566</v>
      </c>
      <c r="AF53" s="84">
        <f t="shared" si="7"/>
        <v>0.7311837676886368</v>
      </c>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row>
    <row r="54" spans="1:68" customFormat="1" x14ac:dyDescent="0.2">
      <c r="A54" s="77" t="s">
        <v>494</v>
      </c>
      <c r="B54" s="88" t="s">
        <v>493</v>
      </c>
      <c r="C54" s="184" t="s">
        <v>492</v>
      </c>
      <c r="D54" s="24">
        <f>VLOOKUP(B54,[4]Tried!$C$7:$F$218,4,FALSE)</f>
        <v>1582.294898295871</v>
      </c>
      <c r="E54" s="180">
        <f>VLOOKUP(B54,[4]Tried!$C$7:$F$218,2,FALSE)</f>
        <v>1494.6393696719304</v>
      </c>
      <c r="F54" s="180">
        <f>VLOOKUP(B54,[4]Tried!$C$7:$F$218,3,FALSE)</f>
        <v>87.655528623940683</v>
      </c>
      <c r="G54" s="183"/>
      <c r="H54" s="180">
        <f>VLOOKUP(B54,[4]Tried!$K$7:$P$218,6,FALSE)</f>
        <v>1550.0139966237696</v>
      </c>
      <c r="I54" s="182">
        <f>VLOOKUP(B54,[4]Tried!$K$7:$P$218,2,FALSE)</f>
        <v>671.66754245040238</v>
      </c>
      <c r="J54" s="20">
        <f>VLOOKUP(B54,[4]Tried!$K$7:$P$218,3,FALSE)</f>
        <v>217.2424451781003</v>
      </c>
      <c r="K54" s="180">
        <f>VLOOKUP(B54,[4]Tried!$K$7:$P$218,4,FALSE)</f>
        <v>307.40908275761336</v>
      </c>
      <c r="L54" s="180">
        <f>VLOOKUP(B54,[4]Tried!$K$7:$P$218,5,FALSE)</f>
        <v>353.69492623765365</v>
      </c>
      <c r="M54" s="19"/>
      <c r="N54" s="180">
        <f>VLOOKUP(B54,[4]Succeded!$C$8:$F$219,4,0)</f>
        <v>1482.4290306266553</v>
      </c>
      <c r="O54" s="181">
        <f>VLOOKUP(B54,[4]Succeded!$C$8:$F$219,2,0)</f>
        <v>1410.2855272281881</v>
      </c>
      <c r="P54" s="20">
        <f>VLOOKUP(B54,[4]Succeded!$C$8:$F$219,3,0)</f>
        <v>72.143503398467033</v>
      </c>
      <c r="Q54" s="19"/>
      <c r="R54" s="180">
        <f>VLOOKUP(B54,[4]Succeded!$K$8:$P$219,6,FALSE)</f>
        <v>1451.5689504548284</v>
      </c>
      <c r="S54" s="180">
        <f>VLOOKUP(B54,[4]Succeded!$K$8:$P$219,2,FALSE)</f>
        <v>617.47935831126915</v>
      </c>
      <c r="T54" s="180">
        <f>VLOOKUP(B54,[4]Succeded!$K$8:$P$219,3,FALSE)</f>
        <v>210.24812167048032</v>
      </c>
      <c r="U54" s="180">
        <f>VLOOKUP(B54,[4]Succeded!$K$8:$P$219,4,FALSE)</f>
        <v>302.59341581376862</v>
      </c>
      <c r="V54" s="20">
        <f>VLOOKUP(B54,[4]Succeded!$K$8:$P$219,5,FALSE)</f>
        <v>321.24805465931047</v>
      </c>
      <c r="W54" s="19"/>
      <c r="X54" s="19">
        <f t="shared" si="0"/>
        <v>0.93688542649238704</v>
      </c>
      <c r="Y54" s="19">
        <f t="shared" si="1"/>
        <v>0.94356241100335947</v>
      </c>
      <c r="Z54" s="19">
        <f t="shared" si="2"/>
        <v>0.82303426299528393</v>
      </c>
      <c r="AA54" s="179"/>
      <c r="AB54" s="85">
        <f t="shared" si="3"/>
        <v>0.93648764050945765</v>
      </c>
      <c r="AC54" s="85">
        <f t="shared" si="4"/>
        <v>0.91932290796508953</v>
      </c>
      <c r="AD54" s="85">
        <f t="shared" si="5"/>
        <v>0.96780406562867638</v>
      </c>
      <c r="AE54" s="85">
        <f t="shared" si="6"/>
        <v>0.98433466278664961</v>
      </c>
      <c r="AF54" s="84">
        <f t="shared" si="7"/>
        <v>0.90826311272403837</v>
      </c>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row>
    <row r="55" spans="1:68" customFormat="1" x14ac:dyDescent="0.2">
      <c r="A55" s="77" t="s">
        <v>491</v>
      </c>
      <c r="B55" s="88" t="s">
        <v>490</v>
      </c>
      <c r="C55" s="184" t="s">
        <v>489</v>
      </c>
      <c r="D55" s="24">
        <f>VLOOKUP(B55,[4]Tried!$C$7:$F$218,4,FALSE)</f>
        <v>1364.3687501676011</v>
      </c>
      <c r="E55" s="180">
        <f>VLOOKUP(B55,[4]Tried!$C$7:$F$218,2,FALSE)</f>
        <v>1343.0177869949507</v>
      </c>
      <c r="F55" s="180">
        <f>VLOOKUP(B55,[4]Tried!$C$7:$F$218,3,FALSE)</f>
        <v>21.350963172650424</v>
      </c>
      <c r="G55" s="183"/>
      <c r="H55" s="180">
        <f>VLOOKUP(B55,[4]Tried!$K$7:$P$218,6,FALSE)</f>
        <v>1330.2208607251928</v>
      </c>
      <c r="I55" s="182">
        <f>VLOOKUP(B55,[4]Tried!$K$7:$P$218,2,FALSE)</f>
        <v>555.08988285802661</v>
      </c>
      <c r="J55" s="20">
        <f>VLOOKUP(B55,[4]Tried!$K$7:$P$218,3,FALSE)</f>
        <v>207.38956726977906</v>
      </c>
      <c r="K55" s="180">
        <f>VLOOKUP(B55,[4]Tried!$K$7:$P$218,4,FALSE)</f>
        <v>327.94024153565579</v>
      </c>
      <c r="L55" s="180">
        <f>VLOOKUP(B55,[4]Tried!$K$7:$P$218,5,FALSE)</f>
        <v>239.8011690617314</v>
      </c>
      <c r="M55" s="19"/>
      <c r="N55" s="180">
        <f>VLOOKUP(B55,[4]Succeded!$C$8:$F$219,4,0)</f>
        <v>1308.392347404543</v>
      </c>
      <c r="O55" s="181">
        <f>VLOOKUP(B55,[4]Succeded!$C$8:$F$219,2,0)</f>
        <v>1287.0413842318926</v>
      </c>
      <c r="P55" s="20">
        <f>VLOOKUP(B55,[4]Succeded!$C$8:$F$219,3,0)</f>
        <v>21.350963172650424</v>
      </c>
      <c r="Q55" s="19"/>
      <c r="R55" s="180">
        <f>VLOOKUP(B55,[4]Succeded!$K$8:$P$219,6,FALSE)</f>
        <v>1276.2394687507926</v>
      </c>
      <c r="S55" s="180">
        <f>VLOOKUP(B55,[4]Succeded!$K$8:$P$219,2,FALSE)</f>
        <v>537.18419572867583</v>
      </c>
      <c r="T55" s="180">
        <f>VLOOKUP(B55,[4]Succeded!$K$8:$P$219,3,FALSE)</f>
        <v>195.52807228726491</v>
      </c>
      <c r="U55" s="180">
        <f>VLOOKUP(B55,[4]Succeded!$K$8:$P$219,4,FALSE)</f>
        <v>316.44433112411565</v>
      </c>
      <c r="V55" s="20">
        <f>VLOOKUP(B55,[4]Succeded!$K$8:$P$219,5,FALSE)</f>
        <v>227.0828696107362</v>
      </c>
      <c r="W55" s="19"/>
      <c r="X55" s="19">
        <f t="shared" si="0"/>
        <v>0.95897267307230405</v>
      </c>
      <c r="Y55" s="19">
        <f t="shared" si="1"/>
        <v>0.95832043081997653</v>
      </c>
      <c r="Z55" s="19">
        <f t="shared" si="2"/>
        <v>1</v>
      </c>
      <c r="AA55" s="179"/>
      <c r="AB55" s="85">
        <f t="shared" si="3"/>
        <v>0.9594192261088349</v>
      </c>
      <c r="AC55" s="85">
        <f t="shared" si="4"/>
        <v>0.96774272476889933</v>
      </c>
      <c r="AD55" s="85">
        <f t="shared" si="5"/>
        <v>0.94280572962918452</v>
      </c>
      <c r="AE55" s="85">
        <f t="shared" si="6"/>
        <v>0.96494510598117544</v>
      </c>
      <c r="AF55" s="84">
        <f t="shared" si="7"/>
        <v>0.94696314659032721</v>
      </c>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row>
    <row r="56" spans="1:68" customFormat="1" x14ac:dyDescent="0.2">
      <c r="A56" s="77" t="s">
        <v>488</v>
      </c>
      <c r="B56" s="88" t="s">
        <v>487</v>
      </c>
      <c r="C56" s="184" t="s">
        <v>486</v>
      </c>
      <c r="D56" s="24">
        <f>VLOOKUP(B56,[4]Tried!$C$7:$F$218,4,FALSE)</f>
        <v>1112.4586402484424</v>
      </c>
      <c r="E56" s="180">
        <f>VLOOKUP(B56,[4]Tried!$C$7:$F$218,2,FALSE)</f>
        <v>945.92972751842717</v>
      </c>
      <c r="F56" s="180">
        <f>VLOOKUP(B56,[4]Tried!$C$7:$F$218,3,FALSE)</f>
        <v>166.52891273001521</v>
      </c>
      <c r="G56" s="183"/>
      <c r="H56" s="180">
        <f>VLOOKUP(B56,[4]Tried!$K$7:$P$218,6,FALSE)</f>
        <v>1097.8888815886787</v>
      </c>
      <c r="I56" s="182">
        <f>VLOOKUP(B56,[4]Tried!$K$7:$P$218,2,FALSE)</f>
        <v>488.04875215161201</v>
      </c>
      <c r="J56" s="20">
        <f>VLOOKUP(B56,[4]Tried!$K$7:$P$218,3,FALSE)</f>
        <v>174.44497630624252</v>
      </c>
      <c r="K56" s="180">
        <f>VLOOKUP(B56,[4]Tried!$K$7:$P$218,4,FALSE)</f>
        <v>211.94728267955119</v>
      </c>
      <c r="L56" s="180">
        <f>VLOOKUP(B56,[4]Tried!$K$7:$P$218,5,FALSE)</f>
        <v>223.44787045127296</v>
      </c>
      <c r="M56" s="19"/>
      <c r="N56" s="180">
        <f>VLOOKUP(B56,[4]Succeded!$C$8:$F$219,4,0)</f>
        <v>1016.4066067720051</v>
      </c>
      <c r="O56" s="181">
        <f>VLOOKUP(B56,[4]Succeded!$C$8:$F$219,2,0)</f>
        <v>874.91506254330193</v>
      </c>
      <c r="P56" s="20">
        <f>VLOOKUP(B56,[4]Succeded!$C$8:$F$219,3,0)</f>
        <v>141.49154422870319</v>
      </c>
      <c r="Q56" s="19"/>
      <c r="R56" s="180">
        <f>VLOOKUP(B56,[4]Succeded!$K$8:$P$219,6,FALSE)</f>
        <v>1005.4116554019787</v>
      </c>
      <c r="S56" s="180">
        <f>VLOOKUP(B56,[4]Succeded!$K$8:$P$219,2,FALSE)</f>
        <v>440.14856668337808</v>
      </c>
      <c r="T56" s="180">
        <f>VLOOKUP(B56,[4]Succeded!$K$8:$P$219,3,FALSE)</f>
        <v>156.54525531902831</v>
      </c>
      <c r="U56" s="180">
        <f>VLOOKUP(B56,[4]Succeded!$K$8:$P$219,4,FALSE)</f>
        <v>204.81261629143225</v>
      </c>
      <c r="V56" s="20">
        <f>VLOOKUP(B56,[4]Succeded!$K$8:$P$219,5,FALSE)</f>
        <v>203.90521710814008</v>
      </c>
      <c r="W56" s="19"/>
      <c r="X56" s="19">
        <f t="shared" si="0"/>
        <v>0.91365788353714772</v>
      </c>
      <c r="Y56" s="19">
        <f t="shared" si="1"/>
        <v>0.92492606701194746</v>
      </c>
      <c r="Z56" s="19">
        <f t="shared" si="2"/>
        <v>0.84965152242419417</v>
      </c>
      <c r="AA56" s="179"/>
      <c r="AB56" s="85">
        <f t="shared" si="3"/>
        <v>0.91576813670534429</v>
      </c>
      <c r="AC56" s="85">
        <f t="shared" si="4"/>
        <v>0.9018536872452575</v>
      </c>
      <c r="AD56" s="85">
        <f t="shared" si="5"/>
        <v>0.89739044731336481</v>
      </c>
      <c r="AE56" s="85">
        <f t="shared" si="6"/>
        <v>0.96633754253454607</v>
      </c>
      <c r="AF56" s="84">
        <f t="shared" si="7"/>
        <v>0.91254043592510081</v>
      </c>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row>
    <row r="57" spans="1:68" customFormat="1" x14ac:dyDescent="0.2">
      <c r="A57" s="77" t="s">
        <v>485</v>
      </c>
      <c r="B57" s="88" t="s">
        <v>484</v>
      </c>
      <c r="C57" s="184" t="s">
        <v>483</v>
      </c>
      <c r="D57" s="24">
        <f>VLOOKUP(B57,[4]Tried!$C$7:$F$218,4,FALSE)</f>
        <v>1635.4411022327904</v>
      </c>
      <c r="E57" s="180">
        <f>VLOOKUP(B57,[4]Tried!$C$7:$F$218,2,FALSE)</f>
        <v>1474.2714477279769</v>
      </c>
      <c r="F57" s="180">
        <f>VLOOKUP(B57,[4]Tried!$C$7:$F$218,3,FALSE)</f>
        <v>161.16965450481345</v>
      </c>
      <c r="G57" s="183"/>
      <c r="H57" s="180">
        <f>VLOOKUP(B57,[4]Tried!$K$7:$P$218,6,FALSE)</f>
        <v>1611.2592759445683</v>
      </c>
      <c r="I57" s="182">
        <f>VLOOKUP(B57,[4]Tried!$K$7:$P$218,2,FALSE)</f>
        <v>778.92121762910563</v>
      </c>
      <c r="J57" s="20">
        <f>VLOOKUP(B57,[4]Tried!$K$7:$P$218,3,FALSE)</f>
        <v>203.00519212342658</v>
      </c>
      <c r="K57" s="180">
        <f>VLOOKUP(B57,[4]Tried!$K$7:$P$218,4,FALSE)</f>
        <v>218.39088223992783</v>
      </c>
      <c r="L57" s="180">
        <f>VLOOKUP(B57,[4]Tried!$K$7:$P$218,5,FALSE)</f>
        <v>410.94198395210833</v>
      </c>
      <c r="M57" s="19"/>
      <c r="N57" s="180">
        <f>VLOOKUP(B57,[4]Succeded!$C$8:$F$219,4,0)</f>
        <v>1477.2983155763393</v>
      </c>
      <c r="O57" s="181">
        <f>VLOOKUP(B57,[4]Succeded!$C$8:$F$219,2,0)</f>
        <v>1366.8672693610145</v>
      </c>
      <c r="P57" s="20">
        <f>VLOOKUP(B57,[4]Succeded!$C$8:$F$219,3,0)</f>
        <v>110.43104621532487</v>
      </c>
      <c r="Q57" s="19"/>
      <c r="R57" s="180">
        <f>VLOOKUP(B57,[4]Succeded!$K$8:$P$219,6,FALSE)</f>
        <v>1451.7136184298834</v>
      </c>
      <c r="S57" s="180">
        <f>VLOOKUP(B57,[4]Succeded!$K$8:$P$219,2,FALSE)</f>
        <v>718.64858203424376</v>
      </c>
      <c r="T57" s="180">
        <f>VLOOKUP(B57,[4]Succeded!$K$8:$P$219,3,FALSE)</f>
        <v>186.27919806276961</v>
      </c>
      <c r="U57" s="180">
        <f>VLOOKUP(B57,[4]Succeded!$K$8:$P$219,4,FALSE)</f>
        <v>207.3331216993291</v>
      </c>
      <c r="V57" s="20">
        <f>VLOOKUP(B57,[4]Succeded!$K$8:$P$219,5,FALSE)</f>
        <v>339.452716633541</v>
      </c>
      <c r="W57" s="19"/>
      <c r="X57" s="19">
        <f t="shared" si="0"/>
        <v>0.90330267079594229</v>
      </c>
      <c r="Y57" s="19">
        <f t="shared" si="1"/>
        <v>0.92714762363980885</v>
      </c>
      <c r="Z57" s="19">
        <f t="shared" si="2"/>
        <v>0.68518510233591623</v>
      </c>
      <c r="AA57" s="179"/>
      <c r="AB57" s="85">
        <f t="shared" si="3"/>
        <v>0.90098076709525565</v>
      </c>
      <c r="AC57" s="85">
        <f t="shared" si="4"/>
        <v>0.9226203700313611</v>
      </c>
      <c r="AD57" s="85">
        <f t="shared" si="5"/>
        <v>0.91760804792378114</v>
      </c>
      <c r="AE57" s="85">
        <f t="shared" si="6"/>
        <v>0.94936711447298194</v>
      </c>
      <c r="AF57" s="84">
        <f t="shared" si="7"/>
        <v>0.8260356203300494</v>
      </c>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row>
    <row r="58" spans="1:68" customFormat="1" x14ac:dyDescent="0.2">
      <c r="A58" s="77" t="s">
        <v>482</v>
      </c>
      <c r="B58" s="88" t="s">
        <v>481</v>
      </c>
      <c r="C58" s="184" t="s">
        <v>480</v>
      </c>
      <c r="D58" s="24">
        <f>VLOOKUP(B58,[4]Tried!$C$7:$F$218,4,FALSE)</f>
        <v>631.43032890361133</v>
      </c>
      <c r="E58" s="180">
        <f>VLOOKUP(B58,[4]Tried!$C$7:$F$218,2,FALSE)</f>
        <v>626.15581724133051</v>
      </c>
      <c r="F58" s="180">
        <f>VLOOKUP(B58,[4]Tried!$C$7:$F$218,3,FALSE)</f>
        <v>5.2745116622808617</v>
      </c>
      <c r="G58" s="183"/>
      <c r="H58" s="180">
        <f>VLOOKUP(B58,[4]Tried!$K$7:$P$218,6,FALSE)</f>
        <v>614.16079778360154</v>
      </c>
      <c r="I58" s="182">
        <f>VLOOKUP(B58,[4]Tried!$K$7:$P$218,2,FALSE)</f>
        <v>279.9812787236616</v>
      </c>
      <c r="J58" s="20">
        <f>VLOOKUP(B58,[4]Tried!$K$7:$P$218,3,FALSE)</f>
        <v>81.758390290475731</v>
      </c>
      <c r="K58" s="180">
        <f>VLOOKUP(B58,[4]Tried!$K$7:$P$218,4,FALSE)</f>
        <v>155.45872293768642</v>
      </c>
      <c r="L58" s="180">
        <f>VLOOKUP(B58,[4]Tried!$K$7:$P$218,5,FALSE)</f>
        <v>96.962405831777801</v>
      </c>
      <c r="M58" s="19"/>
      <c r="N58" s="180">
        <f>VLOOKUP(B58,[4]Succeded!$C$8:$F$219,4,0)</f>
        <v>578.02319107286633</v>
      </c>
      <c r="O58" s="181">
        <f>VLOOKUP(B58,[4]Succeded!$C$8:$F$219,2,0)</f>
        <v>575.53353949537211</v>
      </c>
      <c r="P58" s="20">
        <f>VLOOKUP(B58,[4]Succeded!$C$8:$F$219,3,0)</f>
        <v>2.4896515774941657</v>
      </c>
      <c r="Q58" s="19"/>
      <c r="R58" s="180">
        <f>VLOOKUP(B58,[4]Succeded!$K$8:$P$219,6,FALSE)</f>
        <v>561.13345295541149</v>
      </c>
      <c r="S58" s="180">
        <f>VLOOKUP(B58,[4]Succeded!$K$8:$P$219,2,FALSE)</f>
        <v>257.97358745494307</v>
      </c>
      <c r="T58" s="180">
        <f>VLOOKUP(B58,[4]Succeded!$K$8:$P$219,3,FALSE)</f>
        <v>78.768539414051119</v>
      </c>
      <c r="U58" s="180">
        <f>VLOOKUP(B58,[4]Succeded!$K$8:$P$219,4,FALSE)</f>
        <v>147.29092736055028</v>
      </c>
      <c r="V58" s="20">
        <f>VLOOKUP(B58,[4]Succeded!$K$8:$P$219,5,FALSE)</f>
        <v>77.100398725867024</v>
      </c>
      <c r="W58" s="19"/>
      <c r="X58" s="19">
        <f t="shared" si="0"/>
        <v>0.91541879541408966</v>
      </c>
      <c r="Y58" s="19">
        <f t="shared" si="1"/>
        <v>0.91915386497727325</v>
      </c>
      <c r="Z58" s="19">
        <f t="shared" si="2"/>
        <v>0.47201556028365355</v>
      </c>
      <c r="AA58" s="179"/>
      <c r="AB58" s="85">
        <f t="shared" si="3"/>
        <v>0.91365885771355571</v>
      </c>
      <c r="AC58" s="85">
        <f t="shared" si="4"/>
        <v>0.92139584700432819</v>
      </c>
      <c r="AD58" s="85">
        <f t="shared" si="5"/>
        <v>0.96343065383501192</v>
      </c>
      <c r="AE58" s="85">
        <f t="shared" si="6"/>
        <v>0.94746003683299207</v>
      </c>
      <c r="AF58" s="84">
        <f t="shared" si="7"/>
        <v>0.7951576496526932</v>
      </c>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row>
    <row r="59" spans="1:68" customFormat="1" x14ac:dyDescent="0.2">
      <c r="A59" s="77" t="s">
        <v>479</v>
      </c>
      <c r="B59" s="88" t="s">
        <v>478</v>
      </c>
      <c r="C59" s="184" t="s">
        <v>477</v>
      </c>
      <c r="D59" s="24">
        <f>VLOOKUP(B59,[4]Tried!$C$7:$F$218,4,FALSE)</f>
        <v>616.90957401898129</v>
      </c>
      <c r="E59" s="180">
        <f>VLOOKUP(B59,[4]Tried!$C$7:$F$218,2,FALSE)</f>
        <v>596.23905767333554</v>
      </c>
      <c r="F59" s="180">
        <f>VLOOKUP(B59,[4]Tried!$C$7:$F$218,3,FALSE)</f>
        <v>20.670516345645748</v>
      </c>
      <c r="G59" s="183"/>
      <c r="H59" s="180">
        <f>VLOOKUP(B59,[4]Tried!$K$7:$P$218,6,FALSE)</f>
        <v>605.33249675799243</v>
      </c>
      <c r="I59" s="182">
        <f>VLOOKUP(B59,[4]Tried!$K$7:$P$218,2,FALSE)</f>
        <v>297.97737103209153</v>
      </c>
      <c r="J59" s="20">
        <f>VLOOKUP(B59,[4]Tried!$K$7:$P$218,3,FALSE)</f>
        <v>76.50880758298932</v>
      </c>
      <c r="K59" s="180">
        <f>VLOOKUP(B59,[4]Tried!$K$7:$P$218,4,FALSE)</f>
        <v>138.90424916559013</v>
      </c>
      <c r="L59" s="180">
        <f>VLOOKUP(B59,[4]Tried!$K$7:$P$218,5,FALSE)</f>
        <v>91.942068977321526</v>
      </c>
      <c r="M59" s="19"/>
      <c r="N59" s="180">
        <f>VLOOKUP(B59,[4]Succeded!$C$8:$F$219,4,0)</f>
        <v>571.15569545538926</v>
      </c>
      <c r="O59" s="181">
        <f>VLOOKUP(B59,[4]Succeded!$C$8:$F$219,2,0)</f>
        <v>552.01023282311962</v>
      </c>
      <c r="P59" s="20">
        <f>VLOOKUP(B59,[4]Succeded!$C$8:$F$219,3,0)</f>
        <v>19.145462632269659</v>
      </c>
      <c r="Q59" s="19"/>
      <c r="R59" s="180">
        <f>VLOOKUP(B59,[4]Succeded!$K$8:$P$219,6,FALSE)</f>
        <v>565.08731149997971</v>
      </c>
      <c r="S59" s="180">
        <f>VLOOKUP(B59,[4]Succeded!$K$8:$P$219,2,FALSE)</f>
        <v>270.08432853562209</v>
      </c>
      <c r="T59" s="180">
        <f>VLOOKUP(B59,[4]Succeded!$K$8:$P$219,3,FALSE)</f>
        <v>73.87216293062535</v>
      </c>
      <c r="U59" s="180">
        <f>VLOOKUP(B59,[4]Succeded!$K$8:$P$219,4,FALSE)</f>
        <v>134.49724250139857</v>
      </c>
      <c r="V59" s="20">
        <f>VLOOKUP(B59,[4]Succeded!$K$8:$P$219,5,FALSE)</f>
        <v>86.633577532333675</v>
      </c>
      <c r="W59" s="19"/>
      <c r="X59" s="19">
        <f t="shared" si="0"/>
        <v>0.92583373562267934</v>
      </c>
      <c r="Y59" s="19">
        <f t="shared" si="1"/>
        <v>0.92582031606113302</v>
      </c>
      <c r="Z59" s="19">
        <f t="shared" si="2"/>
        <v>0.92622082158594254</v>
      </c>
      <c r="AA59" s="179"/>
      <c r="AB59" s="85">
        <f t="shared" si="3"/>
        <v>0.93351557123802908</v>
      </c>
      <c r="AC59" s="85">
        <f t="shared" si="4"/>
        <v>0.90639207802975952</v>
      </c>
      <c r="AD59" s="85">
        <f t="shared" si="5"/>
        <v>0.9655380245012446</v>
      </c>
      <c r="AE59" s="85">
        <f t="shared" si="6"/>
        <v>0.96827306082668585</v>
      </c>
      <c r="AF59" s="84">
        <f t="shared" si="7"/>
        <v>0.9422626496876283</v>
      </c>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row>
    <row r="60" spans="1:68" customFormat="1" x14ac:dyDescent="0.2">
      <c r="A60" s="77" t="s">
        <v>476</v>
      </c>
      <c r="B60" s="88" t="s">
        <v>475</v>
      </c>
      <c r="C60" s="184" t="s">
        <v>474</v>
      </c>
      <c r="D60" s="24">
        <f>VLOOKUP(B60,[4]Tried!$C$7:$F$218,4,FALSE)</f>
        <v>1387.8123484471844</v>
      </c>
      <c r="E60" s="180">
        <f>VLOOKUP(B60,[4]Tried!$C$7:$F$218,2,FALSE)</f>
        <v>1317.1491421936637</v>
      </c>
      <c r="F60" s="180">
        <f>VLOOKUP(B60,[4]Tried!$C$7:$F$218,3,FALSE)</f>
        <v>70.663206253520684</v>
      </c>
      <c r="G60" s="183"/>
      <c r="H60" s="180">
        <f>VLOOKUP(B60,[4]Tried!$K$7:$P$218,6,FALSE)</f>
        <v>1343.827576564908</v>
      </c>
      <c r="I60" s="182">
        <f>VLOOKUP(B60,[4]Tried!$K$7:$P$218,2,FALSE)</f>
        <v>576.46797161398922</v>
      </c>
      <c r="J60" s="20">
        <f>VLOOKUP(B60,[4]Tried!$K$7:$P$218,3,FALSE)</f>
        <v>232.63230263957075</v>
      </c>
      <c r="K60" s="180">
        <f>VLOOKUP(B60,[4]Tried!$K$7:$P$218,4,FALSE)</f>
        <v>192.97109009808943</v>
      </c>
      <c r="L60" s="180">
        <f>VLOOKUP(B60,[4]Tried!$K$7:$P$218,5,FALSE)</f>
        <v>341.75621221325861</v>
      </c>
      <c r="M60" s="19"/>
      <c r="N60" s="180">
        <f>VLOOKUP(B60,[4]Succeded!$C$8:$F$219,4,0)</f>
        <v>1286.2986029097131</v>
      </c>
      <c r="O60" s="181">
        <f>VLOOKUP(B60,[4]Succeded!$C$8:$F$219,2,0)</f>
        <v>1222.4585733801646</v>
      </c>
      <c r="P60" s="20">
        <f>VLOOKUP(B60,[4]Succeded!$C$8:$F$219,3,0)</f>
        <v>63.840029529548545</v>
      </c>
      <c r="Q60" s="19"/>
      <c r="R60" s="180">
        <f>VLOOKUP(B60,[4]Succeded!$K$8:$P$219,6,FALSE)</f>
        <v>1246.7334565687515</v>
      </c>
      <c r="S60" s="180">
        <f>VLOOKUP(B60,[4]Succeded!$K$8:$P$219,2,FALSE)</f>
        <v>535.55724307902051</v>
      </c>
      <c r="T60" s="180">
        <f>VLOOKUP(B60,[4]Succeded!$K$8:$P$219,3,FALSE)</f>
        <v>226.10885456236912</v>
      </c>
      <c r="U60" s="180">
        <f>VLOOKUP(B60,[4]Succeded!$K$8:$P$219,4,FALSE)</f>
        <v>188.72619992721954</v>
      </c>
      <c r="V60" s="20">
        <f>VLOOKUP(B60,[4]Succeded!$K$8:$P$219,5,FALSE)</f>
        <v>296.34115900014245</v>
      </c>
      <c r="W60" s="19"/>
      <c r="X60" s="19">
        <f t="shared" si="0"/>
        <v>0.92685340662154037</v>
      </c>
      <c r="Y60" s="19">
        <f t="shared" si="1"/>
        <v>0.9281094556567866</v>
      </c>
      <c r="Z60" s="19">
        <f t="shared" si="2"/>
        <v>0.90344088407915701</v>
      </c>
      <c r="AA60" s="179"/>
      <c r="AB60" s="85">
        <f t="shared" si="3"/>
        <v>0.92774808190471247</v>
      </c>
      <c r="AC60" s="85">
        <f t="shared" si="4"/>
        <v>0.92903208755826061</v>
      </c>
      <c r="AD60" s="85">
        <f t="shared" si="5"/>
        <v>0.97195811586274516</v>
      </c>
      <c r="AE60" s="85">
        <f t="shared" si="6"/>
        <v>0.97800245534855934</v>
      </c>
      <c r="AF60" s="84">
        <f t="shared" si="7"/>
        <v>0.86711272073446088</v>
      </c>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row>
    <row r="61" spans="1:68" customFormat="1" x14ac:dyDescent="0.2">
      <c r="A61" s="77" t="s">
        <v>473</v>
      </c>
      <c r="B61" s="88" t="s">
        <v>472</v>
      </c>
      <c r="C61" s="184" t="s">
        <v>471</v>
      </c>
      <c r="D61" s="24">
        <f>VLOOKUP(B61,[4]Tried!$C$7:$F$218,4,FALSE)</f>
        <v>1176.550092646763</v>
      </c>
      <c r="E61" s="180">
        <f>VLOOKUP(B61,[4]Tried!$C$7:$F$218,2,FALSE)</f>
        <v>997.90528907525299</v>
      </c>
      <c r="F61" s="180">
        <f>VLOOKUP(B61,[4]Tried!$C$7:$F$218,3,FALSE)</f>
        <v>178.64480357151007</v>
      </c>
      <c r="G61" s="183"/>
      <c r="H61" s="180">
        <f>VLOOKUP(B61,[4]Tried!$K$7:$P$218,6,FALSE)</f>
        <v>1134.7718720537755</v>
      </c>
      <c r="I61" s="182">
        <f>VLOOKUP(B61,[4]Tried!$K$7:$P$218,2,FALSE)</f>
        <v>497.94554097023257</v>
      </c>
      <c r="J61" s="20">
        <f>VLOOKUP(B61,[4]Tried!$K$7:$P$218,3,FALSE)</f>
        <v>192.18693169956481</v>
      </c>
      <c r="K61" s="180">
        <f>VLOOKUP(B61,[4]Tried!$K$7:$P$218,4,FALSE)</f>
        <v>195.53717244784468</v>
      </c>
      <c r="L61" s="180">
        <f>VLOOKUP(B61,[4]Tried!$K$7:$P$218,5,FALSE)</f>
        <v>249.10222693613363</v>
      </c>
      <c r="M61" s="19"/>
      <c r="N61" s="180">
        <f>VLOOKUP(B61,[4]Succeded!$C$8:$F$219,4,0)</f>
        <v>1048.4192337729553</v>
      </c>
      <c r="O61" s="181">
        <f>VLOOKUP(B61,[4]Succeded!$C$8:$F$219,2,0)</f>
        <v>903.12188417965137</v>
      </c>
      <c r="P61" s="20">
        <f>VLOOKUP(B61,[4]Succeded!$C$8:$F$219,3,0)</f>
        <v>145.29734959330392</v>
      </c>
      <c r="Q61" s="19"/>
      <c r="R61" s="180">
        <f>VLOOKUP(B61,[4]Succeded!$K$8:$P$219,6,FALSE)</f>
        <v>1010.6683102834812</v>
      </c>
      <c r="S61" s="180">
        <f>VLOOKUP(B61,[4]Succeded!$K$8:$P$219,2,FALSE)</f>
        <v>438.86626429768546</v>
      </c>
      <c r="T61" s="180">
        <f>VLOOKUP(B61,[4]Succeded!$K$8:$P$219,3,FALSE)</f>
        <v>165.72373847255309</v>
      </c>
      <c r="U61" s="180">
        <f>VLOOKUP(B61,[4]Succeded!$K$8:$P$219,4,FALSE)</f>
        <v>193.61533741102357</v>
      </c>
      <c r="V61" s="20">
        <f>VLOOKUP(B61,[4]Succeded!$K$8:$P$219,5,FALSE)</f>
        <v>212.46297010221906</v>
      </c>
      <c r="W61" s="19"/>
      <c r="X61" s="19">
        <f t="shared" si="0"/>
        <v>0.89109612954467154</v>
      </c>
      <c r="Y61" s="19">
        <f t="shared" si="1"/>
        <v>0.90501763450573924</v>
      </c>
      <c r="Z61" s="19">
        <f t="shared" si="2"/>
        <v>0.81333096003065419</v>
      </c>
      <c r="AA61" s="179"/>
      <c r="AB61" s="85">
        <f t="shared" si="3"/>
        <v>0.89063567327793869</v>
      </c>
      <c r="AC61" s="85">
        <f t="shared" si="4"/>
        <v>0.88135393971510856</v>
      </c>
      <c r="AD61" s="85">
        <f t="shared" si="5"/>
        <v>0.8623049288888166</v>
      </c>
      <c r="AE61" s="85">
        <f t="shared" si="6"/>
        <v>0.99017151054828867</v>
      </c>
      <c r="AF61" s="84">
        <f t="shared" si="7"/>
        <v>0.85291477605574206</v>
      </c>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row>
    <row r="62" spans="1:68" customFormat="1" x14ac:dyDescent="0.2">
      <c r="A62" s="77" t="s">
        <v>470</v>
      </c>
      <c r="B62" s="88" t="s">
        <v>469</v>
      </c>
      <c r="C62" s="184" t="s">
        <v>468</v>
      </c>
      <c r="D62" s="24">
        <f>VLOOKUP(B62,[4]Tried!$C$7:$F$218,4,FALSE)</f>
        <v>765.74279667345797</v>
      </c>
      <c r="E62" s="180">
        <f>VLOOKUP(B62,[4]Tried!$C$7:$F$218,2,FALSE)</f>
        <v>753.93528031785331</v>
      </c>
      <c r="F62" s="180">
        <f>VLOOKUP(B62,[4]Tried!$C$7:$F$218,3,FALSE)</f>
        <v>11.807516355604626</v>
      </c>
      <c r="G62" s="183"/>
      <c r="H62" s="180">
        <f>VLOOKUP(B62,[4]Tried!$K$7:$P$218,6,FALSE)</f>
        <v>755.25048470336048</v>
      </c>
      <c r="I62" s="182">
        <f>VLOOKUP(B62,[4]Tried!$K$7:$P$218,2,FALSE)</f>
        <v>286.53180551423389</v>
      </c>
      <c r="J62" s="20">
        <f>VLOOKUP(B62,[4]Tried!$K$7:$P$218,3,FALSE)</f>
        <v>142.96098483033836</v>
      </c>
      <c r="K62" s="180">
        <f>VLOOKUP(B62,[4]Tried!$K$7:$P$218,4,FALSE)</f>
        <v>153.91690710494879</v>
      </c>
      <c r="L62" s="180">
        <f>VLOOKUP(B62,[4]Tried!$K$7:$P$218,5,FALSE)</f>
        <v>171.84078725383949</v>
      </c>
      <c r="M62" s="19"/>
      <c r="N62" s="180">
        <f>VLOOKUP(B62,[4]Succeded!$C$8:$F$219,4,0)</f>
        <v>693.0332826601441</v>
      </c>
      <c r="O62" s="181">
        <f>VLOOKUP(B62,[4]Succeded!$C$8:$F$219,2,0)</f>
        <v>684.44830022121778</v>
      </c>
      <c r="P62" s="20">
        <f>VLOOKUP(B62,[4]Succeded!$C$8:$F$219,3,0)</f>
        <v>8.5849824389262963</v>
      </c>
      <c r="Q62" s="19"/>
      <c r="R62" s="180">
        <f>VLOOKUP(B62,[4]Succeded!$K$8:$P$219,6,FALSE)</f>
        <v>686.28746521987614</v>
      </c>
      <c r="S62" s="180">
        <f>VLOOKUP(B62,[4]Succeded!$K$8:$P$219,2,FALSE)</f>
        <v>248.00521340558149</v>
      </c>
      <c r="T62" s="180">
        <f>VLOOKUP(B62,[4]Succeded!$K$8:$P$219,3,FALSE)</f>
        <v>139.14518458190139</v>
      </c>
      <c r="U62" s="180">
        <f>VLOOKUP(B62,[4]Succeded!$K$8:$P$219,4,FALSE)</f>
        <v>146.68967056049112</v>
      </c>
      <c r="V62" s="20">
        <f>VLOOKUP(B62,[4]Succeded!$K$8:$P$219,5,FALSE)</f>
        <v>152.44739667190217</v>
      </c>
      <c r="W62" s="19"/>
      <c r="X62" s="19">
        <f t="shared" si="0"/>
        <v>0.90504708065269601</v>
      </c>
      <c r="Y62" s="19">
        <f t="shared" si="1"/>
        <v>0.90783429040840169</v>
      </c>
      <c r="Z62" s="19">
        <f t="shared" si="2"/>
        <v>0.72707775118611606</v>
      </c>
      <c r="AA62" s="179"/>
      <c r="AB62" s="85">
        <f t="shared" si="3"/>
        <v>0.90868854654152131</v>
      </c>
      <c r="AC62" s="85">
        <f t="shared" si="4"/>
        <v>0.86554165587478371</v>
      </c>
      <c r="AD62" s="85">
        <f t="shared" si="5"/>
        <v>0.97330879992911745</v>
      </c>
      <c r="AE62" s="85">
        <f t="shared" si="6"/>
        <v>0.95304455708995151</v>
      </c>
      <c r="AF62" s="84">
        <f t="shared" si="7"/>
        <v>0.8871432627150978</v>
      </c>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row>
    <row r="63" spans="1:68" customFormat="1" x14ac:dyDescent="0.2">
      <c r="A63" s="77" t="s">
        <v>467</v>
      </c>
      <c r="B63" s="88" t="s">
        <v>466</v>
      </c>
      <c r="C63" s="184" t="s">
        <v>465</v>
      </c>
      <c r="D63" s="24">
        <f>VLOOKUP(B63,[4]Tried!$C$7:$F$218,4,FALSE)</f>
        <v>855.31343119049768</v>
      </c>
      <c r="E63" s="180">
        <f>VLOOKUP(B63,[4]Tried!$C$7:$F$218,2,FALSE)</f>
        <v>656.03700590017274</v>
      </c>
      <c r="F63" s="180">
        <f>VLOOKUP(B63,[4]Tried!$C$7:$F$218,3,FALSE)</f>
        <v>199.27642529032497</v>
      </c>
      <c r="G63" s="183"/>
      <c r="H63" s="180">
        <f>VLOOKUP(B63,[4]Tried!$K$7:$P$218,6,FALSE)</f>
        <v>822.8032161672636</v>
      </c>
      <c r="I63" s="182">
        <f>VLOOKUP(B63,[4]Tried!$K$7:$P$218,2,FALSE)</f>
        <v>357.93743745852601</v>
      </c>
      <c r="J63" s="20">
        <f>VLOOKUP(B63,[4]Tried!$K$7:$P$218,3,FALSE)</f>
        <v>127.35495165697102</v>
      </c>
      <c r="K63" s="180">
        <f>VLOOKUP(B63,[4]Tried!$K$7:$P$218,4,FALSE)</f>
        <v>136.70697079559534</v>
      </c>
      <c r="L63" s="180">
        <f>VLOOKUP(B63,[4]Tried!$K$7:$P$218,5,FALSE)</f>
        <v>200.80385625617126</v>
      </c>
      <c r="M63" s="19"/>
      <c r="N63" s="180">
        <f>VLOOKUP(B63,[4]Succeded!$C$8:$F$219,4,0)</f>
        <v>756.93770006467958</v>
      </c>
      <c r="O63" s="181">
        <f>VLOOKUP(B63,[4]Succeded!$C$8:$F$219,2,0)</f>
        <v>599.81376201642104</v>
      </c>
      <c r="P63" s="20">
        <f>VLOOKUP(B63,[4]Succeded!$C$8:$F$219,3,0)</f>
        <v>157.12393804825848</v>
      </c>
      <c r="Q63" s="19"/>
      <c r="R63" s="180">
        <f>VLOOKUP(B63,[4]Succeded!$K$8:$P$219,6,FALSE)</f>
        <v>731.24175806112316</v>
      </c>
      <c r="S63" s="180">
        <f>VLOOKUP(B63,[4]Succeded!$K$8:$P$219,2,FALSE)</f>
        <v>312.88941528604948</v>
      </c>
      <c r="T63" s="180">
        <f>VLOOKUP(B63,[4]Succeded!$K$8:$P$219,3,FALSE)</f>
        <v>117.88133341671376</v>
      </c>
      <c r="U63" s="180">
        <f>VLOOKUP(B63,[4]Succeded!$K$8:$P$219,4,FALSE)</f>
        <v>126.20780041860108</v>
      </c>
      <c r="V63" s="20">
        <f>VLOOKUP(B63,[4]Succeded!$K$8:$P$219,5,FALSE)</f>
        <v>174.26320893975881</v>
      </c>
      <c r="W63" s="19"/>
      <c r="X63" s="19">
        <f t="shared" si="0"/>
        <v>0.88498282905613856</v>
      </c>
      <c r="Y63" s="19">
        <f t="shared" si="1"/>
        <v>0.91429867007790866</v>
      </c>
      <c r="Z63" s="19">
        <f t="shared" si="2"/>
        <v>0.78847228325852037</v>
      </c>
      <c r="AA63" s="179"/>
      <c r="AB63" s="85">
        <f t="shared" si="3"/>
        <v>0.8887201018335259</v>
      </c>
      <c r="AC63" s="85">
        <f t="shared" si="4"/>
        <v>0.87414554204686623</v>
      </c>
      <c r="AD63" s="85">
        <f t="shared" si="5"/>
        <v>0.92561248607141444</v>
      </c>
      <c r="AE63" s="85">
        <f t="shared" si="6"/>
        <v>0.92319945123579217</v>
      </c>
      <c r="AF63" s="84">
        <f t="shared" si="7"/>
        <v>0.86782799986393799</v>
      </c>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row>
    <row r="64" spans="1:68" customFormat="1" x14ac:dyDescent="0.2">
      <c r="A64" s="77" t="s">
        <v>464</v>
      </c>
      <c r="B64" s="88" t="s">
        <v>463</v>
      </c>
      <c r="C64" s="184" t="s">
        <v>462</v>
      </c>
      <c r="D64" s="24">
        <f>VLOOKUP(B64,[4]Tried!$C$7:$F$218,4,FALSE)</f>
        <v>714.33497228098531</v>
      </c>
      <c r="E64" s="180">
        <f>VLOOKUP(B64,[4]Tried!$C$7:$F$218,2,FALSE)</f>
        <v>690.2633223291399</v>
      </c>
      <c r="F64" s="180">
        <f>VLOOKUP(B64,[4]Tried!$C$7:$F$218,3,FALSE)</f>
        <v>24.071649951845377</v>
      </c>
      <c r="G64" s="183"/>
      <c r="H64" s="180">
        <f>VLOOKUP(B64,[4]Tried!$K$7:$P$218,6,FALSE)</f>
        <v>699.72616090985787</v>
      </c>
      <c r="I64" s="182">
        <f>VLOOKUP(B64,[4]Tried!$K$7:$P$218,2,FALSE)</f>
        <v>317.64530464313219</v>
      </c>
      <c r="J64" s="20">
        <f>VLOOKUP(B64,[4]Tried!$K$7:$P$218,3,FALSE)</f>
        <v>129.86470907775546</v>
      </c>
      <c r="K64" s="180">
        <f>VLOOKUP(B64,[4]Tried!$K$7:$P$218,4,FALSE)</f>
        <v>144.78892553792522</v>
      </c>
      <c r="L64" s="180">
        <f>VLOOKUP(B64,[4]Tried!$K$7:$P$218,5,FALSE)</f>
        <v>107.42722165104496</v>
      </c>
      <c r="M64" s="19"/>
      <c r="N64" s="180">
        <f>VLOOKUP(B64,[4]Succeded!$C$8:$F$219,4,0)</f>
        <v>663.30231451171198</v>
      </c>
      <c r="O64" s="181">
        <f>VLOOKUP(B64,[4]Succeded!$C$8:$F$219,2,0)</f>
        <v>648.02863588942159</v>
      </c>
      <c r="P64" s="20">
        <f>VLOOKUP(B64,[4]Succeded!$C$8:$F$219,3,0)</f>
        <v>15.273678622290351</v>
      </c>
      <c r="Q64" s="19"/>
      <c r="R64" s="180">
        <f>VLOOKUP(B64,[4]Succeded!$K$8:$P$219,6,FALSE)</f>
        <v>648.5236261263459</v>
      </c>
      <c r="S64" s="180">
        <f>VLOOKUP(B64,[4]Succeded!$K$8:$P$219,2,FALSE)</f>
        <v>295.44951309680658</v>
      </c>
      <c r="T64" s="180">
        <f>VLOOKUP(B64,[4]Succeded!$K$8:$P$219,3,FALSE)</f>
        <v>121.46319852523429</v>
      </c>
      <c r="U64" s="180">
        <f>VLOOKUP(B64,[4]Succeded!$K$8:$P$219,4,FALSE)</f>
        <v>137.68470352580911</v>
      </c>
      <c r="V64" s="20">
        <f>VLOOKUP(B64,[4]Succeded!$K$8:$P$219,5,FALSE)</f>
        <v>93.926210978495959</v>
      </c>
      <c r="W64" s="19"/>
      <c r="X64" s="19">
        <f t="shared" si="0"/>
        <v>0.92855920576544371</v>
      </c>
      <c r="Y64" s="19">
        <f t="shared" si="1"/>
        <v>0.93881365984041165</v>
      </c>
      <c r="Z64" s="19">
        <f t="shared" si="2"/>
        <v>0.63450900344782735</v>
      </c>
      <c r="AA64" s="179"/>
      <c r="AB64" s="85">
        <f t="shared" si="3"/>
        <v>0.9268248957321632</v>
      </c>
      <c r="AC64" s="85">
        <f t="shared" si="4"/>
        <v>0.93012397406200564</v>
      </c>
      <c r="AD64" s="85">
        <f t="shared" si="5"/>
        <v>0.93530566839763341</v>
      </c>
      <c r="AE64" s="85">
        <f t="shared" si="6"/>
        <v>0.95093394066070835</v>
      </c>
      <c r="AF64" s="84">
        <f t="shared" si="7"/>
        <v>0.87432411948245081</v>
      </c>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row>
    <row r="65" spans="1:68" customFormat="1" x14ac:dyDescent="0.2">
      <c r="A65" s="77" t="s">
        <v>461</v>
      </c>
      <c r="B65" s="88" t="s">
        <v>460</v>
      </c>
      <c r="C65" s="184" t="s">
        <v>459</v>
      </c>
      <c r="D65" s="24">
        <f>VLOOKUP(B65,[4]Tried!$C$7:$F$218,4,FALSE)</f>
        <v>1288.1712584500535</v>
      </c>
      <c r="E65" s="180">
        <f>VLOOKUP(B65,[4]Tried!$C$7:$F$218,2,FALSE)</f>
        <v>1211.1081856499702</v>
      </c>
      <c r="F65" s="180">
        <f>VLOOKUP(B65,[4]Tried!$C$7:$F$218,3,FALSE)</f>
        <v>77.063072800083276</v>
      </c>
      <c r="G65" s="183"/>
      <c r="H65" s="180">
        <f>VLOOKUP(B65,[4]Tried!$K$7:$P$218,6,FALSE)</f>
        <v>1260.9153978895588</v>
      </c>
      <c r="I65" s="182">
        <f>VLOOKUP(B65,[4]Tried!$K$7:$P$218,2,FALSE)</f>
        <v>585.53454870816188</v>
      </c>
      <c r="J65" s="20">
        <f>VLOOKUP(B65,[4]Tried!$K$7:$P$218,3,FALSE)</f>
        <v>197.3867246273264</v>
      </c>
      <c r="K65" s="180">
        <f>VLOOKUP(B65,[4]Tried!$K$7:$P$218,4,FALSE)</f>
        <v>244.37412242664178</v>
      </c>
      <c r="L65" s="180">
        <f>VLOOKUP(B65,[4]Tried!$K$7:$P$218,5,FALSE)</f>
        <v>233.62000212742871</v>
      </c>
      <c r="M65" s="19"/>
      <c r="N65" s="180">
        <f>VLOOKUP(B65,[4]Succeded!$C$8:$F$219,4,0)</f>
        <v>1227.7644403070071</v>
      </c>
      <c r="O65" s="181">
        <f>VLOOKUP(B65,[4]Succeded!$C$8:$F$219,2,0)</f>
        <v>1158.4586064411726</v>
      </c>
      <c r="P65" s="20">
        <f>VLOOKUP(B65,[4]Succeded!$C$8:$F$219,3,0)</f>
        <v>69.305833865834586</v>
      </c>
      <c r="Q65" s="19"/>
      <c r="R65" s="180">
        <f>VLOOKUP(B65,[4]Succeded!$K$8:$P$219,6,FALSE)</f>
        <v>1201.7987067035524</v>
      </c>
      <c r="S65" s="180">
        <f>VLOOKUP(B65,[4]Succeded!$K$8:$P$219,2,FALSE)</f>
        <v>548.81600558073455</v>
      </c>
      <c r="T65" s="180">
        <f>VLOOKUP(B65,[4]Succeded!$K$8:$P$219,3,FALSE)</f>
        <v>195.17471913396648</v>
      </c>
      <c r="U65" s="180">
        <f>VLOOKUP(B65,[4]Succeded!$K$8:$P$219,4,FALSE)</f>
        <v>239.88124469641977</v>
      </c>
      <c r="V65" s="20">
        <f>VLOOKUP(B65,[4]Succeded!$K$8:$P$219,5,FALSE)</f>
        <v>217.9267372924316</v>
      </c>
      <c r="W65" s="19"/>
      <c r="X65" s="19">
        <f t="shared" si="0"/>
        <v>0.95310653164570003</v>
      </c>
      <c r="Y65" s="19">
        <f t="shared" si="1"/>
        <v>0.95652776537007556</v>
      </c>
      <c r="Z65" s="19">
        <f t="shared" si="2"/>
        <v>0.89933909131326117</v>
      </c>
      <c r="AA65" s="179"/>
      <c r="AB65" s="85">
        <f t="shared" si="3"/>
        <v>0.95311605260356702</v>
      </c>
      <c r="AC65" s="85">
        <f t="shared" si="4"/>
        <v>0.9372905608927129</v>
      </c>
      <c r="AD65" s="85">
        <f t="shared" si="5"/>
        <v>0.98879354476580794</v>
      </c>
      <c r="AE65" s="85">
        <f t="shared" si="6"/>
        <v>0.98161475656420738</v>
      </c>
      <c r="AF65" s="84">
        <f t="shared" si="7"/>
        <v>0.9328256797701886</v>
      </c>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row>
    <row r="66" spans="1:68" customFormat="1" x14ac:dyDescent="0.2">
      <c r="A66" s="77" t="s">
        <v>458</v>
      </c>
      <c r="B66" s="88" t="s">
        <v>457</v>
      </c>
      <c r="C66" s="184" t="s">
        <v>456</v>
      </c>
      <c r="D66" s="24">
        <f>VLOOKUP(B66,[4]Tried!$C$7:$F$218,4,FALSE)</f>
        <v>512.71622878105188</v>
      </c>
      <c r="E66" s="180">
        <f>VLOOKUP(B66,[4]Tried!$C$7:$F$218,2,FALSE)</f>
        <v>506.12738879631399</v>
      </c>
      <c r="F66" s="180">
        <f>VLOOKUP(B66,[4]Tried!$C$7:$F$218,3,FALSE)</f>
        <v>6.5888399847379215</v>
      </c>
      <c r="G66" s="183"/>
      <c r="H66" s="180">
        <f>VLOOKUP(B66,[4]Tried!$K$7:$P$218,6,FALSE)</f>
        <v>503.36055913844439</v>
      </c>
      <c r="I66" s="182">
        <f>VLOOKUP(B66,[4]Tried!$K$7:$P$218,2,FALSE)</f>
        <v>219.40786525308374</v>
      </c>
      <c r="J66" s="20">
        <f>VLOOKUP(B66,[4]Tried!$K$7:$P$218,3,FALSE)</f>
        <v>66.194759405159829</v>
      </c>
      <c r="K66" s="180">
        <f>VLOOKUP(B66,[4]Tried!$K$7:$P$218,4,FALSE)</f>
        <v>112.5593569164314</v>
      </c>
      <c r="L66" s="180">
        <f>VLOOKUP(B66,[4]Tried!$K$7:$P$218,5,FALSE)</f>
        <v>105.1985775637694</v>
      </c>
      <c r="M66" s="19"/>
      <c r="N66" s="180">
        <f>VLOOKUP(B66,[4]Succeded!$C$8:$F$219,4,0)</f>
        <v>466.6614838710679</v>
      </c>
      <c r="O66" s="181">
        <f>VLOOKUP(B66,[4]Succeded!$C$8:$F$219,2,0)</f>
        <v>460.07264388632996</v>
      </c>
      <c r="P66" s="20">
        <f>VLOOKUP(B66,[4]Succeded!$C$8:$F$219,3,0)</f>
        <v>6.5888399847379215</v>
      </c>
      <c r="Q66" s="19"/>
      <c r="R66" s="180">
        <f>VLOOKUP(B66,[4]Succeded!$K$8:$P$219,6,FALSE)</f>
        <v>458.60880789214264</v>
      </c>
      <c r="S66" s="180">
        <f>VLOOKUP(B66,[4]Succeded!$K$8:$P$219,2,FALSE)</f>
        <v>201.40770091467712</v>
      </c>
      <c r="T66" s="180">
        <f>VLOOKUP(B66,[4]Succeded!$K$8:$P$219,3,FALSE)</f>
        <v>63.540993477385122</v>
      </c>
      <c r="U66" s="180">
        <f>VLOOKUP(B66,[4]Succeded!$K$8:$P$219,4,FALSE)</f>
        <v>100.10522304124967</v>
      </c>
      <c r="V66" s="20">
        <f>VLOOKUP(B66,[4]Succeded!$K$8:$P$219,5,FALSE)</f>
        <v>93.554890458830769</v>
      </c>
      <c r="W66" s="19"/>
      <c r="X66" s="19">
        <f t="shared" si="0"/>
        <v>0.91017498115970308</v>
      </c>
      <c r="Y66" s="19">
        <f t="shared" si="1"/>
        <v>0.90900562599563584</v>
      </c>
      <c r="Z66" s="19">
        <f t="shared" si="2"/>
        <v>1</v>
      </c>
      <c r="AA66" s="179"/>
      <c r="AB66" s="85">
        <f t="shared" si="3"/>
        <v>0.91109404494682866</v>
      </c>
      <c r="AC66" s="85">
        <f t="shared" si="4"/>
        <v>0.91796025945722737</v>
      </c>
      <c r="AD66" s="85">
        <f t="shared" si="5"/>
        <v>0.95990972772433936</v>
      </c>
      <c r="AE66" s="85">
        <f t="shared" si="6"/>
        <v>0.8893549659809431</v>
      </c>
      <c r="AF66" s="84">
        <f t="shared" si="7"/>
        <v>0.88931706706889213</v>
      </c>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row>
    <row r="67" spans="1:68" customFormat="1" x14ac:dyDescent="0.2">
      <c r="A67" s="77" t="s">
        <v>455</v>
      </c>
      <c r="B67" s="88" t="s">
        <v>454</v>
      </c>
      <c r="C67" s="184" t="s">
        <v>453</v>
      </c>
      <c r="D67" s="24">
        <f>VLOOKUP(B67,[4]Tried!$C$7:$F$218,4,FALSE)</f>
        <v>2773.9842935511165</v>
      </c>
      <c r="E67" s="180">
        <f>VLOOKUP(B67,[4]Tried!$C$7:$F$218,2,FALSE)</f>
        <v>2408.8729314890097</v>
      </c>
      <c r="F67" s="180">
        <f>VLOOKUP(B67,[4]Tried!$C$7:$F$218,3,FALSE)</f>
        <v>365.11136206210693</v>
      </c>
      <c r="G67" s="183"/>
      <c r="H67" s="180">
        <f>VLOOKUP(B67,[4]Tried!$K$7:$P$218,6,FALSE)</f>
        <v>2724.1684891180375</v>
      </c>
      <c r="I67" s="182">
        <f>VLOOKUP(B67,[4]Tried!$K$7:$P$218,2,FALSE)</f>
        <v>1260.6305398791815</v>
      </c>
      <c r="J67" s="20">
        <f>VLOOKUP(B67,[4]Tried!$K$7:$P$218,3,FALSE)</f>
        <v>382.59409356632358</v>
      </c>
      <c r="K67" s="180">
        <f>VLOOKUP(B67,[4]Tried!$K$7:$P$218,4,FALSE)</f>
        <v>488.61929803091851</v>
      </c>
      <c r="L67" s="180">
        <f>VLOOKUP(B67,[4]Tried!$K$7:$P$218,5,FALSE)</f>
        <v>592.32455764161398</v>
      </c>
      <c r="M67" s="19"/>
      <c r="N67" s="180">
        <f>VLOOKUP(B67,[4]Succeded!$C$8:$F$219,4,0)</f>
        <v>2586.8809502379941</v>
      </c>
      <c r="O67" s="181">
        <f>VLOOKUP(B67,[4]Succeded!$C$8:$F$219,2,0)</f>
        <v>2286.8580283514257</v>
      </c>
      <c r="P67" s="20">
        <f>VLOOKUP(B67,[4]Succeded!$C$8:$F$219,3,0)</f>
        <v>300.02292188656827</v>
      </c>
      <c r="Q67" s="19"/>
      <c r="R67" s="180">
        <f>VLOOKUP(B67,[4]Succeded!$K$8:$P$219,6,FALSE)</f>
        <v>2546.4537228770373</v>
      </c>
      <c r="S67" s="180">
        <f>VLOOKUP(B67,[4]Succeded!$K$8:$P$219,2,FALSE)</f>
        <v>1170.2583185969866</v>
      </c>
      <c r="T67" s="180">
        <f>VLOOKUP(B67,[4]Succeded!$K$8:$P$219,3,FALSE)</f>
        <v>362.71415175444537</v>
      </c>
      <c r="U67" s="180">
        <f>VLOOKUP(B67,[4]Succeded!$K$8:$P$219,4,FALSE)</f>
        <v>470.58323821054586</v>
      </c>
      <c r="V67" s="20">
        <f>VLOOKUP(B67,[4]Succeded!$K$8:$P$219,5,FALSE)</f>
        <v>542.89801431505953</v>
      </c>
      <c r="W67" s="19"/>
      <c r="X67" s="19">
        <f t="shared" si="0"/>
        <v>0.93255068395733343</v>
      </c>
      <c r="Y67" s="19">
        <f t="shared" si="1"/>
        <v>0.94934772127554179</v>
      </c>
      <c r="Z67" s="19">
        <f t="shared" si="2"/>
        <v>0.82172989685139719</v>
      </c>
      <c r="AA67" s="179"/>
      <c r="AB67" s="85">
        <f t="shared" si="3"/>
        <v>0.93476366570169955</v>
      </c>
      <c r="AC67" s="85">
        <f t="shared" si="4"/>
        <v>0.92831188962718914</v>
      </c>
      <c r="AD67" s="85">
        <f t="shared" si="5"/>
        <v>0.94803907810868493</v>
      </c>
      <c r="AE67" s="85">
        <f t="shared" si="6"/>
        <v>0.96308770469554528</v>
      </c>
      <c r="AF67" s="84">
        <f t="shared" si="7"/>
        <v>0.9165549651978806</v>
      </c>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row>
    <row r="68" spans="1:68" customFormat="1" x14ac:dyDescent="0.2">
      <c r="A68" s="77" t="s">
        <v>452</v>
      </c>
      <c r="B68" s="88" t="s">
        <v>451</v>
      </c>
      <c r="C68" s="184" t="s">
        <v>450</v>
      </c>
      <c r="D68" s="24">
        <f>VLOOKUP(B68,[4]Tried!$C$7:$F$218,4,FALSE)</f>
        <v>1543.9054963678579</v>
      </c>
      <c r="E68" s="180">
        <f>VLOOKUP(B68,[4]Tried!$C$7:$F$218,2,FALSE)</f>
        <v>1510.6327674619265</v>
      </c>
      <c r="F68" s="180">
        <f>VLOOKUP(B68,[4]Tried!$C$7:$F$218,3,FALSE)</f>
        <v>33.272728905931466</v>
      </c>
      <c r="G68" s="183"/>
      <c r="H68" s="180">
        <f>VLOOKUP(B68,[4]Tried!$K$7:$P$218,6,FALSE)</f>
        <v>1514.5055353024361</v>
      </c>
      <c r="I68" s="182">
        <f>VLOOKUP(B68,[4]Tried!$K$7:$P$218,2,FALSE)</f>
        <v>750.03543416872162</v>
      </c>
      <c r="J68" s="20">
        <f>VLOOKUP(B68,[4]Tried!$K$7:$P$218,3,FALSE)</f>
        <v>260.09806878488951</v>
      </c>
      <c r="K68" s="180">
        <f>VLOOKUP(B68,[4]Tried!$K$7:$P$218,4,FALSE)</f>
        <v>259.75843907936354</v>
      </c>
      <c r="L68" s="180">
        <f>VLOOKUP(B68,[4]Tried!$K$7:$P$218,5,FALSE)</f>
        <v>244.61359326946135</v>
      </c>
      <c r="M68" s="19"/>
      <c r="N68" s="180">
        <f>VLOOKUP(B68,[4]Succeded!$C$8:$F$219,4,0)</f>
        <v>1394.255954472213</v>
      </c>
      <c r="O68" s="181">
        <f>VLOOKUP(B68,[4]Succeded!$C$8:$F$219,2,0)</f>
        <v>1371.1953458937978</v>
      </c>
      <c r="P68" s="20">
        <f>VLOOKUP(B68,[4]Succeded!$C$8:$F$219,3,0)</f>
        <v>23.060608578415156</v>
      </c>
      <c r="Q68" s="19"/>
      <c r="R68" s="180">
        <f>VLOOKUP(B68,[4]Succeded!$K$8:$P$219,6,FALSE)</f>
        <v>1369.8352299919604</v>
      </c>
      <c r="S68" s="180">
        <f>VLOOKUP(B68,[4]Succeded!$K$8:$P$219,2,FALSE)</f>
        <v>650.28196867073677</v>
      </c>
      <c r="T68" s="180">
        <f>VLOOKUP(B68,[4]Succeded!$K$8:$P$219,3,FALSE)</f>
        <v>255.27146272845567</v>
      </c>
      <c r="U68" s="180">
        <f>VLOOKUP(B68,[4]Succeded!$K$8:$P$219,4,FALSE)</f>
        <v>252.34535482721625</v>
      </c>
      <c r="V68" s="20">
        <f>VLOOKUP(B68,[4]Succeded!$K$8:$P$219,5,FALSE)</f>
        <v>211.93644376555176</v>
      </c>
      <c r="W68" s="19"/>
      <c r="X68" s="19">
        <f t="shared" si="0"/>
        <v>0.90307078882243408</v>
      </c>
      <c r="Y68" s="19">
        <f t="shared" si="1"/>
        <v>0.90769601681393219</v>
      </c>
      <c r="Z68" s="19">
        <f t="shared" si="2"/>
        <v>0.69307836587771388</v>
      </c>
      <c r="AA68" s="179"/>
      <c r="AB68" s="85">
        <f t="shared" si="3"/>
        <v>0.90447687252487585</v>
      </c>
      <c r="AC68" s="85">
        <f t="shared" si="4"/>
        <v>0.8670016629167081</v>
      </c>
      <c r="AD68" s="85">
        <f t="shared" si="5"/>
        <v>0.98144312997408067</v>
      </c>
      <c r="AE68" s="85">
        <f t="shared" si="6"/>
        <v>0.9714616230432368</v>
      </c>
      <c r="AF68" s="84">
        <f t="shared" si="7"/>
        <v>0.86641319042350562</v>
      </c>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row>
    <row r="69" spans="1:68" customFormat="1" x14ac:dyDescent="0.2">
      <c r="A69" s="77" t="s">
        <v>449</v>
      </c>
      <c r="B69" s="88" t="s">
        <v>448</v>
      </c>
      <c r="C69" s="184" t="s">
        <v>447</v>
      </c>
      <c r="D69" s="24">
        <f>VLOOKUP(B69,[4]Tried!$C$7:$F$218,4,FALSE)</f>
        <v>1717.37371626445</v>
      </c>
      <c r="E69" s="180">
        <f>VLOOKUP(B69,[4]Tried!$C$7:$F$218,2,FALSE)</f>
        <v>1647.2712854208683</v>
      </c>
      <c r="F69" s="180">
        <f>VLOOKUP(B69,[4]Tried!$C$7:$F$218,3,FALSE)</f>
        <v>70.102430843581629</v>
      </c>
      <c r="G69" s="183"/>
      <c r="H69" s="180">
        <f>VLOOKUP(B69,[4]Tried!$K$7:$P$218,6,FALSE)</f>
        <v>1686.1655145648949</v>
      </c>
      <c r="I69" s="182">
        <f>VLOOKUP(B69,[4]Tried!$K$7:$P$218,2,FALSE)</f>
        <v>736.05898016850961</v>
      </c>
      <c r="J69" s="20">
        <f>VLOOKUP(B69,[4]Tried!$K$7:$P$218,3,FALSE)</f>
        <v>266.68819276378116</v>
      </c>
      <c r="K69" s="180">
        <f>VLOOKUP(B69,[4]Tried!$K$7:$P$218,4,FALSE)</f>
        <v>345.74125530199177</v>
      </c>
      <c r="L69" s="180">
        <f>VLOOKUP(B69,[4]Tried!$K$7:$P$218,5,FALSE)</f>
        <v>337.67708633061238</v>
      </c>
      <c r="M69" s="19"/>
      <c r="N69" s="180">
        <f>VLOOKUP(B69,[4]Succeded!$C$8:$F$219,4,0)</f>
        <v>1588.5317207453195</v>
      </c>
      <c r="O69" s="181">
        <f>VLOOKUP(B69,[4]Succeded!$C$8:$F$219,2,0)</f>
        <v>1527.3322720519652</v>
      </c>
      <c r="P69" s="20">
        <f>VLOOKUP(B69,[4]Succeded!$C$8:$F$219,3,0)</f>
        <v>61.199448693354313</v>
      </c>
      <c r="Q69" s="19"/>
      <c r="R69" s="180">
        <f>VLOOKUP(B69,[4]Succeded!$K$8:$P$219,6,FALSE)</f>
        <v>1565.1697500281098</v>
      </c>
      <c r="S69" s="180">
        <f>VLOOKUP(B69,[4]Succeded!$K$8:$P$219,2,FALSE)</f>
        <v>667.78031886922327</v>
      </c>
      <c r="T69" s="180">
        <f>VLOOKUP(B69,[4]Succeded!$K$8:$P$219,3,FALSE)</f>
        <v>246.21210011335745</v>
      </c>
      <c r="U69" s="180">
        <f>VLOOKUP(B69,[4]Succeded!$K$8:$P$219,4,FALSE)</f>
        <v>335.40680700734708</v>
      </c>
      <c r="V69" s="20">
        <f>VLOOKUP(B69,[4]Succeded!$K$8:$P$219,5,FALSE)</f>
        <v>315.77052403818186</v>
      </c>
      <c r="W69" s="19"/>
      <c r="X69" s="19">
        <f t="shared" si="0"/>
        <v>0.92497731023892604</v>
      </c>
      <c r="Y69" s="19">
        <f t="shared" si="1"/>
        <v>0.92718927693912945</v>
      </c>
      <c r="Z69" s="19">
        <f t="shared" si="2"/>
        <v>0.87300037897270077</v>
      </c>
      <c r="AA69" s="179"/>
      <c r="AB69" s="85">
        <f t="shared" si="3"/>
        <v>0.92824205957740313</v>
      </c>
      <c r="AC69" s="85">
        <f t="shared" si="4"/>
        <v>0.907237513380171</v>
      </c>
      <c r="AD69" s="85">
        <f t="shared" si="5"/>
        <v>0.92322085039377655</v>
      </c>
      <c r="AE69" s="85">
        <f t="shared" si="6"/>
        <v>0.97010929955229686</v>
      </c>
      <c r="AF69" s="84">
        <f t="shared" si="7"/>
        <v>0.93512570683880436</v>
      </c>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row>
    <row r="70" spans="1:68" customFormat="1" x14ac:dyDescent="0.2">
      <c r="A70" s="77" t="s">
        <v>446</v>
      </c>
      <c r="B70" s="88" t="s">
        <v>445</v>
      </c>
      <c r="C70" s="184" t="s">
        <v>444</v>
      </c>
      <c r="D70" s="24">
        <f>VLOOKUP(B70,[4]Tried!$C$7:$F$218,4,FALSE)</f>
        <v>1153.2301001327473</v>
      </c>
      <c r="E70" s="180">
        <f>VLOOKUP(B70,[4]Tried!$C$7:$F$218,2,FALSE)</f>
        <v>1140.7712212255137</v>
      </c>
      <c r="F70" s="180">
        <f>VLOOKUP(B70,[4]Tried!$C$7:$F$218,3,FALSE)</f>
        <v>12.458878907233649</v>
      </c>
      <c r="G70" s="183"/>
      <c r="H70" s="180">
        <f>VLOOKUP(B70,[4]Tried!$K$7:$P$218,6,FALSE)</f>
        <v>1081.7097713112753</v>
      </c>
      <c r="I70" s="182">
        <f>VLOOKUP(B70,[4]Tried!$K$7:$P$218,2,FALSE)</f>
        <v>423.98106625199108</v>
      </c>
      <c r="J70" s="20">
        <f>VLOOKUP(B70,[4]Tried!$K$7:$P$218,3,FALSE)</f>
        <v>153.19909984297925</v>
      </c>
      <c r="K70" s="180">
        <f>VLOOKUP(B70,[4]Tried!$K$7:$P$218,4,FALSE)</f>
        <v>291.26022413825535</v>
      </c>
      <c r="L70" s="180">
        <f>VLOOKUP(B70,[4]Tried!$K$7:$P$218,5,FALSE)</f>
        <v>213.26938107804958</v>
      </c>
      <c r="M70" s="19"/>
      <c r="N70" s="180">
        <f>VLOOKUP(B70,[4]Succeded!$C$8:$F$219,4,0)</f>
        <v>1091.6558885275415</v>
      </c>
      <c r="O70" s="181">
        <f>VLOOKUP(B70,[4]Succeded!$C$8:$F$219,2,0)</f>
        <v>1079.1970096203079</v>
      </c>
      <c r="P70" s="20">
        <f>VLOOKUP(B70,[4]Succeded!$C$8:$F$219,3,0)</f>
        <v>12.458878907233649</v>
      </c>
      <c r="Q70" s="19"/>
      <c r="R70" s="180">
        <f>VLOOKUP(B70,[4]Succeded!$K$8:$P$219,6,FALSE)</f>
        <v>1031.9935180172524</v>
      </c>
      <c r="S70" s="180">
        <f>VLOOKUP(B70,[4]Succeded!$K$8:$P$219,2,FALSE)</f>
        <v>396.44650337762567</v>
      </c>
      <c r="T70" s="180">
        <f>VLOOKUP(B70,[4]Succeded!$K$8:$P$219,3,FALSE)</f>
        <v>145.37901379528452</v>
      </c>
      <c r="U70" s="180">
        <f>VLOOKUP(B70,[4]Succeded!$K$8:$P$219,4,FALSE)</f>
        <v>285.93403144549666</v>
      </c>
      <c r="V70" s="20">
        <f>VLOOKUP(B70,[4]Succeded!$K$8:$P$219,5,FALSE)</f>
        <v>204.23396939884569</v>
      </c>
      <c r="W70" s="19"/>
      <c r="X70" s="19">
        <f t="shared" si="0"/>
        <v>0.94660717614106837</v>
      </c>
      <c r="Y70" s="19">
        <f t="shared" si="1"/>
        <v>0.94602404894203274</v>
      </c>
      <c r="Z70" s="19">
        <f t="shared" si="2"/>
        <v>1</v>
      </c>
      <c r="AA70" s="179"/>
      <c r="AB70" s="85">
        <f t="shared" si="3"/>
        <v>0.95403919367969137</v>
      </c>
      <c r="AC70" s="85">
        <f t="shared" si="4"/>
        <v>0.93505709319104269</v>
      </c>
      <c r="AD70" s="85">
        <f t="shared" si="5"/>
        <v>0.94895475198150714</v>
      </c>
      <c r="AE70" s="85">
        <f t="shared" si="6"/>
        <v>0.98171328505800204</v>
      </c>
      <c r="AF70" s="84">
        <f t="shared" si="7"/>
        <v>0.95763380737764126</v>
      </c>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row>
    <row r="71" spans="1:68" customFormat="1" x14ac:dyDescent="0.2">
      <c r="A71" s="77" t="s">
        <v>443</v>
      </c>
      <c r="B71" s="88" t="s">
        <v>442</v>
      </c>
      <c r="C71" s="184" t="s">
        <v>441</v>
      </c>
      <c r="D71" s="24">
        <f>VLOOKUP(B71,[4]Tried!$C$7:$F$218,4,FALSE)</f>
        <v>282.22303711686777</v>
      </c>
      <c r="E71" s="180">
        <f>VLOOKUP(B71,[4]Tried!$C$7:$F$218,2,FALSE)</f>
        <v>259.08104337158028</v>
      </c>
      <c r="F71" s="180">
        <f>VLOOKUP(B71,[4]Tried!$C$7:$F$218,3,FALSE)</f>
        <v>23.14199374528749</v>
      </c>
      <c r="G71" s="183"/>
      <c r="H71" s="180">
        <f>VLOOKUP(B71,[4]Tried!$K$7:$P$218,6,FALSE)</f>
        <v>288.15667512239474</v>
      </c>
      <c r="I71" s="182">
        <f>VLOOKUP(B71,[4]Tried!$K$7:$P$218,2,FALSE)</f>
        <v>145.11955448896026</v>
      </c>
      <c r="J71" s="20">
        <f>VLOOKUP(B71,[4]Tried!$K$7:$P$218,3,FALSE)</f>
        <v>35.852655153302969</v>
      </c>
      <c r="K71" s="180">
        <f>VLOOKUP(B71,[4]Tried!$K$7:$P$218,4,FALSE)</f>
        <v>56.928234488681717</v>
      </c>
      <c r="L71" s="180">
        <f>VLOOKUP(B71,[4]Tried!$K$7:$P$218,5,FALSE)</f>
        <v>50.25623099144979</v>
      </c>
      <c r="M71" s="19"/>
      <c r="N71" s="180">
        <f>VLOOKUP(B71,[4]Succeded!$C$8:$F$219,4,0)</f>
        <v>261.67767948026392</v>
      </c>
      <c r="O71" s="181">
        <f>VLOOKUP(B71,[4]Succeded!$C$8:$F$219,2,0)</f>
        <v>239.06807610340661</v>
      </c>
      <c r="P71" s="20">
        <f>VLOOKUP(B71,[4]Succeded!$C$8:$F$219,3,0)</f>
        <v>22.609603376857315</v>
      </c>
      <c r="Q71" s="19"/>
      <c r="R71" s="180">
        <f>VLOOKUP(B71,[4]Succeded!$K$8:$P$219,6,FALSE)</f>
        <v>262.70184414262246</v>
      </c>
      <c r="S71" s="180">
        <f>VLOOKUP(B71,[4]Succeded!$K$8:$P$219,2,FALSE)</f>
        <v>126.33306875377748</v>
      </c>
      <c r="T71" s="180">
        <f>VLOOKUP(B71,[4]Succeded!$K$8:$P$219,3,FALSE)</f>
        <v>35.320264784872791</v>
      </c>
      <c r="U71" s="180">
        <f>VLOOKUP(B71,[4]Succeded!$K$8:$P$219,4,FALSE)</f>
        <v>56.649395446096079</v>
      </c>
      <c r="V71" s="20">
        <f>VLOOKUP(B71,[4]Succeded!$K$8:$P$219,5,FALSE)</f>
        <v>44.399115157876118</v>
      </c>
      <c r="W71" s="19"/>
      <c r="X71" s="19">
        <f t="shared" si="0"/>
        <v>0.92720169888861315</v>
      </c>
      <c r="Y71" s="19">
        <f t="shared" si="1"/>
        <v>0.92275402704986564</v>
      </c>
      <c r="Z71" s="19">
        <f t="shared" si="2"/>
        <v>0.9769946196386563</v>
      </c>
      <c r="AA71" s="179"/>
      <c r="AB71" s="85">
        <f t="shared" si="3"/>
        <v>0.91166322637169406</v>
      </c>
      <c r="AC71" s="85">
        <f t="shared" si="4"/>
        <v>0.87054476702785133</v>
      </c>
      <c r="AD71" s="85">
        <f t="shared" si="5"/>
        <v>0.98515060136679633</v>
      </c>
      <c r="AE71" s="85">
        <f t="shared" si="6"/>
        <v>0.99510192007375398</v>
      </c>
      <c r="AF71" s="84">
        <f t="shared" si="7"/>
        <v>0.88345493249244744</v>
      </c>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row>
    <row r="72" spans="1:68" customFormat="1" x14ac:dyDescent="0.2">
      <c r="A72" s="77" t="s">
        <v>440</v>
      </c>
      <c r="B72" s="88" t="s">
        <v>439</v>
      </c>
      <c r="C72" s="184" t="s">
        <v>438</v>
      </c>
      <c r="D72" s="24">
        <f>VLOOKUP(B72,[4]Tried!$C$7:$F$218,4,FALSE)</f>
        <v>1405.2400349944871</v>
      </c>
      <c r="E72" s="180">
        <f>VLOOKUP(B72,[4]Tried!$C$7:$F$218,2,FALSE)</f>
        <v>1291.3377980382797</v>
      </c>
      <c r="F72" s="180">
        <f>VLOOKUP(B72,[4]Tried!$C$7:$F$218,3,FALSE)</f>
        <v>113.90223695620735</v>
      </c>
      <c r="G72" s="183"/>
      <c r="H72" s="180">
        <f>VLOOKUP(B72,[4]Tried!$K$7:$P$218,6,FALSE)</f>
        <v>1397.0496245255856</v>
      </c>
      <c r="I72" s="182">
        <f>VLOOKUP(B72,[4]Tried!$K$7:$P$218,2,FALSE)</f>
        <v>636.44856202425865</v>
      </c>
      <c r="J72" s="20">
        <f>VLOOKUP(B72,[4]Tried!$K$7:$P$218,3,FALSE)</f>
        <v>231.81949876265321</v>
      </c>
      <c r="K72" s="180">
        <f>VLOOKUP(B72,[4]Tried!$K$7:$P$218,4,FALSE)</f>
        <v>305.04885274199</v>
      </c>
      <c r="L72" s="180">
        <f>VLOOKUP(B72,[4]Tried!$K$7:$P$218,5,FALSE)</f>
        <v>223.73271099668395</v>
      </c>
      <c r="M72" s="19"/>
      <c r="N72" s="180">
        <f>VLOOKUP(B72,[4]Succeded!$C$8:$F$219,4,0)</f>
        <v>1305.4005328525434</v>
      </c>
      <c r="O72" s="181">
        <f>VLOOKUP(B72,[4]Succeded!$C$8:$F$219,2,0)</f>
        <v>1211.4976974008366</v>
      </c>
      <c r="P72" s="20">
        <f>VLOOKUP(B72,[4]Succeded!$C$8:$F$219,3,0)</f>
        <v>93.902835451706849</v>
      </c>
      <c r="Q72" s="19"/>
      <c r="R72" s="180">
        <f>VLOOKUP(B72,[4]Succeded!$K$8:$P$219,6,FALSE)</f>
        <v>1299.3709200666124</v>
      </c>
      <c r="S72" s="180">
        <f>VLOOKUP(B72,[4]Succeded!$K$8:$P$219,2,FALSE)</f>
        <v>585.57519496663997</v>
      </c>
      <c r="T72" s="180">
        <f>VLOOKUP(B72,[4]Succeded!$K$8:$P$219,3,FALSE)</f>
        <v>217.37127952815152</v>
      </c>
      <c r="U72" s="180">
        <f>VLOOKUP(B72,[4]Succeded!$K$8:$P$219,4,FALSE)</f>
        <v>292.08371729663634</v>
      </c>
      <c r="V72" s="20">
        <f>VLOOKUP(B72,[4]Succeded!$K$8:$P$219,5,FALSE)</f>
        <v>204.3407282751846</v>
      </c>
      <c r="W72" s="19"/>
      <c r="X72" s="19">
        <f t="shared" ref="X72:X135" si="8">N72/D72</f>
        <v>0.92895199421048702</v>
      </c>
      <c r="Y72" s="19">
        <f t="shared" ref="Y72:Y135" si="9">O72/E72</f>
        <v>0.93817256742679467</v>
      </c>
      <c r="Z72" s="19">
        <f t="shared" ref="Z72:Z135" si="10">P72/F72</f>
        <v>0.82441607786693616</v>
      </c>
      <c r="AA72" s="179"/>
      <c r="AB72" s="85">
        <f t="shared" ref="AB72:AB135" si="11">R72/H72</f>
        <v>0.93008215116757698</v>
      </c>
      <c r="AC72" s="85">
        <f t="shared" ref="AC72:AC135" si="12">S72/I72</f>
        <v>0.92006680493422244</v>
      </c>
      <c r="AD72" s="85">
        <f t="shared" ref="AD72:AD135" si="13">T72/J72</f>
        <v>0.9376747024662736</v>
      </c>
      <c r="AE72" s="85">
        <f t="shared" ref="AE72:AE135" si="14">U72/K72</f>
        <v>0.95749816683847833</v>
      </c>
      <c r="AF72" s="84">
        <f t="shared" ref="AF72:AF135" si="15">V72/L72</f>
        <v>0.91332522349945167</v>
      </c>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row>
    <row r="73" spans="1:68" customFormat="1" x14ac:dyDescent="0.2">
      <c r="A73" s="77" t="s">
        <v>437</v>
      </c>
      <c r="B73" s="88" t="s">
        <v>436</v>
      </c>
      <c r="C73" s="184" t="s">
        <v>435</v>
      </c>
      <c r="D73" s="24">
        <f>VLOOKUP(B73,[4]Tried!$C$7:$F$218,4,FALSE)</f>
        <v>450.59920001641194</v>
      </c>
      <c r="E73" s="180">
        <f>VLOOKUP(B73,[4]Tried!$C$7:$F$218,2,FALSE)</f>
        <v>443.29250913697734</v>
      </c>
      <c r="F73" s="180">
        <f>VLOOKUP(B73,[4]Tried!$C$7:$F$218,3,FALSE)</f>
        <v>7.3066908794345711</v>
      </c>
      <c r="G73" s="183"/>
      <c r="H73" s="180">
        <f>VLOOKUP(B73,[4]Tried!$K$7:$P$218,6,FALSE)</f>
        <v>439.83831026213585</v>
      </c>
      <c r="I73" s="182">
        <f>VLOOKUP(B73,[4]Tried!$K$7:$P$218,2,FALSE)</f>
        <v>199.24949616844378</v>
      </c>
      <c r="J73" s="20">
        <f>VLOOKUP(B73,[4]Tried!$K$7:$P$218,3,FALSE)</f>
        <v>70.073604818575959</v>
      </c>
      <c r="K73" s="180">
        <f>VLOOKUP(B73,[4]Tried!$K$7:$P$218,4,FALSE)</f>
        <v>98.105849381387912</v>
      </c>
      <c r="L73" s="180">
        <f>VLOOKUP(B73,[4]Tried!$K$7:$P$218,5,FALSE)</f>
        <v>72.409359893728194</v>
      </c>
      <c r="M73" s="19"/>
      <c r="N73" s="180">
        <f>VLOOKUP(B73,[4]Succeded!$C$8:$F$219,4,0)</f>
        <v>426.01150664734917</v>
      </c>
      <c r="O73" s="181">
        <f>VLOOKUP(B73,[4]Succeded!$C$8:$F$219,2,0)</f>
        <v>418.70481576791457</v>
      </c>
      <c r="P73" s="20">
        <f>VLOOKUP(B73,[4]Succeded!$C$8:$F$219,3,0)</f>
        <v>7.3066908794345711</v>
      </c>
      <c r="Q73" s="19"/>
      <c r="R73" s="180">
        <f>VLOOKUP(B73,[4]Succeded!$K$8:$P$219,6,FALSE)</f>
        <v>416.2681190866947</v>
      </c>
      <c r="S73" s="180">
        <f>VLOOKUP(B73,[4]Succeded!$K$8:$P$219,2,FALSE)</f>
        <v>192.99334921438165</v>
      </c>
      <c r="T73" s="180">
        <f>VLOOKUP(B73,[4]Succeded!$K$8:$P$219,3,FALSE)</f>
        <v>67.223184825203447</v>
      </c>
      <c r="U73" s="180">
        <f>VLOOKUP(B73,[4]Succeded!$K$8:$P$219,4,FALSE)</f>
        <v>95.004411879630823</v>
      </c>
      <c r="V73" s="20">
        <f>VLOOKUP(B73,[4]Succeded!$K$8:$P$219,5,FALSE)</f>
        <v>61.047173167478775</v>
      </c>
      <c r="W73" s="19"/>
      <c r="X73" s="19">
        <f t="shared" si="8"/>
        <v>0.94543333994341927</v>
      </c>
      <c r="Y73" s="19">
        <f t="shared" si="9"/>
        <v>0.94453392993955332</v>
      </c>
      <c r="Z73" s="19">
        <f t="shared" si="10"/>
        <v>1</v>
      </c>
      <c r="AA73" s="179"/>
      <c r="AB73" s="85">
        <f t="shared" si="11"/>
        <v>0.9464116912385514</v>
      </c>
      <c r="AC73" s="85">
        <f t="shared" si="12"/>
        <v>0.96860144153753225</v>
      </c>
      <c r="AD73" s="85">
        <f t="shared" si="13"/>
        <v>0.95932248668022158</v>
      </c>
      <c r="AE73" s="85">
        <f t="shared" si="14"/>
        <v>0.96838682381006447</v>
      </c>
      <c r="AF73" s="84">
        <f t="shared" si="15"/>
        <v>0.84308400539757344</v>
      </c>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row>
    <row r="74" spans="1:68" customFormat="1" x14ac:dyDescent="0.2">
      <c r="A74" s="77" t="s">
        <v>434</v>
      </c>
      <c r="B74" s="88" t="s">
        <v>433</v>
      </c>
      <c r="C74" s="184" t="s">
        <v>432</v>
      </c>
      <c r="D74" s="24">
        <f>VLOOKUP(B74,[4]Tried!$C$7:$F$218,4,FALSE)</f>
        <v>451.54148937289392</v>
      </c>
      <c r="E74" s="180">
        <f>VLOOKUP(B74,[4]Tried!$C$7:$F$218,2,FALSE)</f>
        <v>442.75117780401882</v>
      </c>
      <c r="F74" s="180">
        <f>VLOOKUP(B74,[4]Tried!$C$7:$F$218,3,FALSE)</f>
        <v>8.7903115688751043</v>
      </c>
      <c r="G74" s="183"/>
      <c r="H74" s="180">
        <f>VLOOKUP(B74,[4]Tried!$K$7:$P$218,6,FALSE)</f>
        <v>433.8296044890505</v>
      </c>
      <c r="I74" s="182">
        <f>VLOOKUP(B74,[4]Tried!$K$7:$P$218,2,FALSE)</f>
        <v>186.33384511431908</v>
      </c>
      <c r="J74" s="20">
        <f>VLOOKUP(B74,[4]Tried!$K$7:$P$218,3,FALSE)</f>
        <v>69.554694022749857</v>
      </c>
      <c r="K74" s="180">
        <f>VLOOKUP(B74,[4]Tried!$K$7:$P$218,4,FALSE)</f>
        <v>91.094720124406933</v>
      </c>
      <c r="L74" s="180">
        <f>VLOOKUP(B74,[4]Tried!$K$7:$P$218,5,FALSE)</f>
        <v>86.846345227574631</v>
      </c>
      <c r="M74" s="19"/>
      <c r="N74" s="180">
        <f>VLOOKUP(B74,[4]Succeded!$C$8:$F$219,4,0)</f>
        <v>414.26108738196962</v>
      </c>
      <c r="O74" s="181">
        <f>VLOOKUP(B74,[4]Succeded!$C$8:$F$219,2,0)</f>
        <v>405.47077581309452</v>
      </c>
      <c r="P74" s="20">
        <f>VLOOKUP(B74,[4]Succeded!$C$8:$F$219,3,0)</f>
        <v>8.7903115688751043</v>
      </c>
      <c r="Q74" s="19"/>
      <c r="R74" s="180">
        <f>VLOOKUP(B74,[4]Succeded!$K$8:$P$219,6,FALSE)</f>
        <v>399.54527726177645</v>
      </c>
      <c r="S74" s="180">
        <f>VLOOKUP(B74,[4]Succeded!$K$8:$P$219,2,FALSE)</f>
        <v>170.18076967389206</v>
      </c>
      <c r="T74" s="180">
        <f>VLOOKUP(B74,[4]Succeded!$K$8:$P$219,3,FALSE)</f>
        <v>67.525195779273005</v>
      </c>
      <c r="U74" s="180">
        <f>VLOOKUP(B74,[4]Succeded!$K$8:$P$219,4,FALSE)</f>
        <v>84.243830930346434</v>
      </c>
      <c r="V74" s="20">
        <f>VLOOKUP(B74,[4]Succeded!$K$8:$P$219,5,FALSE)</f>
        <v>77.595480878264937</v>
      </c>
      <c r="W74" s="19"/>
      <c r="X74" s="19">
        <f t="shared" si="8"/>
        <v>0.91743748278214754</v>
      </c>
      <c r="Y74" s="19">
        <f t="shared" si="9"/>
        <v>0.91579829967741777</v>
      </c>
      <c r="Z74" s="19">
        <f t="shared" si="10"/>
        <v>1</v>
      </c>
      <c r="AA74" s="179"/>
      <c r="AB74" s="85">
        <f t="shared" si="11"/>
        <v>0.92097282695206351</v>
      </c>
      <c r="AC74" s="85">
        <f t="shared" si="12"/>
        <v>0.91331110335582444</v>
      </c>
      <c r="AD74" s="85">
        <f t="shared" si="13"/>
        <v>0.97082154882583416</v>
      </c>
      <c r="AE74" s="85">
        <f t="shared" si="14"/>
        <v>0.92479378404473578</v>
      </c>
      <c r="AF74" s="84">
        <f t="shared" si="15"/>
        <v>0.8934800960815511</v>
      </c>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row>
    <row r="75" spans="1:68" customFormat="1" x14ac:dyDescent="0.2">
      <c r="A75" s="77" t="s">
        <v>431</v>
      </c>
      <c r="B75" s="88" t="s">
        <v>430</v>
      </c>
      <c r="C75" s="184" t="s">
        <v>429</v>
      </c>
      <c r="D75" s="24">
        <f>VLOOKUP(B75,[4]Tried!$C$7:$F$218,4,FALSE)</f>
        <v>1486.8413258517612</v>
      </c>
      <c r="E75" s="180">
        <f>VLOOKUP(B75,[4]Tried!$C$7:$F$218,2,FALSE)</f>
        <v>783.56457806917729</v>
      </c>
      <c r="F75" s="180">
        <f>VLOOKUP(B75,[4]Tried!$C$7:$F$218,3,FALSE)</f>
        <v>703.27674778258393</v>
      </c>
      <c r="G75" s="183"/>
      <c r="H75" s="180">
        <f>VLOOKUP(B75,[4]Tried!$K$7:$P$218,6,FALSE)</f>
        <v>1440.7249787202941</v>
      </c>
      <c r="I75" s="182">
        <f>VLOOKUP(B75,[4]Tried!$K$7:$P$218,2,FALSE)</f>
        <v>585.53360827792642</v>
      </c>
      <c r="J75" s="20">
        <f>VLOOKUP(B75,[4]Tried!$K$7:$P$218,3,FALSE)</f>
        <v>209.8901860539948</v>
      </c>
      <c r="K75" s="180">
        <f>VLOOKUP(B75,[4]Tried!$K$7:$P$218,4,FALSE)</f>
        <v>193.34679255274168</v>
      </c>
      <c r="L75" s="180">
        <f>VLOOKUP(B75,[4]Tried!$K$7:$P$218,5,FALSE)</f>
        <v>451.95439183563104</v>
      </c>
      <c r="M75" s="19"/>
      <c r="N75" s="180">
        <f>VLOOKUP(B75,[4]Succeded!$C$8:$F$219,4,0)</f>
        <v>1321.8251864945621</v>
      </c>
      <c r="O75" s="181">
        <f>VLOOKUP(B75,[4]Succeded!$C$8:$F$219,2,0)</f>
        <v>724.35329006319591</v>
      </c>
      <c r="P75" s="20">
        <f>VLOOKUP(B75,[4]Succeded!$C$8:$F$219,3,0)</f>
        <v>597.47189643136619</v>
      </c>
      <c r="Q75" s="19"/>
      <c r="R75" s="180">
        <f>VLOOKUP(B75,[4]Succeded!$K$8:$P$219,6,FALSE)</f>
        <v>1286.115996725531</v>
      </c>
      <c r="S75" s="180">
        <f>VLOOKUP(B75,[4]Succeded!$K$8:$P$219,2,FALSE)</f>
        <v>517.07515780253516</v>
      </c>
      <c r="T75" s="180">
        <f>VLOOKUP(B75,[4]Succeded!$K$8:$P$219,3,FALSE)</f>
        <v>189.32581593300182</v>
      </c>
      <c r="U75" s="180">
        <f>VLOOKUP(B75,[4]Succeded!$K$8:$P$219,4,FALSE)</f>
        <v>179.32583470658358</v>
      </c>
      <c r="V75" s="20">
        <f>VLOOKUP(B75,[4]Succeded!$K$8:$P$219,5,FALSE)</f>
        <v>400.38918828341031</v>
      </c>
      <c r="W75" s="19"/>
      <c r="X75" s="19">
        <f t="shared" si="8"/>
        <v>0.88901563570499564</v>
      </c>
      <c r="Y75" s="19">
        <f t="shared" si="9"/>
        <v>0.92443342940298934</v>
      </c>
      <c r="Z75" s="19">
        <f t="shared" si="10"/>
        <v>0.84955445820607878</v>
      </c>
      <c r="AA75" s="179"/>
      <c r="AB75" s="85">
        <f t="shared" si="11"/>
        <v>0.89268667908285138</v>
      </c>
      <c r="AC75" s="85">
        <f t="shared" si="12"/>
        <v>0.88308365308572156</v>
      </c>
      <c r="AD75" s="85">
        <f t="shared" si="13"/>
        <v>0.90202319361562366</v>
      </c>
      <c r="AE75" s="85">
        <f t="shared" si="14"/>
        <v>0.92748285264502939</v>
      </c>
      <c r="AF75" s="84">
        <f t="shared" si="15"/>
        <v>0.88590617884520029</v>
      </c>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row>
    <row r="76" spans="1:68" customFormat="1" x14ac:dyDescent="0.2">
      <c r="A76" s="77" t="s">
        <v>428</v>
      </c>
      <c r="B76" s="88" t="s">
        <v>427</v>
      </c>
      <c r="C76" s="184" t="s">
        <v>426</v>
      </c>
      <c r="D76" s="24">
        <f>VLOOKUP(B76,[4]Tried!$C$7:$F$218,4,FALSE)</f>
        <v>989.40032073350119</v>
      </c>
      <c r="E76" s="180">
        <f>VLOOKUP(B76,[4]Tried!$C$7:$F$218,2,FALSE)</f>
        <v>971.05261474869508</v>
      </c>
      <c r="F76" s="180">
        <f>VLOOKUP(B76,[4]Tried!$C$7:$F$218,3,FALSE)</f>
        <v>18.347705984806119</v>
      </c>
      <c r="G76" s="183"/>
      <c r="H76" s="180">
        <f>VLOOKUP(B76,[4]Tried!$K$7:$P$218,6,FALSE)</f>
        <v>969.03522970957169</v>
      </c>
      <c r="I76" s="182">
        <f>VLOOKUP(B76,[4]Tried!$K$7:$P$218,2,FALSE)</f>
        <v>462.30873904708596</v>
      </c>
      <c r="J76" s="20">
        <f>VLOOKUP(B76,[4]Tried!$K$7:$P$218,3,FALSE)</f>
        <v>140.64137081310918</v>
      </c>
      <c r="K76" s="180">
        <f>VLOOKUP(B76,[4]Tried!$K$7:$P$218,4,FALSE)</f>
        <v>189.08884190884754</v>
      </c>
      <c r="L76" s="180">
        <f>VLOOKUP(B76,[4]Tried!$K$7:$P$218,5,FALSE)</f>
        <v>176.99627794052904</v>
      </c>
      <c r="M76" s="19"/>
      <c r="N76" s="180">
        <f>VLOOKUP(B76,[4]Succeded!$C$8:$F$219,4,0)</f>
        <v>936.62767453287586</v>
      </c>
      <c r="O76" s="181">
        <f>VLOOKUP(B76,[4]Succeded!$C$8:$F$219,2,0)</f>
        <v>919.18580456679706</v>
      </c>
      <c r="P76" s="20">
        <f>VLOOKUP(B76,[4]Succeded!$C$8:$F$219,3,0)</f>
        <v>17.441869966078798</v>
      </c>
      <c r="Q76" s="19"/>
      <c r="R76" s="180">
        <f>VLOOKUP(B76,[4]Succeded!$K$8:$P$219,6,FALSE)</f>
        <v>918.92576372755434</v>
      </c>
      <c r="S76" s="180">
        <f>VLOOKUP(B76,[4]Succeded!$K$8:$P$219,2,FALSE)</f>
        <v>441.11965590924655</v>
      </c>
      <c r="T76" s="180">
        <f>VLOOKUP(B76,[4]Succeded!$K$8:$P$219,3,FALSE)</f>
        <v>133.19767819909578</v>
      </c>
      <c r="U76" s="180">
        <f>VLOOKUP(B76,[4]Succeded!$K$8:$P$219,4,FALSE)</f>
        <v>184.79082100945479</v>
      </c>
      <c r="V76" s="20">
        <f>VLOOKUP(B76,[4]Succeded!$K$8:$P$219,5,FALSE)</f>
        <v>159.8176086097572</v>
      </c>
      <c r="W76" s="19"/>
      <c r="X76" s="19">
        <f t="shared" si="8"/>
        <v>0.94666198797924195</v>
      </c>
      <c r="Y76" s="19">
        <f t="shared" si="9"/>
        <v>0.94658702381917692</v>
      </c>
      <c r="Z76" s="19">
        <f t="shared" si="10"/>
        <v>0.95062946727632047</v>
      </c>
      <c r="AA76" s="179"/>
      <c r="AB76" s="85">
        <f t="shared" si="11"/>
        <v>0.94828932484009321</v>
      </c>
      <c r="AC76" s="85">
        <f t="shared" si="12"/>
        <v>0.95416681246061996</v>
      </c>
      <c r="AD76" s="85">
        <f t="shared" si="13"/>
        <v>0.94707323619658879</v>
      </c>
      <c r="AE76" s="85">
        <f t="shared" si="14"/>
        <v>0.97726983329103756</v>
      </c>
      <c r="AF76" s="84">
        <f t="shared" si="15"/>
        <v>0.90294333004819516</v>
      </c>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row>
    <row r="77" spans="1:68" customFormat="1" x14ac:dyDescent="0.2">
      <c r="A77" s="77" t="s">
        <v>425</v>
      </c>
      <c r="B77" s="88" t="s">
        <v>424</v>
      </c>
      <c r="C77" s="184" t="s">
        <v>423</v>
      </c>
      <c r="D77" s="24">
        <f>VLOOKUP(B77,[4]Tried!$C$7:$F$218,4,FALSE)</f>
        <v>869.58177747387867</v>
      </c>
      <c r="E77" s="180">
        <f>VLOOKUP(B77,[4]Tried!$C$7:$F$218,2,FALSE)</f>
        <v>840.82033796410803</v>
      </c>
      <c r="F77" s="180">
        <f>VLOOKUP(B77,[4]Tried!$C$7:$F$218,3,FALSE)</f>
        <v>28.761439509770678</v>
      </c>
      <c r="G77" s="183"/>
      <c r="H77" s="180">
        <f>VLOOKUP(B77,[4]Tried!$K$7:$P$218,6,FALSE)</f>
        <v>846.50494298613705</v>
      </c>
      <c r="I77" s="182">
        <f>VLOOKUP(B77,[4]Tried!$K$7:$P$218,2,FALSE)</f>
        <v>381.74340149306988</v>
      </c>
      <c r="J77" s="20">
        <f>VLOOKUP(B77,[4]Tried!$K$7:$P$218,3,FALSE)</f>
        <v>127.42844450845026</v>
      </c>
      <c r="K77" s="180">
        <f>VLOOKUP(B77,[4]Tried!$K$7:$P$218,4,FALSE)</f>
        <v>176.66770485648055</v>
      </c>
      <c r="L77" s="180">
        <f>VLOOKUP(B77,[4]Tried!$K$7:$P$218,5,FALSE)</f>
        <v>160.66539212813632</v>
      </c>
      <c r="M77" s="19"/>
      <c r="N77" s="180">
        <f>VLOOKUP(B77,[4]Succeded!$C$8:$F$219,4,0)</f>
        <v>832.98412947442057</v>
      </c>
      <c r="O77" s="181">
        <f>VLOOKUP(B77,[4]Succeded!$C$8:$F$219,2,0)</f>
        <v>810.91973482695914</v>
      </c>
      <c r="P77" s="20">
        <f>VLOOKUP(B77,[4]Succeded!$C$8:$F$219,3,0)</f>
        <v>22.064394647461434</v>
      </c>
      <c r="Q77" s="19"/>
      <c r="R77" s="180">
        <f>VLOOKUP(B77,[4]Succeded!$K$8:$P$219,6,FALSE)</f>
        <v>813.97310177551697</v>
      </c>
      <c r="S77" s="180">
        <f>VLOOKUP(B77,[4]Succeded!$K$8:$P$219,2,FALSE)</f>
        <v>362.3342166659753</v>
      </c>
      <c r="T77" s="180">
        <f>VLOOKUP(B77,[4]Succeded!$K$8:$P$219,3,FALSE)</f>
        <v>122.5945979645945</v>
      </c>
      <c r="U77" s="180">
        <f>VLOOKUP(B77,[4]Succeded!$K$8:$P$219,4,FALSE)</f>
        <v>172.67993070187785</v>
      </c>
      <c r="V77" s="20">
        <f>VLOOKUP(B77,[4]Succeded!$K$8:$P$219,5,FALSE)</f>
        <v>156.36435644306928</v>
      </c>
      <c r="W77" s="19"/>
      <c r="X77" s="19">
        <f t="shared" si="8"/>
        <v>0.95791350629980576</v>
      </c>
      <c r="Y77" s="19">
        <f t="shared" si="9"/>
        <v>0.96443877272337664</v>
      </c>
      <c r="Z77" s="19">
        <f t="shared" si="10"/>
        <v>0.76715195843955719</v>
      </c>
      <c r="AA77" s="179"/>
      <c r="AB77" s="85">
        <f t="shared" si="11"/>
        <v>0.96156922475152884</v>
      </c>
      <c r="AC77" s="85">
        <f t="shared" si="12"/>
        <v>0.94915646281983757</v>
      </c>
      <c r="AD77" s="85">
        <f t="shared" si="13"/>
        <v>0.96206618889132556</v>
      </c>
      <c r="AE77" s="85">
        <f t="shared" si="14"/>
        <v>0.97742782611093382</v>
      </c>
      <c r="AF77" s="84">
        <f t="shared" si="15"/>
        <v>0.97322985598767398</v>
      </c>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row>
    <row r="78" spans="1:68" customFormat="1" x14ac:dyDescent="0.2">
      <c r="A78" s="77" t="s">
        <v>422</v>
      </c>
      <c r="B78" s="88" t="s">
        <v>421</v>
      </c>
      <c r="C78" s="184" t="s">
        <v>420</v>
      </c>
      <c r="D78" s="24">
        <f>VLOOKUP(B78,[4]Tried!$C$7:$F$218,4,FALSE)</f>
        <v>980.56090489116173</v>
      </c>
      <c r="E78" s="180">
        <f>VLOOKUP(B78,[4]Tried!$C$7:$F$218,2,FALSE)</f>
        <v>819.75346436314055</v>
      </c>
      <c r="F78" s="180">
        <f>VLOOKUP(B78,[4]Tried!$C$7:$F$218,3,FALSE)</f>
        <v>160.80744052802115</v>
      </c>
      <c r="G78" s="183"/>
      <c r="H78" s="180">
        <f>VLOOKUP(B78,[4]Tried!$K$7:$P$218,6,FALSE)</f>
        <v>967.69171533131293</v>
      </c>
      <c r="I78" s="182">
        <f>VLOOKUP(B78,[4]Tried!$K$7:$P$218,2,FALSE)</f>
        <v>511.17193286117225</v>
      </c>
      <c r="J78" s="20">
        <f>VLOOKUP(B78,[4]Tried!$K$7:$P$218,3,FALSE)</f>
        <v>141.60222752226738</v>
      </c>
      <c r="K78" s="180">
        <f>VLOOKUP(B78,[4]Tried!$K$7:$P$218,4,FALSE)</f>
        <v>146.88309507188413</v>
      </c>
      <c r="L78" s="180">
        <f>VLOOKUP(B78,[4]Tried!$K$7:$P$218,5,FALSE)</f>
        <v>168.03445987598906</v>
      </c>
      <c r="M78" s="19"/>
      <c r="N78" s="180">
        <f>VLOOKUP(B78,[4]Succeded!$C$8:$F$219,4,0)</f>
        <v>869.3468234468919</v>
      </c>
      <c r="O78" s="181">
        <f>VLOOKUP(B78,[4]Succeded!$C$8:$F$219,2,0)</f>
        <v>733.44796467867695</v>
      </c>
      <c r="P78" s="20">
        <f>VLOOKUP(B78,[4]Succeded!$C$8:$F$219,3,0)</f>
        <v>135.89885876821501</v>
      </c>
      <c r="Q78" s="19"/>
      <c r="R78" s="180">
        <f>VLOOKUP(B78,[4]Succeded!$K$8:$P$219,6,FALSE)</f>
        <v>855.05037054634749</v>
      </c>
      <c r="S78" s="180">
        <f>VLOOKUP(B78,[4]Succeded!$K$8:$P$219,2,FALSE)</f>
        <v>440.424891944347</v>
      </c>
      <c r="T78" s="180">
        <f>VLOOKUP(B78,[4]Succeded!$K$8:$P$219,3,FALSE)</f>
        <v>128.5278186937627</v>
      </c>
      <c r="U78" s="180">
        <f>VLOOKUP(B78,[4]Succeded!$K$8:$P$219,4,FALSE)</f>
        <v>138.77152252693185</v>
      </c>
      <c r="V78" s="20">
        <f>VLOOKUP(B78,[4]Succeded!$K$8:$P$219,5,FALSE)</f>
        <v>147.32613738130593</v>
      </c>
      <c r="W78" s="19"/>
      <c r="X78" s="19">
        <f t="shared" si="8"/>
        <v>0.88658115891677924</v>
      </c>
      <c r="Y78" s="19">
        <f t="shared" si="9"/>
        <v>0.8947177371778311</v>
      </c>
      <c r="Z78" s="19">
        <f t="shared" si="10"/>
        <v>0.84510305196067248</v>
      </c>
      <c r="AA78" s="179"/>
      <c r="AB78" s="85">
        <f t="shared" si="11"/>
        <v>0.88359790313343756</v>
      </c>
      <c r="AC78" s="85">
        <f t="shared" si="12"/>
        <v>0.86159834613603625</v>
      </c>
      <c r="AD78" s="85">
        <f t="shared" si="13"/>
        <v>0.90766805680052809</v>
      </c>
      <c r="AE78" s="85">
        <f t="shared" si="14"/>
        <v>0.94477531576399243</v>
      </c>
      <c r="AF78" s="84">
        <f t="shared" si="15"/>
        <v>0.87676145410907946</v>
      </c>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row>
    <row r="79" spans="1:68" customFormat="1" x14ac:dyDescent="0.2">
      <c r="A79" s="77" t="s">
        <v>419</v>
      </c>
      <c r="B79" s="88" t="s">
        <v>418</v>
      </c>
      <c r="C79" s="184" t="s">
        <v>417</v>
      </c>
      <c r="D79" s="24">
        <f>VLOOKUP(B79,[4]Tried!$C$7:$F$218,4,FALSE)</f>
        <v>2886.1001057490748</v>
      </c>
      <c r="E79" s="180">
        <f>VLOOKUP(B79,[4]Tried!$C$7:$F$218,2,FALSE)</f>
        <v>2635.3488088537952</v>
      </c>
      <c r="F79" s="180">
        <f>VLOOKUP(B79,[4]Tried!$C$7:$F$218,3,FALSE)</f>
        <v>250.75129689527955</v>
      </c>
      <c r="G79" s="183"/>
      <c r="H79" s="180">
        <f>VLOOKUP(B79,[4]Tried!$K$7:$P$218,6,FALSE)</f>
        <v>2820.9710720005482</v>
      </c>
      <c r="I79" s="182">
        <f>VLOOKUP(B79,[4]Tried!$K$7:$P$218,2,FALSE)</f>
        <v>1447.6363100808203</v>
      </c>
      <c r="J79" s="20">
        <f>VLOOKUP(B79,[4]Tried!$K$7:$P$218,3,FALSE)</f>
        <v>414.02800321854386</v>
      </c>
      <c r="K79" s="180">
        <f>VLOOKUP(B79,[4]Tried!$K$7:$P$218,4,FALSE)</f>
        <v>551.74345104146971</v>
      </c>
      <c r="L79" s="180">
        <f>VLOOKUP(B79,[4]Tried!$K$7:$P$218,5,FALSE)</f>
        <v>407.56330765971444</v>
      </c>
      <c r="M79" s="19"/>
      <c r="N79" s="180">
        <f>VLOOKUP(B79,[4]Succeded!$C$8:$F$219,4,0)</f>
        <v>2698.8358904167462</v>
      </c>
      <c r="O79" s="181">
        <f>VLOOKUP(B79,[4]Succeded!$C$8:$F$219,2,0)</f>
        <v>2485.9373152369967</v>
      </c>
      <c r="P79" s="20">
        <f>VLOOKUP(B79,[4]Succeded!$C$8:$F$219,3,0)</f>
        <v>212.89857517974943</v>
      </c>
      <c r="Q79" s="19"/>
      <c r="R79" s="180">
        <f>VLOOKUP(B79,[4]Succeded!$K$8:$P$219,6,FALSE)</f>
        <v>2637.1079510474865</v>
      </c>
      <c r="S79" s="180">
        <f>VLOOKUP(B79,[4]Succeded!$K$8:$P$219,2,FALSE)</f>
        <v>1329.3489913964859</v>
      </c>
      <c r="T79" s="180">
        <f>VLOOKUP(B79,[4]Succeded!$K$8:$P$219,3,FALSE)</f>
        <v>397.45107506599783</v>
      </c>
      <c r="U79" s="180">
        <f>VLOOKUP(B79,[4]Succeded!$K$8:$P$219,4,FALSE)</f>
        <v>536.22822460094596</v>
      </c>
      <c r="V79" s="20">
        <f>VLOOKUP(B79,[4]Succeded!$K$8:$P$219,5,FALSE)</f>
        <v>374.07965998405672</v>
      </c>
      <c r="W79" s="19"/>
      <c r="X79" s="19">
        <f t="shared" si="8"/>
        <v>0.93511513514056543</v>
      </c>
      <c r="Y79" s="19">
        <f t="shared" si="9"/>
        <v>0.94330485091201921</v>
      </c>
      <c r="Z79" s="19">
        <f t="shared" si="10"/>
        <v>0.84904276793695532</v>
      </c>
      <c r="AA79" s="179"/>
      <c r="AB79" s="85">
        <f t="shared" si="11"/>
        <v>0.93482275561845041</v>
      </c>
      <c r="AC79" s="85">
        <f t="shared" si="12"/>
        <v>0.91828933975983884</v>
      </c>
      <c r="AD79" s="85">
        <f t="shared" si="13"/>
        <v>0.9599618189502126</v>
      </c>
      <c r="AE79" s="85">
        <f t="shared" si="14"/>
        <v>0.97187963643023356</v>
      </c>
      <c r="AF79" s="84">
        <f t="shared" si="15"/>
        <v>0.91784430284481322</v>
      </c>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row>
    <row r="80" spans="1:68" customFormat="1" x14ac:dyDescent="0.2">
      <c r="A80" s="77" t="s">
        <v>416</v>
      </c>
      <c r="B80" s="88" t="s">
        <v>415</v>
      </c>
      <c r="C80" s="184" t="s">
        <v>414</v>
      </c>
      <c r="D80" s="24">
        <f>VLOOKUP(B80,[4]Tried!$C$7:$F$218,4,FALSE)</f>
        <v>560.920984960194</v>
      </c>
      <c r="E80" s="180">
        <f>VLOOKUP(B80,[4]Tried!$C$7:$F$218,2,FALSE)</f>
        <v>556.45231701520231</v>
      </c>
      <c r="F80" s="180">
        <f>VLOOKUP(B80,[4]Tried!$C$7:$F$218,3,FALSE)</f>
        <v>4.4686679449916884</v>
      </c>
      <c r="G80" s="183"/>
      <c r="H80" s="180">
        <f>VLOOKUP(B80,[4]Tried!$K$7:$P$218,6,FALSE)</f>
        <v>547.79908999055078</v>
      </c>
      <c r="I80" s="182">
        <f>VLOOKUP(B80,[4]Tried!$K$7:$P$218,2,FALSE)</f>
        <v>211.47576057539302</v>
      </c>
      <c r="J80" s="20">
        <f>VLOOKUP(B80,[4]Tried!$K$7:$P$218,3,FALSE)</f>
        <v>102.10630289555711</v>
      </c>
      <c r="K80" s="180">
        <f>VLOOKUP(B80,[4]Tried!$K$7:$P$218,4,FALSE)</f>
        <v>128.96773922655694</v>
      </c>
      <c r="L80" s="180">
        <f>VLOOKUP(B80,[4]Tried!$K$7:$P$218,5,FALSE)</f>
        <v>105.24928729304365</v>
      </c>
      <c r="M80" s="19"/>
      <c r="N80" s="180">
        <f>VLOOKUP(B80,[4]Succeded!$C$8:$F$219,4,0)</f>
        <v>536.86131315667342</v>
      </c>
      <c r="O80" s="181">
        <f>VLOOKUP(B80,[4]Succeded!$C$8:$F$219,2,0)</f>
        <v>533.59183690007023</v>
      </c>
      <c r="P80" s="20">
        <f>VLOOKUP(B80,[4]Succeded!$C$8:$F$219,3,0)</f>
        <v>3.2694762566032018</v>
      </c>
      <c r="Q80" s="19"/>
      <c r="R80" s="180">
        <f>VLOOKUP(B80,[4]Succeded!$K$8:$P$219,6,FALSE)</f>
        <v>531.77358340624176</v>
      </c>
      <c r="S80" s="180">
        <f>VLOOKUP(B80,[4]Succeded!$K$8:$P$219,2,FALSE)</f>
        <v>204.63598816865118</v>
      </c>
      <c r="T80" s="180">
        <f>VLOOKUP(B80,[4]Succeded!$K$8:$P$219,3,FALSE)</f>
        <v>100.30603297833514</v>
      </c>
      <c r="U80" s="180">
        <f>VLOOKUP(B80,[4]Succeded!$K$8:$P$219,4,FALSE)</f>
        <v>125.55065285450111</v>
      </c>
      <c r="V80" s="20">
        <f>VLOOKUP(B80,[4]Succeded!$K$8:$P$219,5,FALSE)</f>
        <v>101.28090940475433</v>
      </c>
      <c r="W80" s="19"/>
      <c r="X80" s="19">
        <f t="shared" si="8"/>
        <v>0.95710684312296146</v>
      </c>
      <c r="Y80" s="19">
        <f t="shared" si="9"/>
        <v>0.95891745003820783</v>
      </c>
      <c r="Z80" s="19">
        <f t="shared" si="10"/>
        <v>0.73164448485538192</v>
      </c>
      <c r="AA80" s="179"/>
      <c r="AB80" s="85">
        <f t="shared" si="11"/>
        <v>0.97074564949608544</v>
      </c>
      <c r="AC80" s="85">
        <f t="shared" si="12"/>
        <v>0.96765694381175471</v>
      </c>
      <c r="AD80" s="85">
        <f t="shared" si="13"/>
        <v>0.98236867004122719</v>
      </c>
      <c r="AE80" s="85">
        <f t="shared" si="14"/>
        <v>0.97350433222642563</v>
      </c>
      <c r="AF80" s="84">
        <f t="shared" si="15"/>
        <v>0.96229544170460513</v>
      </c>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row>
    <row r="81" spans="1:68" customFormat="1" x14ac:dyDescent="0.2">
      <c r="A81" s="77" t="s">
        <v>413</v>
      </c>
      <c r="B81" s="88" t="s">
        <v>412</v>
      </c>
      <c r="C81" s="184" t="s">
        <v>411</v>
      </c>
      <c r="D81" s="24">
        <f>VLOOKUP(B81,[4]Tried!$C$7:$F$218,4,FALSE)</f>
        <v>1283.9232337100364</v>
      </c>
      <c r="E81" s="180">
        <f>VLOOKUP(B81,[4]Tried!$C$7:$F$218,2,FALSE)</f>
        <v>1264.0988954103645</v>
      </c>
      <c r="F81" s="180">
        <f>VLOOKUP(B81,[4]Tried!$C$7:$F$218,3,FALSE)</f>
        <v>19.824338299671894</v>
      </c>
      <c r="G81" s="183"/>
      <c r="H81" s="180">
        <f>VLOOKUP(B81,[4]Tried!$K$7:$P$218,6,FALSE)</f>
        <v>1252.0796257375905</v>
      </c>
      <c r="I81" s="182">
        <f>VLOOKUP(B81,[4]Tried!$K$7:$P$218,2,FALSE)</f>
        <v>528.68435439457596</v>
      </c>
      <c r="J81" s="20">
        <f>VLOOKUP(B81,[4]Tried!$K$7:$P$218,3,FALSE)</f>
        <v>223.65494451429089</v>
      </c>
      <c r="K81" s="180">
        <f>VLOOKUP(B81,[4]Tried!$K$7:$P$218,4,FALSE)</f>
        <v>283.23134203338515</v>
      </c>
      <c r="L81" s="180">
        <f>VLOOKUP(B81,[4]Tried!$K$7:$P$218,5,FALSE)</f>
        <v>216.50898479533848</v>
      </c>
      <c r="M81" s="19"/>
      <c r="N81" s="180">
        <f>VLOOKUP(B81,[4]Succeded!$C$8:$F$219,4,0)</f>
        <v>1187.836397714032</v>
      </c>
      <c r="O81" s="181">
        <f>VLOOKUP(B81,[4]Succeded!$C$8:$F$219,2,0)</f>
        <v>1170.4503460811393</v>
      </c>
      <c r="P81" s="20">
        <f>VLOOKUP(B81,[4]Succeded!$C$8:$F$219,3,0)</f>
        <v>17.386051632892759</v>
      </c>
      <c r="Q81" s="19"/>
      <c r="R81" s="180">
        <f>VLOOKUP(B81,[4]Succeded!$K$8:$P$219,6,FALSE)</f>
        <v>1154.5182805576912</v>
      </c>
      <c r="S81" s="180">
        <f>VLOOKUP(B81,[4]Succeded!$K$8:$P$219,2,FALSE)</f>
        <v>472.03533026742173</v>
      </c>
      <c r="T81" s="180">
        <f>VLOOKUP(B81,[4]Succeded!$K$8:$P$219,3,FALSE)</f>
        <v>206.49347353912606</v>
      </c>
      <c r="U81" s="180">
        <f>VLOOKUP(B81,[4]Succeded!$K$8:$P$219,4,FALSE)</f>
        <v>271.52432339783303</v>
      </c>
      <c r="V81" s="20">
        <f>VLOOKUP(B81,[4]Succeded!$K$8:$P$219,5,FALSE)</f>
        <v>204.46515335331043</v>
      </c>
      <c r="W81" s="19"/>
      <c r="X81" s="19">
        <f t="shared" si="8"/>
        <v>0.92516154122520944</v>
      </c>
      <c r="Y81" s="19">
        <f t="shared" si="9"/>
        <v>0.92591675408526952</v>
      </c>
      <c r="Z81" s="19">
        <f t="shared" si="10"/>
        <v>0.87700539458512516</v>
      </c>
      <c r="AA81" s="179"/>
      <c r="AB81" s="85">
        <f t="shared" si="11"/>
        <v>0.92208055847692061</v>
      </c>
      <c r="AC81" s="85">
        <f t="shared" si="12"/>
        <v>0.89284906266608555</v>
      </c>
      <c r="AD81" s="85">
        <f t="shared" si="13"/>
        <v>0.92326809043978786</v>
      </c>
      <c r="AE81" s="85">
        <f t="shared" si="14"/>
        <v>0.95866623181070054</v>
      </c>
      <c r="AF81" s="84">
        <f t="shared" si="15"/>
        <v>0.94437260211897056</v>
      </c>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row>
    <row r="82" spans="1:68" customFormat="1" x14ac:dyDescent="0.2">
      <c r="A82" s="77" t="s">
        <v>410</v>
      </c>
      <c r="B82" s="88" t="s">
        <v>409</v>
      </c>
      <c r="C82" s="184" t="s">
        <v>408</v>
      </c>
      <c r="D82" s="24">
        <f>VLOOKUP(B82,[4]Tried!$C$7:$F$218,4,FALSE)</f>
        <v>1494.7827367170062</v>
      </c>
      <c r="E82" s="180">
        <f>VLOOKUP(B82,[4]Tried!$C$7:$F$218,2,FALSE)</f>
        <v>1184.0502281155082</v>
      </c>
      <c r="F82" s="180">
        <f>VLOOKUP(B82,[4]Tried!$C$7:$F$218,3,FALSE)</f>
        <v>310.73250860149813</v>
      </c>
      <c r="G82" s="183"/>
      <c r="H82" s="180">
        <f>VLOOKUP(B82,[4]Tried!$K$7:$P$218,6,FALSE)</f>
        <v>1468.8651559894886</v>
      </c>
      <c r="I82" s="182">
        <f>VLOOKUP(B82,[4]Tried!$K$7:$P$218,2,FALSE)</f>
        <v>596.81377259112639</v>
      </c>
      <c r="J82" s="20">
        <f>VLOOKUP(B82,[4]Tried!$K$7:$P$218,3,FALSE)</f>
        <v>218.7288203449977</v>
      </c>
      <c r="K82" s="180">
        <f>VLOOKUP(B82,[4]Tried!$K$7:$P$218,4,FALSE)</f>
        <v>176.19355227543525</v>
      </c>
      <c r="L82" s="180">
        <f>VLOOKUP(B82,[4]Tried!$K$7:$P$218,5,FALSE)</f>
        <v>477.12901077792941</v>
      </c>
      <c r="M82" s="19"/>
      <c r="N82" s="180">
        <f>VLOOKUP(B82,[4]Succeded!$C$8:$F$219,4,0)</f>
        <v>1387.6148764656214</v>
      </c>
      <c r="O82" s="181">
        <f>VLOOKUP(B82,[4]Succeded!$C$8:$F$219,2,0)</f>
        <v>1114.3320768485719</v>
      </c>
      <c r="P82" s="20">
        <f>VLOOKUP(B82,[4]Succeded!$C$8:$F$219,3,0)</f>
        <v>273.28279961704936</v>
      </c>
      <c r="Q82" s="19"/>
      <c r="R82" s="180">
        <f>VLOOKUP(B82,[4]Succeded!$K$8:$P$219,6,FALSE)</f>
        <v>1369.6678765085271</v>
      </c>
      <c r="S82" s="180">
        <f>VLOOKUP(B82,[4]Succeded!$K$8:$P$219,2,FALSE)</f>
        <v>555.56419999496393</v>
      </c>
      <c r="T82" s="180">
        <f>VLOOKUP(B82,[4]Succeded!$K$8:$P$219,3,FALSE)</f>
        <v>199.7626855701632</v>
      </c>
      <c r="U82" s="180">
        <f>VLOOKUP(B82,[4]Succeded!$K$8:$P$219,4,FALSE)</f>
        <v>171.34156119731387</v>
      </c>
      <c r="V82" s="20">
        <f>VLOOKUP(B82,[4]Succeded!$K$8:$P$219,5,FALSE)</f>
        <v>442.99942974608604</v>
      </c>
      <c r="W82" s="19"/>
      <c r="X82" s="19">
        <f t="shared" si="8"/>
        <v>0.92830539340669815</v>
      </c>
      <c r="Y82" s="19">
        <f t="shared" si="9"/>
        <v>0.94111892417106568</v>
      </c>
      <c r="Z82" s="19">
        <f t="shared" si="10"/>
        <v>0.87947926931431397</v>
      </c>
      <c r="AA82" s="179"/>
      <c r="AB82" s="85">
        <f t="shared" si="11"/>
        <v>0.93246672162078892</v>
      </c>
      <c r="AC82" s="85">
        <f t="shared" si="12"/>
        <v>0.93088367847633047</v>
      </c>
      <c r="AD82" s="85">
        <f t="shared" si="13"/>
        <v>0.91328927415728989</v>
      </c>
      <c r="AE82" s="85">
        <f t="shared" si="14"/>
        <v>0.97246215303874173</v>
      </c>
      <c r="AF82" s="84">
        <f t="shared" si="15"/>
        <v>0.92846886217168556</v>
      </c>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row>
    <row r="83" spans="1:68" customFormat="1" x14ac:dyDescent="0.2">
      <c r="A83" s="77" t="s">
        <v>407</v>
      </c>
      <c r="B83" s="88" t="s">
        <v>406</v>
      </c>
      <c r="C83" s="184" t="s">
        <v>405</v>
      </c>
      <c r="D83" s="24">
        <f>VLOOKUP(B83,[4]Tried!$C$7:$F$218,4,FALSE)</f>
        <v>741.44798861250172</v>
      </c>
      <c r="E83" s="180">
        <f>VLOOKUP(B83,[4]Tried!$C$7:$F$218,2,FALSE)</f>
        <v>709.99213905115346</v>
      </c>
      <c r="F83" s="180">
        <f>VLOOKUP(B83,[4]Tried!$C$7:$F$218,3,FALSE)</f>
        <v>31.455849561348252</v>
      </c>
      <c r="G83" s="183"/>
      <c r="H83" s="180">
        <f>VLOOKUP(B83,[4]Tried!$K$7:$P$218,6,FALSE)</f>
        <v>730.41401714474614</v>
      </c>
      <c r="I83" s="182">
        <f>VLOOKUP(B83,[4]Tried!$K$7:$P$218,2,FALSE)</f>
        <v>321.54208050015012</v>
      </c>
      <c r="J83" s="20">
        <f>VLOOKUP(B83,[4]Tried!$K$7:$P$218,3,FALSE)</f>
        <v>113.33778425126211</v>
      </c>
      <c r="K83" s="180">
        <f>VLOOKUP(B83,[4]Tried!$K$7:$P$218,4,FALSE)</f>
        <v>160.40892067484415</v>
      </c>
      <c r="L83" s="180">
        <f>VLOOKUP(B83,[4]Tried!$K$7:$P$218,5,FALSE)</f>
        <v>135.12523171848972</v>
      </c>
      <c r="M83" s="19"/>
      <c r="N83" s="180">
        <f>VLOOKUP(B83,[4]Succeded!$C$8:$F$219,4,0)</f>
        <v>697.71660756885706</v>
      </c>
      <c r="O83" s="181">
        <f>VLOOKUP(B83,[4]Succeded!$C$8:$F$219,2,0)</f>
        <v>668.06517556756046</v>
      </c>
      <c r="P83" s="20">
        <f>VLOOKUP(B83,[4]Succeded!$C$8:$F$219,3,0)</f>
        <v>29.651432001296577</v>
      </c>
      <c r="Q83" s="19"/>
      <c r="R83" s="180">
        <f>VLOOKUP(B83,[4]Succeded!$K$8:$P$219,6,FALSE)</f>
        <v>686.68263610110114</v>
      </c>
      <c r="S83" s="180">
        <f>VLOOKUP(B83,[4]Succeded!$K$8:$P$219,2,FALSE)</f>
        <v>303.81584695885954</v>
      </c>
      <c r="T83" s="180">
        <f>VLOOKUP(B83,[4]Succeded!$K$8:$P$219,3,FALSE)</f>
        <v>107.47375221346228</v>
      </c>
      <c r="U83" s="180">
        <f>VLOOKUP(B83,[4]Succeded!$K$8:$P$219,4,FALSE)</f>
        <v>156.13662348066714</v>
      </c>
      <c r="V83" s="20">
        <f>VLOOKUP(B83,[4]Succeded!$K$8:$P$219,5,FALSE)</f>
        <v>119.25641344811223</v>
      </c>
      <c r="W83" s="19"/>
      <c r="X83" s="19">
        <f t="shared" si="8"/>
        <v>0.94101894979109624</v>
      </c>
      <c r="Y83" s="19">
        <f t="shared" si="9"/>
        <v>0.940947284938077</v>
      </c>
      <c r="Z83" s="19">
        <f t="shared" si="10"/>
        <v>0.94263650210646754</v>
      </c>
      <c r="AA83" s="179"/>
      <c r="AB83" s="85">
        <f t="shared" si="11"/>
        <v>0.94012795480761047</v>
      </c>
      <c r="AC83" s="85">
        <f t="shared" si="12"/>
        <v>0.94487118602418108</v>
      </c>
      <c r="AD83" s="85">
        <f t="shared" si="13"/>
        <v>0.94826057279539122</v>
      </c>
      <c r="AE83" s="85">
        <f t="shared" si="14"/>
        <v>0.97336621195253137</v>
      </c>
      <c r="AF83" s="84">
        <f t="shared" si="15"/>
        <v>0.88256213833225872</v>
      </c>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row>
    <row r="84" spans="1:68" customFormat="1" x14ac:dyDescent="0.2">
      <c r="A84" s="77" t="s">
        <v>404</v>
      </c>
      <c r="B84" s="88" t="s">
        <v>403</v>
      </c>
      <c r="C84" s="184" t="s">
        <v>402</v>
      </c>
      <c r="D84" s="24">
        <f>VLOOKUP(B84,[4]Tried!$C$7:$F$218,4,FALSE)</f>
        <v>462.23429361691484</v>
      </c>
      <c r="E84" s="180">
        <f>VLOOKUP(B84,[4]Tried!$C$7:$F$218,2,FALSE)</f>
        <v>440.88120916651224</v>
      </c>
      <c r="F84" s="180">
        <f>VLOOKUP(B84,[4]Tried!$C$7:$F$218,3,FALSE)</f>
        <v>21.353084450402619</v>
      </c>
      <c r="G84" s="183"/>
      <c r="H84" s="180">
        <f>VLOOKUP(B84,[4]Tried!$K$7:$P$218,6,FALSE)</f>
        <v>453.36775181657407</v>
      </c>
      <c r="I84" s="182">
        <f>VLOOKUP(B84,[4]Tried!$K$7:$P$218,2,FALSE)</f>
        <v>200.98182230962749</v>
      </c>
      <c r="J84" s="20">
        <f>VLOOKUP(B84,[4]Tried!$K$7:$P$218,3,FALSE)</f>
        <v>75.692388796536122</v>
      </c>
      <c r="K84" s="180">
        <f>VLOOKUP(B84,[4]Tried!$K$7:$P$218,4,FALSE)</f>
        <v>107.2856208614991</v>
      </c>
      <c r="L84" s="180">
        <f>VLOOKUP(B84,[4]Tried!$K$7:$P$218,5,FALSE)</f>
        <v>69.407919848911362</v>
      </c>
      <c r="M84" s="19"/>
      <c r="N84" s="180">
        <f>VLOOKUP(B84,[4]Succeded!$C$8:$F$219,4,0)</f>
        <v>431.30390136926934</v>
      </c>
      <c r="O84" s="181">
        <f>VLOOKUP(B84,[4]Succeded!$C$8:$F$219,2,0)</f>
        <v>411.96681092216659</v>
      </c>
      <c r="P84" s="20">
        <f>VLOOKUP(B84,[4]Succeded!$C$8:$F$219,3,0)</f>
        <v>19.337090447102771</v>
      </c>
      <c r="Q84" s="19"/>
      <c r="R84" s="180">
        <f>VLOOKUP(B84,[4]Succeded!$K$8:$P$219,6,FALSE)</f>
        <v>422.43735956892868</v>
      </c>
      <c r="S84" s="180">
        <f>VLOOKUP(B84,[4]Succeded!$K$8:$P$219,2,FALSE)</f>
        <v>180.84706013997268</v>
      </c>
      <c r="T84" s="180">
        <f>VLOOKUP(B84,[4]Succeded!$K$8:$P$219,3,FALSE)</f>
        <v>73.948653521181882</v>
      </c>
      <c r="U84" s="180">
        <f>VLOOKUP(B84,[4]Succeded!$K$8:$P$219,4,FALSE)</f>
        <v>102.49916830242294</v>
      </c>
      <c r="V84" s="20">
        <f>VLOOKUP(B84,[4]Succeded!$K$8:$P$219,5,FALSE)</f>
        <v>65.142477605351175</v>
      </c>
      <c r="W84" s="19"/>
      <c r="X84" s="19">
        <f t="shared" si="8"/>
        <v>0.93308503355382877</v>
      </c>
      <c r="Y84" s="19">
        <f t="shared" si="9"/>
        <v>0.93441680515482062</v>
      </c>
      <c r="Z84" s="19">
        <f t="shared" si="10"/>
        <v>0.90558769118426652</v>
      </c>
      <c r="AA84" s="179"/>
      <c r="AB84" s="85">
        <f t="shared" si="11"/>
        <v>0.93177637332229279</v>
      </c>
      <c r="AC84" s="85">
        <f t="shared" si="12"/>
        <v>0.89981799379530103</v>
      </c>
      <c r="AD84" s="85">
        <f t="shared" si="13"/>
        <v>0.97696287165620488</v>
      </c>
      <c r="AE84" s="85">
        <f t="shared" si="14"/>
        <v>0.95538588936111724</v>
      </c>
      <c r="AF84" s="84">
        <f t="shared" si="15"/>
        <v>0.93854530934156655</v>
      </c>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row>
    <row r="85" spans="1:68" customFormat="1" x14ac:dyDescent="0.2">
      <c r="A85" s="77" t="s">
        <v>401</v>
      </c>
      <c r="B85" s="88" t="s">
        <v>400</v>
      </c>
      <c r="C85" s="184" t="s">
        <v>399</v>
      </c>
      <c r="D85" s="24">
        <f>VLOOKUP(B85,[4]Tried!$C$7:$F$218,4,FALSE)</f>
        <v>529.4373501827132</v>
      </c>
      <c r="E85" s="180">
        <f>VLOOKUP(B85,[4]Tried!$C$7:$F$218,2,FALSE)</f>
        <v>502.29003919532141</v>
      </c>
      <c r="F85" s="180">
        <f>VLOOKUP(B85,[4]Tried!$C$7:$F$218,3,FALSE)</f>
        <v>27.147310987391801</v>
      </c>
      <c r="G85" s="183"/>
      <c r="H85" s="180">
        <f>VLOOKUP(B85,[4]Tried!$K$7:$P$218,6,FALSE)</f>
        <v>525.11197682802663</v>
      </c>
      <c r="I85" s="182">
        <f>VLOOKUP(B85,[4]Tried!$K$7:$P$218,2,FALSE)</f>
        <v>260.58943607953296</v>
      </c>
      <c r="J85" s="20">
        <f>VLOOKUP(B85,[4]Tried!$K$7:$P$218,3,FALSE)</f>
        <v>89.113016908537844</v>
      </c>
      <c r="K85" s="180">
        <f>VLOOKUP(B85,[4]Tried!$K$7:$P$218,4,FALSE)</f>
        <v>111.71284787154548</v>
      </c>
      <c r="L85" s="180">
        <f>VLOOKUP(B85,[4]Tried!$K$7:$P$218,5,FALSE)</f>
        <v>63.696675968410268</v>
      </c>
      <c r="M85" s="19"/>
      <c r="N85" s="180">
        <f>VLOOKUP(B85,[4]Succeded!$C$8:$F$219,4,0)</f>
        <v>510.32888334499262</v>
      </c>
      <c r="O85" s="181">
        <f>VLOOKUP(B85,[4]Succeded!$C$8:$F$219,2,0)</f>
        <v>483.55347663307424</v>
      </c>
      <c r="P85" s="20">
        <f>VLOOKUP(B85,[4]Succeded!$C$8:$F$219,3,0)</f>
        <v>26.775406711918368</v>
      </c>
      <c r="Q85" s="19"/>
      <c r="R85" s="180">
        <f>VLOOKUP(B85,[4]Succeded!$K$8:$P$219,6,FALSE)</f>
        <v>506.00350999030593</v>
      </c>
      <c r="S85" s="180">
        <f>VLOOKUP(B85,[4]Succeded!$K$8:$P$219,2,FALSE)</f>
        <v>248.57347763287515</v>
      </c>
      <c r="T85" s="180">
        <f>VLOOKUP(B85,[4]Succeded!$K$8:$P$219,3,FALSE)</f>
        <v>88.619934412250132</v>
      </c>
      <c r="U85" s="180">
        <f>VLOOKUP(B85,[4]Succeded!$K$8:$P$219,4,FALSE)</f>
        <v>111.46058533242052</v>
      </c>
      <c r="V85" s="20">
        <f>VLOOKUP(B85,[4]Succeded!$K$8:$P$219,5,FALSE)</f>
        <v>57.349512612760137</v>
      </c>
      <c r="W85" s="19"/>
      <c r="X85" s="19">
        <f t="shared" si="8"/>
        <v>0.96390797356641711</v>
      </c>
      <c r="Y85" s="19">
        <f t="shared" si="9"/>
        <v>0.96269772223183336</v>
      </c>
      <c r="Z85" s="19">
        <f t="shared" si="10"/>
        <v>0.9863005114706882</v>
      </c>
      <c r="AA85" s="179"/>
      <c r="AB85" s="85">
        <f t="shared" si="11"/>
        <v>0.96361068175754316</v>
      </c>
      <c r="AC85" s="85">
        <f t="shared" si="12"/>
        <v>0.95388931098883656</v>
      </c>
      <c r="AD85" s="85">
        <f t="shared" si="13"/>
        <v>0.99446677361631919</v>
      </c>
      <c r="AE85" s="85">
        <f t="shared" si="14"/>
        <v>0.99774186636603313</v>
      </c>
      <c r="AF85" s="84">
        <f t="shared" si="15"/>
        <v>0.90035330322734664</v>
      </c>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row>
    <row r="86" spans="1:68" customFormat="1" x14ac:dyDescent="0.2">
      <c r="A86" s="77" t="s">
        <v>398</v>
      </c>
      <c r="B86" s="88" t="s">
        <v>397</v>
      </c>
      <c r="C86" s="184" t="s">
        <v>396</v>
      </c>
      <c r="D86" s="24">
        <f>VLOOKUP(B86,[4]Tried!$C$7:$F$218,4,FALSE)</f>
        <v>567.3672791804679</v>
      </c>
      <c r="E86" s="180">
        <f>VLOOKUP(B86,[4]Tried!$C$7:$F$218,2,FALSE)</f>
        <v>557.96446707569976</v>
      </c>
      <c r="F86" s="180">
        <f>VLOOKUP(B86,[4]Tried!$C$7:$F$218,3,FALSE)</f>
        <v>9.402812104768115</v>
      </c>
      <c r="G86" s="183"/>
      <c r="H86" s="180">
        <f>VLOOKUP(B86,[4]Tried!$K$7:$P$218,6,FALSE)</f>
        <v>554.05516657621979</v>
      </c>
      <c r="I86" s="182">
        <f>VLOOKUP(B86,[4]Tried!$K$7:$P$218,2,FALSE)</f>
        <v>229.93018081059572</v>
      </c>
      <c r="J86" s="20">
        <f>VLOOKUP(B86,[4]Tried!$K$7:$P$218,3,FALSE)</f>
        <v>79.373720686839135</v>
      </c>
      <c r="K86" s="180">
        <f>VLOOKUP(B86,[4]Tried!$K$7:$P$218,4,FALSE)</f>
        <v>146.3696103642412</v>
      </c>
      <c r="L86" s="180">
        <f>VLOOKUP(B86,[4]Tried!$K$7:$P$218,5,FALSE)</f>
        <v>98.381654714543771</v>
      </c>
      <c r="M86" s="19"/>
      <c r="N86" s="180">
        <f>VLOOKUP(B86,[4]Succeded!$C$8:$F$219,4,0)</f>
        <v>523.31589718886073</v>
      </c>
      <c r="O86" s="181">
        <f>VLOOKUP(B86,[4]Succeded!$C$8:$F$219,2,0)</f>
        <v>515.3041797220809</v>
      </c>
      <c r="P86" s="20">
        <f>VLOOKUP(B86,[4]Succeded!$C$8:$F$219,3,0)</f>
        <v>8.0117174667798672</v>
      </c>
      <c r="Q86" s="19"/>
      <c r="R86" s="180">
        <f>VLOOKUP(B86,[4]Succeded!$K$8:$P$219,6,FALSE)</f>
        <v>508.74282933539627</v>
      </c>
      <c r="S86" s="180">
        <f>VLOOKUP(B86,[4]Succeded!$K$8:$P$219,2,FALSE)</f>
        <v>212.54911334356231</v>
      </c>
      <c r="T86" s="180">
        <f>VLOOKUP(B86,[4]Succeded!$K$8:$P$219,3,FALSE)</f>
        <v>74.195427864701458</v>
      </c>
      <c r="U86" s="180">
        <f>VLOOKUP(B86,[4]Succeded!$K$8:$P$219,4,FALSE)</f>
        <v>134.69366491351315</v>
      </c>
      <c r="V86" s="20">
        <f>VLOOKUP(B86,[4]Succeded!$K$8:$P$219,5,FALSE)</f>
        <v>87.304623213619351</v>
      </c>
      <c r="W86" s="19"/>
      <c r="X86" s="19">
        <f t="shared" si="8"/>
        <v>0.92235826138011157</v>
      </c>
      <c r="Y86" s="19">
        <f t="shared" si="9"/>
        <v>0.92354300341524964</v>
      </c>
      <c r="Z86" s="19">
        <f t="shared" si="10"/>
        <v>0.8520554678229898</v>
      </c>
      <c r="AA86" s="179"/>
      <c r="AB86" s="85">
        <f t="shared" si="11"/>
        <v>0.91821692139280853</v>
      </c>
      <c r="AC86" s="85">
        <f t="shared" si="12"/>
        <v>0.92440719436761976</v>
      </c>
      <c r="AD86" s="85">
        <f t="shared" si="13"/>
        <v>0.93476061374811825</v>
      </c>
      <c r="AE86" s="85">
        <f t="shared" si="14"/>
        <v>0.92022971556956101</v>
      </c>
      <c r="AF86" s="84">
        <f t="shared" si="15"/>
        <v>0.88740755039072439</v>
      </c>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row>
    <row r="87" spans="1:68" customFormat="1" x14ac:dyDescent="0.2">
      <c r="A87" s="77" t="s">
        <v>395</v>
      </c>
      <c r="B87" s="88" t="s">
        <v>394</v>
      </c>
      <c r="C87" s="184" t="s">
        <v>393</v>
      </c>
      <c r="D87" s="24">
        <f>VLOOKUP(B87,[4]Tried!$C$7:$F$218,4,FALSE)</f>
        <v>2329.9091886932838</v>
      </c>
      <c r="E87" s="180">
        <f>VLOOKUP(B87,[4]Tried!$C$7:$F$218,2,FALSE)</f>
        <v>2079.7043512154873</v>
      </c>
      <c r="F87" s="180">
        <f>VLOOKUP(B87,[4]Tried!$C$7:$F$218,3,FALSE)</f>
        <v>250.20483747779653</v>
      </c>
      <c r="G87" s="183"/>
      <c r="H87" s="180">
        <f>VLOOKUP(B87,[4]Tried!$K$7:$P$218,6,FALSE)</f>
        <v>2293.5963983985112</v>
      </c>
      <c r="I87" s="182">
        <f>VLOOKUP(B87,[4]Tried!$K$7:$P$218,2,FALSE)</f>
        <v>1124.84055024284</v>
      </c>
      <c r="J87" s="20">
        <f>VLOOKUP(B87,[4]Tried!$K$7:$P$218,3,FALSE)</f>
        <v>336.23346195424551</v>
      </c>
      <c r="K87" s="180">
        <f>VLOOKUP(B87,[4]Tried!$K$7:$P$218,4,FALSE)</f>
        <v>444.03062577431302</v>
      </c>
      <c r="L87" s="180">
        <f>VLOOKUP(B87,[4]Tried!$K$7:$P$218,5,FALSE)</f>
        <v>388.49176042711292</v>
      </c>
      <c r="M87" s="19"/>
      <c r="N87" s="180">
        <f>VLOOKUP(B87,[4]Succeded!$C$8:$F$219,4,0)</f>
        <v>2110.0164225987696</v>
      </c>
      <c r="O87" s="181">
        <f>VLOOKUP(B87,[4]Succeded!$C$8:$F$219,2,0)</f>
        <v>1892.4719317163147</v>
      </c>
      <c r="P87" s="20">
        <f>VLOOKUP(B87,[4]Succeded!$C$8:$F$219,3,0)</f>
        <v>217.54449088245494</v>
      </c>
      <c r="Q87" s="19"/>
      <c r="R87" s="180">
        <f>VLOOKUP(B87,[4]Succeded!$K$8:$P$219,6,FALSE)</f>
        <v>2072.3655420564178</v>
      </c>
      <c r="S87" s="180">
        <f>VLOOKUP(B87,[4]Succeded!$K$8:$P$219,2,FALSE)</f>
        <v>996.87151303763073</v>
      </c>
      <c r="T87" s="180">
        <f>VLOOKUP(B87,[4]Succeded!$K$8:$P$219,3,FALSE)</f>
        <v>309.31347819059442</v>
      </c>
      <c r="U87" s="180">
        <f>VLOOKUP(B87,[4]Succeded!$K$8:$P$219,4,FALSE)</f>
        <v>429.59314809782802</v>
      </c>
      <c r="V87" s="20">
        <f>VLOOKUP(B87,[4]Succeded!$K$8:$P$219,5,FALSE)</f>
        <v>336.58740273036466</v>
      </c>
      <c r="W87" s="19"/>
      <c r="X87" s="19">
        <f t="shared" si="8"/>
        <v>0.90562174390245664</v>
      </c>
      <c r="Y87" s="19">
        <f t="shared" si="9"/>
        <v>0.90997161717253494</v>
      </c>
      <c r="Z87" s="19">
        <f t="shared" si="10"/>
        <v>0.86946556699472322</v>
      </c>
      <c r="AA87" s="179"/>
      <c r="AB87" s="85">
        <f t="shared" si="11"/>
        <v>0.90354412114678662</v>
      </c>
      <c r="AC87" s="85">
        <f t="shared" si="12"/>
        <v>0.88623362024281382</v>
      </c>
      <c r="AD87" s="85">
        <f t="shared" si="13"/>
        <v>0.91993663091356936</v>
      </c>
      <c r="AE87" s="85">
        <f t="shared" si="14"/>
        <v>0.96748540114477799</v>
      </c>
      <c r="AF87" s="84">
        <f t="shared" si="15"/>
        <v>0.86639521610526837</v>
      </c>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row>
    <row r="88" spans="1:68" customFormat="1" x14ac:dyDescent="0.2">
      <c r="A88" s="77" t="s">
        <v>392</v>
      </c>
      <c r="B88" s="88" t="s">
        <v>391</v>
      </c>
      <c r="C88" s="184" t="s">
        <v>390</v>
      </c>
      <c r="D88" s="24">
        <f>VLOOKUP(B88,[4]Tried!$C$7:$F$218,4,FALSE)</f>
        <v>1720.0553917593006</v>
      </c>
      <c r="E88" s="180">
        <f>VLOOKUP(B88,[4]Tried!$C$7:$F$218,2,FALSE)</f>
        <v>1598.3031828457858</v>
      </c>
      <c r="F88" s="180">
        <f>VLOOKUP(B88,[4]Tried!$C$7:$F$218,3,FALSE)</f>
        <v>121.75220891351475</v>
      </c>
      <c r="G88" s="183"/>
      <c r="H88" s="180">
        <f>VLOOKUP(B88,[4]Tried!$K$7:$P$218,6,FALSE)</f>
        <v>1687.6869274664718</v>
      </c>
      <c r="I88" s="182">
        <f>VLOOKUP(B88,[4]Tried!$K$7:$P$218,2,FALSE)</f>
        <v>816.96223663391004</v>
      </c>
      <c r="J88" s="20">
        <f>VLOOKUP(B88,[4]Tried!$K$7:$P$218,3,FALSE)</f>
        <v>257.0775579805362</v>
      </c>
      <c r="K88" s="180">
        <f>VLOOKUP(B88,[4]Tried!$K$7:$P$218,4,FALSE)</f>
        <v>314.40972682778454</v>
      </c>
      <c r="L88" s="180">
        <f>VLOOKUP(B88,[4]Tried!$K$7:$P$218,5,FALSE)</f>
        <v>299.23740602424101</v>
      </c>
      <c r="M88" s="19"/>
      <c r="N88" s="180">
        <f>VLOOKUP(B88,[4]Succeded!$C$8:$F$219,4,0)</f>
        <v>1639.0593200337146</v>
      </c>
      <c r="O88" s="181">
        <f>VLOOKUP(B88,[4]Succeded!$C$8:$F$219,2,0)</f>
        <v>1529.5911785022611</v>
      </c>
      <c r="P88" s="20">
        <f>VLOOKUP(B88,[4]Succeded!$C$8:$F$219,3,0)</f>
        <v>109.46814153145343</v>
      </c>
      <c r="Q88" s="19"/>
      <c r="R88" s="180">
        <f>VLOOKUP(B88,[4]Succeded!$K$8:$P$219,6,FALSE)</f>
        <v>1607.1731755511919</v>
      </c>
      <c r="S88" s="180">
        <f>VLOOKUP(B88,[4]Succeded!$K$8:$P$219,2,FALSE)</f>
        <v>774.39761535606135</v>
      </c>
      <c r="T88" s="180">
        <f>VLOOKUP(B88,[4]Succeded!$K$8:$P$219,3,FALSE)</f>
        <v>239.38897767331241</v>
      </c>
      <c r="U88" s="180">
        <f>VLOOKUP(B88,[4]Succeded!$K$8:$P$219,4,FALSE)</f>
        <v>309.33273196800167</v>
      </c>
      <c r="V88" s="20">
        <f>VLOOKUP(B88,[4]Succeded!$K$8:$P$219,5,FALSE)</f>
        <v>284.05385055381635</v>
      </c>
      <c r="W88" s="19"/>
      <c r="X88" s="19">
        <f t="shared" si="8"/>
        <v>0.95291077711006622</v>
      </c>
      <c r="Y88" s="19">
        <f t="shared" si="9"/>
        <v>0.9570094052986976</v>
      </c>
      <c r="Z88" s="19">
        <f t="shared" si="10"/>
        <v>0.89910599986906881</v>
      </c>
      <c r="AA88" s="179"/>
      <c r="AB88" s="85">
        <f t="shared" si="11"/>
        <v>0.95229343155715152</v>
      </c>
      <c r="AC88" s="85">
        <f t="shared" si="12"/>
        <v>0.94789891212937127</v>
      </c>
      <c r="AD88" s="85">
        <f t="shared" si="13"/>
        <v>0.93119360380510918</v>
      </c>
      <c r="AE88" s="85">
        <f t="shared" si="14"/>
        <v>0.98385229709332833</v>
      </c>
      <c r="AF88" s="84">
        <f t="shared" si="15"/>
        <v>0.94925916625144569</v>
      </c>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row>
    <row r="89" spans="1:68" customFormat="1" x14ac:dyDescent="0.2">
      <c r="A89" s="77" t="s">
        <v>389</v>
      </c>
      <c r="B89" s="88" t="s">
        <v>388</v>
      </c>
      <c r="C89" s="184" t="s">
        <v>387</v>
      </c>
      <c r="D89" s="24">
        <f>VLOOKUP(B89,[4]Tried!$C$7:$F$218,4,FALSE)</f>
        <v>1133.1642026328745</v>
      </c>
      <c r="E89" s="180">
        <f>VLOOKUP(B89,[4]Tried!$C$7:$F$218,2,FALSE)</f>
        <v>690.67599237918398</v>
      </c>
      <c r="F89" s="180">
        <f>VLOOKUP(B89,[4]Tried!$C$7:$F$218,3,FALSE)</f>
        <v>442.48821025369051</v>
      </c>
      <c r="G89" s="183"/>
      <c r="H89" s="180">
        <f>VLOOKUP(B89,[4]Tried!$K$7:$P$218,6,FALSE)</f>
        <v>1109.9409288138406</v>
      </c>
      <c r="I89" s="182">
        <f>VLOOKUP(B89,[4]Tried!$K$7:$P$218,2,FALSE)</f>
        <v>444.0974478658456</v>
      </c>
      <c r="J89" s="20">
        <f>VLOOKUP(B89,[4]Tried!$K$7:$P$218,3,FALSE)</f>
        <v>151.96550755465267</v>
      </c>
      <c r="K89" s="180">
        <f>VLOOKUP(B89,[4]Tried!$K$7:$P$218,4,FALSE)</f>
        <v>157.8256308383028</v>
      </c>
      <c r="L89" s="180">
        <f>VLOOKUP(B89,[4]Tried!$K$7:$P$218,5,FALSE)</f>
        <v>356.05234255503956</v>
      </c>
      <c r="M89" s="19"/>
      <c r="N89" s="180">
        <f>VLOOKUP(B89,[4]Succeded!$C$8:$F$219,4,0)</f>
        <v>999.86336172250731</v>
      </c>
      <c r="O89" s="181">
        <f>VLOOKUP(B89,[4]Succeded!$C$8:$F$219,2,0)</f>
        <v>643.7120465524257</v>
      </c>
      <c r="P89" s="20">
        <f>VLOOKUP(B89,[4]Succeded!$C$8:$F$219,3,0)</f>
        <v>356.15131517008155</v>
      </c>
      <c r="Q89" s="19"/>
      <c r="R89" s="180">
        <f>VLOOKUP(B89,[4]Succeded!$K$8:$P$219,6,FALSE)</f>
        <v>977.76365620118509</v>
      </c>
      <c r="S89" s="180">
        <f>VLOOKUP(B89,[4]Succeded!$K$8:$P$219,2,FALSE)</f>
        <v>391.92698743323939</v>
      </c>
      <c r="T89" s="180">
        <f>VLOOKUP(B89,[4]Succeded!$K$8:$P$219,3,FALSE)</f>
        <v>137.44900164342039</v>
      </c>
      <c r="U89" s="180">
        <f>VLOOKUP(B89,[4]Succeded!$K$8:$P$219,4,FALSE)</f>
        <v>147.52548727267686</v>
      </c>
      <c r="V89" s="20">
        <f>VLOOKUP(B89,[4]Succeded!$K$8:$P$219,5,FALSE)</f>
        <v>300.8621798518484</v>
      </c>
      <c r="W89" s="19"/>
      <c r="X89" s="19">
        <f t="shared" si="8"/>
        <v>0.88236405579999211</v>
      </c>
      <c r="Y89" s="19">
        <f t="shared" si="9"/>
        <v>0.93200292706717558</v>
      </c>
      <c r="Z89" s="19">
        <f t="shared" si="10"/>
        <v>0.80488317409833432</v>
      </c>
      <c r="AA89" s="179"/>
      <c r="AB89" s="85">
        <f t="shared" si="11"/>
        <v>0.88091503864632748</v>
      </c>
      <c r="AC89" s="85">
        <f t="shared" si="12"/>
        <v>0.88252474612651677</v>
      </c>
      <c r="AD89" s="85">
        <f t="shared" si="13"/>
        <v>0.9044749947219991</v>
      </c>
      <c r="AE89" s="85">
        <f t="shared" si="14"/>
        <v>0.93473719375670505</v>
      </c>
      <c r="AF89" s="84">
        <f t="shared" si="15"/>
        <v>0.84499424352288954</v>
      </c>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row>
    <row r="90" spans="1:68" customFormat="1" x14ac:dyDescent="0.2">
      <c r="A90" s="77" t="s">
        <v>386</v>
      </c>
      <c r="B90" s="88" t="s">
        <v>385</v>
      </c>
      <c r="C90" s="184" t="s">
        <v>384</v>
      </c>
      <c r="D90" s="24">
        <f>VLOOKUP(B90,[4]Tried!$C$7:$F$218,4,FALSE)</f>
        <v>607.61615407399972</v>
      </c>
      <c r="E90" s="180">
        <f>VLOOKUP(B90,[4]Tried!$C$7:$F$218,2,FALSE)</f>
        <v>597.81953849269212</v>
      </c>
      <c r="F90" s="180">
        <f>VLOOKUP(B90,[4]Tried!$C$7:$F$218,3,FALSE)</f>
        <v>9.7966155813076146</v>
      </c>
      <c r="G90" s="183"/>
      <c r="H90" s="180">
        <f>VLOOKUP(B90,[4]Tried!$K$7:$P$218,6,FALSE)</f>
        <v>593.6114502723899</v>
      </c>
      <c r="I90" s="182">
        <f>VLOOKUP(B90,[4]Tried!$K$7:$P$218,2,FALSE)</f>
        <v>272.9538762318096</v>
      </c>
      <c r="J90" s="20">
        <f>VLOOKUP(B90,[4]Tried!$K$7:$P$218,3,FALSE)</f>
        <v>86.750646101918576</v>
      </c>
      <c r="K90" s="180">
        <f>VLOOKUP(B90,[4]Tried!$K$7:$P$218,4,FALSE)</f>
        <v>126.81486907038224</v>
      </c>
      <c r="L90" s="180">
        <f>VLOOKUP(B90,[4]Tried!$K$7:$P$218,5,FALSE)</f>
        <v>107.09205886827944</v>
      </c>
      <c r="M90" s="19"/>
      <c r="N90" s="180">
        <f>VLOOKUP(B90,[4]Succeded!$C$8:$F$219,4,0)</f>
        <v>580.51851754388224</v>
      </c>
      <c r="O90" s="181">
        <f>VLOOKUP(B90,[4]Succeded!$C$8:$F$219,2,0)</f>
        <v>573.86916700303561</v>
      </c>
      <c r="P90" s="20">
        <f>VLOOKUP(B90,[4]Succeded!$C$8:$F$219,3,0)</f>
        <v>6.6493505408466103</v>
      </c>
      <c r="Q90" s="19"/>
      <c r="R90" s="180">
        <f>VLOOKUP(B90,[4]Succeded!$K$8:$P$219,6,FALSE)</f>
        <v>566.10103027758623</v>
      </c>
      <c r="S90" s="180">
        <f>VLOOKUP(B90,[4]Succeded!$K$8:$P$219,2,FALSE)</f>
        <v>255.51089642599041</v>
      </c>
      <c r="T90" s="180">
        <f>VLOOKUP(B90,[4]Succeded!$K$8:$P$219,3,FALSE)</f>
        <v>81.377142284570695</v>
      </c>
      <c r="U90" s="180">
        <f>VLOOKUP(B90,[4]Succeded!$K$8:$P$219,4,FALSE)</f>
        <v>124.02841308745656</v>
      </c>
      <c r="V90" s="20">
        <f>VLOOKUP(B90,[4]Succeded!$K$8:$P$219,5,FALSE)</f>
        <v>105.18457847956853</v>
      </c>
      <c r="W90" s="19"/>
      <c r="X90" s="19">
        <f t="shared" si="8"/>
        <v>0.95540336386972136</v>
      </c>
      <c r="Y90" s="19">
        <f t="shared" si="9"/>
        <v>0.9599371215767829</v>
      </c>
      <c r="Z90" s="19">
        <f t="shared" si="10"/>
        <v>0.67873955915284379</v>
      </c>
      <c r="AA90" s="179"/>
      <c r="AB90" s="85">
        <f t="shared" si="11"/>
        <v>0.95365584679645243</v>
      </c>
      <c r="AC90" s="85">
        <f t="shared" si="12"/>
        <v>0.93609550431514843</v>
      </c>
      <c r="AD90" s="85">
        <f t="shared" si="13"/>
        <v>0.93805805421858357</v>
      </c>
      <c r="AE90" s="85">
        <f t="shared" si="14"/>
        <v>0.9780273716847887</v>
      </c>
      <c r="AF90" s="84">
        <f t="shared" si="15"/>
        <v>0.98218840492125503</v>
      </c>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row>
    <row r="91" spans="1:68" customFormat="1" x14ac:dyDescent="0.2">
      <c r="A91" s="77" t="s">
        <v>383</v>
      </c>
      <c r="B91" s="88" t="s">
        <v>382</v>
      </c>
      <c r="C91" s="184" t="s">
        <v>381</v>
      </c>
      <c r="D91" s="24">
        <f>VLOOKUP(B91,[4]Tried!$C$7:$F$218,4,FALSE)</f>
        <v>1997.4848828519125</v>
      </c>
      <c r="E91" s="180">
        <f>VLOOKUP(B91,[4]Tried!$C$7:$F$218,2,FALSE)</f>
        <v>1631.4747095209816</v>
      </c>
      <c r="F91" s="180">
        <f>VLOOKUP(B91,[4]Tried!$C$7:$F$218,3,FALSE)</f>
        <v>366.01017333093091</v>
      </c>
      <c r="G91" s="183"/>
      <c r="H91" s="180">
        <f>VLOOKUP(B91,[4]Tried!$K$7:$P$218,6,FALSE)</f>
        <v>1963.8447145356085</v>
      </c>
      <c r="I91" s="182">
        <f>VLOOKUP(B91,[4]Tried!$K$7:$P$218,2,FALSE)</f>
        <v>902.48438204892705</v>
      </c>
      <c r="J91" s="20">
        <f>VLOOKUP(B91,[4]Tried!$K$7:$P$218,3,FALSE)</f>
        <v>274.21517329785121</v>
      </c>
      <c r="K91" s="180">
        <f>VLOOKUP(B91,[4]Tried!$K$7:$P$218,4,FALSE)</f>
        <v>344.53202632514768</v>
      </c>
      <c r="L91" s="180">
        <f>VLOOKUP(B91,[4]Tried!$K$7:$P$218,5,FALSE)</f>
        <v>442.61313286368255</v>
      </c>
      <c r="M91" s="19"/>
      <c r="N91" s="180">
        <f>VLOOKUP(B91,[4]Succeded!$C$8:$F$219,4,0)</f>
        <v>1888.4085481379707</v>
      </c>
      <c r="O91" s="181">
        <f>VLOOKUP(B91,[4]Succeded!$C$8:$F$219,2,0)</f>
        <v>1569.0439646795671</v>
      </c>
      <c r="P91" s="20">
        <f>VLOOKUP(B91,[4]Succeded!$C$8:$F$219,3,0)</f>
        <v>319.36458345840367</v>
      </c>
      <c r="Q91" s="19"/>
      <c r="R91" s="180">
        <f>VLOOKUP(B91,[4]Succeded!$K$8:$P$219,6,FALSE)</f>
        <v>1852.1464602062588</v>
      </c>
      <c r="S91" s="180">
        <f>VLOOKUP(B91,[4]Succeded!$K$8:$P$219,2,FALSE)</f>
        <v>856.98749644059546</v>
      </c>
      <c r="T91" s="180">
        <f>VLOOKUP(B91,[4]Succeded!$K$8:$P$219,3,FALSE)</f>
        <v>253.34315674204248</v>
      </c>
      <c r="U91" s="180">
        <f>VLOOKUP(B91,[4]Succeded!$K$8:$P$219,4,FALSE)</f>
        <v>334.585835333207</v>
      </c>
      <c r="V91" s="20">
        <f>VLOOKUP(B91,[4]Succeded!$K$8:$P$219,5,FALSE)</f>
        <v>407.229971690414</v>
      </c>
      <c r="W91" s="19"/>
      <c r="X91" s="19">
        <f t="shared" si="8"/>
        <v>0.94539316134487694</v>
      </c>
      <c r="Y91" s="19">
        <f t="shared" si="9"/>
        <v>0.9617335503412463</v>
      </c>
      <c r="Z91" s="19">
        <f t="shared" si="10"/>
        <v>0.87255657555083233</v>
      </c>
      <c r="AA91" s="179"/>
      <c r="AB91" s="85">
        <f t="shared" si="11"/>
        <v>0.94312266468799544</v>
      </c>
      <c r="AC91" s="85">
        <f t="shared" si="12"/>
        <v>0.94958706597776332</v>
      </c>
      <c r="AD91" s="85">
        <f t="shared" si="13"/>
        <v>0.92388453087846589</v>
      </c>
      <c r="AE91" s="85">
        <f t="shared" si="14"/>
        <v>0.97113130207943543</v>
      </c>
      <c r="AF91" s="84">
        <f t="shared" si="15"/>
        <v>0.92005849229022774</v>
      </c>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row>
    <row r="92" spans="1:68" customFormat="1" x14ac:dyDescent="0.2">
      <c r="A92" s="77" t="s">
        <v>380</v>
      </c>
      <c r="B92" s="88" t="s">
        <v>379</v>
      </c>
      <c r="C92" s="184" t="s">
        <v>378</v>
      </c>
      <c r="D92" s="24">
        <f>VLOOKUP(B92,[4]Tried!$C$7:$F$218,4,FALSE)</f>
        <v>1482.9152625232141</v>
      </c>
      <c r="E92" s="180">
        <f>VLOOKUP(B92,[4]Tried!$C$7:$F$218,2,FALSE)</f>
        <v>1352.7700183465067</v>
      </c>
      <c r="F92" s="180">
        <f>VLOOKUP(B92,[4]Tried!$C$7:$F$218,3,FALSE)</f>
        <v>130.14524417670725</v>
      </c>
      <c r="G92" s="183"/>
      <c r="H92" s="180">
        <f>VLOOKUP(B92,[4]Tried!$K$7:$P$218,6,FALSE)</f>
        <v>1453.9553424961352</v>
      </c>
      <c r="I92" s="182">
        <f>VLOOKUP(B92,[4]Tried!$K$7:$P$218,2,FALSE)</f>
        <v>669.69977376392421</v>
      </c>
      <c r="J92" s="20">
        <f>VLOOKUP(B92,[4]Tried!$K$7:$P$218,3,FALSE)</f>
        <v>195.46391461741896</v>
      </c>
      <c r="K92" s="180">
        <f>VLOOKUP(B92,[4]Tried!$K$7:$P$218,4,FALSE)</f>
        <v>304.66074266548367</v>
      </c>
      <c r="L92" s="180">
        <f>VLOOKUP(B92,[4]Tried!$K$7:$P$218,5,FALSE)</f>
        <v>284.13091144930826</v>
      </c>
      <c r="M92" s="19"/>
      <c r="N92" s="180">
        <f>VLOOKUP(B92,[4]Succeded!$C$8:$F$219,4,0)</f>
        <v>1433.1001806085906</v>
      </c>
      <c r="O92" s="181">
        <f>VLOOKUP(B92,[4]Succeded!$C$8:$F$219,2,0)</f>
        <v>1310.4163064634108</v>
      </c>
      <c r="P92" s="20">
        <f>VLOOKUP(B92,[4]Succeded!$C$8:$F$219,3,0)</f>
        <v>122.68387414517977</v>
      </c>
      <c r="Q92" s="19"/>
      <c r="R92" s="180">
        <f>VLOOKUP(B92,[4]Succeded!$K$8:$P$219,6,FALSE)</f>
        <v>1404.3004442616366</v>
      </c>
      <c r="S92" s="180">
        <f>VLOOKUP(B92,[4]Succeded!$K$8:$P$219,2,FALSE)</f>
        <v>635.11646744042594</v>
      </c>
      <c r="T92" s="180">
        <f>VLOOKUP(B92,[4]Succeded!$K$8:$P$219,3,FALSE)</f>
        <v>193.62328603712729</v>
      </c>
      <c r="U92" s="180">
        <f>VLOOKUP(B92,[4]Succeded!$K$8:$P$219,4,FALSE)</f>
        <v>299.17366561877412</v>
      </c>
      <c r="V92" s="20">
        <f>VLOOKUP(B92,[4]Succeded!$K$8:$P$219,5,FALSE)</f>
        <v>276.38702516530935</v>
      </c>
      <c r="W92" s="19"/>
      <c r="X92" s="19">
        <f t="shared" si="8"/>
        <v>0.9664073307669232</v>
      </c>
      <c r="Y92" s="19">
        <f t="shared" si="9"/>
        <v>0.9686911216920191</v>
      </c>
      <c r="Z92" s="19">
        <f t="shared" si="10"/>
        <v>0.94266889982244251</v>
      </c>
      <c r="AA92" s="179"/>
      <c r="AB92" s="85">
        <f t="shared" si="11"/>
        <v>0.96584840209104939</v>
      </c>
      <c r="AC92" s="85">
        <f t="shared" si="12"/>
        <v>0.94835998505848496</v>
      </c>
      <c r="AD92" s="85">
        <f t="shared" si="13"/>
        <v>0.99058328191219169</v>
      </c>
      <c r="AE92" s="85">
        <f t="shared" si="14"/>
        <v>0.98198955008543931</v>
      </c>
      <c r="AF92" s="84">
        <f t="shared" si="15"/>
        <v>0.97274535796017925</v>
      </c>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row>
    <row r="93" spans="1:68" customFormat="1" x14ac:dyDescent="0.2">
      <c r="A93" s="77" t="s">
        <v>377</v>
      </c>
      <c r="B93" s="88" t="s">
        <v>376</v>
      </c>
      <c r="C93" s="184" t="s">
        <v>375</v>
      </c>
      <c r="D93" s="24">
        <f>VLOOKUP(B93,[4]Tried!$C$7:$F$218,4,FALSE)</f>
        <v>530.62121220845904</v>
      </c>
      <c r="E93" s="180">
        <f>VLOOKUP(B93,[4]Tried!$C$7:$F$218,2,FALSE)</f>
        <v>483.78613135762788</v>
      </c>
      <c r="F93" s="180">
        <f>VLOOKUP(B93,[4]Tried!$C$7:$F$218,3,FALSE)</f>
        <v>46.835080850831126</v>
      </c>
      <c r="G93" s="183"/>
      <c r="H93" s="180">
        <f>VLOOKUP(B93,[4]Tried!$K$7:$P$218,6,FALSE)</f>
        <v>523.3052733062475</v>
      </c>
      <c r="I93" s="182">
        <f>VLOOKUP(B93,[4]Tried!$K$7:$P$218,2,FALSE)</f>
        <v>221.54444094815281</v>
      </c>
      <c r="J93" s="20">
        <f>VLOOKUP(B93,[4]Tried!$K$7:$P$218,3,FALSE)</f>
        <v>81.938436694567784</v>
      </c>
      <c r="K93" s="180">
        <f>VLOOKUP(B93,[4]Tried!$K$7:$P$218,4,FALSE)</f>
        <v>102.86312977377357</v>
      </c>
      <c r="L93" s="180">
        <f>VLOOKUP(B93,[4]Tried!$K$7:$P$218,5,FALSE)</f>
        <v>116.95926588975333</v>
      </c>
      <c r="M93" s="19"/>
      <c r="N93" s="180">
        <f>VLOOKUP(B93,[4]Succeded!$C$8:$F$219,4,0)</f>
        <v>490.97173169542646</v>
      </c>
      <c r="O93" s="181">
        <f>VLOOKUP(B93,[4]Succeded!$C$8:$F$219,2,0)</f>
        <v>452.59958034218135</v>
      </c>
      <c r="P93" s="20">
        <f>VLOOKUP(B93,[4]Succeded!$C$8:$F$219,3,0)</f>
        <v>38.372151353245123</v>
      </c>
      <c r="Q93" s="19"/>
      <c r="R93" s="180">
        <f>VLOOKUP(B93,[4]Succeded!$K$8:$P$219,6,FALSE)</f>
        <v>483.96394877499745</v>
      </c>
      <c r="S93" s="180">
        <f>VLOOKUP(B93,[4]Succeded!$K$8:$P$219,2,FALSE)</f>
        <v>205.90685097088445</v>
      </c>
      <c r="T93" s="180">
        <f>VLOOKUP(B93,[4]Succeded!$K$8:$P$219,3,FALSE)</f>
        <v>79.207148264399763</v>
      </c>
      <c r="U93" s="180">
        <f>VLOOKUP(B93,[4]Succeded!$K$8:$P$219,4,FALSE)</f>
        <v>99.258155485753875</v>
      </c>
      <c r="V93" s="20">
        <f>VLOOKUP(B93,[4]Succeded!$K$8:$P$219,5,FALSE)</f>
        <v>99.591794053959305</v>
      </c>
      <c r="W93" s="19"/>
      <c r="X93" s="19">
        <f t="shared" si="8"/>
        <v>0.92527724184261229</v>
      </c>
      <c r="Y93" s="19">
        <f t="shared" si="9"/>
        <v>0.93553649227618607</v>
      </c>
      <c r="Z93" s="19">
        <f t="shared" si="10"/>
        <v>0.81930362147680968</v>
      </c>
      <c r="AA93" s="179"/>
      <c r="AB93" s="85">
        <f t="shared" si="11"/>
        <v>0.92482146361206874</v>
      </c>
      <c r="AC93" s="85">
        <f t="shared" si="12"/>
        <v>0.92941556145420068</v>
      </c>
      <c r="AD93" s="85">
        <f t="shared" si="13"/>
        <v>0.96666657871019523</v>
      </c>
      <c r="AE93" s="85">
        <f t="shared" si="14"/>
        <v>0.96495367877734139</v>
      </c>
      <c r="AF93" s="84">
        <f t="shared" si="15"/>
        <v>0.85150837170810623</v>
      </c>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row>
    <row r="94" spans="1:68" customFormat="1" x14ac:dyDescent="0.2">
      <c r="A94" s="77" t="s">
        <v>374</v>
      </c>
      <c r="B94" s="88" t="s">
        <v>373</v>
      </c>
      <c r="C94" s="184" t="s">
        <v>372</v>
      </c>
      <c r="D94" s="24">
        <f>VLOOKUP(B94,[4]Tried!$C$7:$F$218,4,FALSE)</f>
        <v>800.10485869020567</v>
      </c>
      <c r="E94" s="180">
        <f>VLOOKUP(B94,[4]Tried!$C$7:$F$218,2,FALSE)</f>
        <v>788.94988845890066</v>
      </c>
      <c r="F94" s="180">
        <f>VLOOKUP(B94,[4]Tried!$C$7:$F$218,3,FALSE)</f>
        <v>11.154970231305004</v>
      </c>
      <c r="G94" s="183"/>
      <c r="H94" s="180">
        <f>VLOOKUP(B94,[4]Tried!$K$7:$P$218,6,FALSE)</f>
        <v>771.13298545162411</v>
      </c>
      <c r="I94" s="182">
        <f>VLOOKUP(B94,[4]Tried!$K$7:$P$218,2,FALSE)</f>
        <v>361.72874471730449</v>
      </c>
      <c r="J94" s="20">
        <f>VLOOKUP(B94,[4]Tried!$K$7:$P$218,3,FALSE)</f>
        <v>110.85596891217267</v>
      </c>
      <c r="K94" s="180">
        <f>VLOOKUP(B94,[4]Tried!$K$7:$P$218,4,FALSE)</f>
        <v>165.21198595865039</v>
      </c>
      <c r="L94" s="180">
        <f>VLOOKUP(B94,[4]Tried!$K$7:$P$218,5,FALSE)</f>
        <v>133.33628586349656</v>
      </c>
      <c r="M94" s="19"/>
      <c r="N94" s="180">
        <f>VLOOKUP(B94,[4]Succeded!$C$8:$F$219,4,0)</f>
        <v>752.63658965513844</v>
      </c>
      <c r="O94" s="181">
        <f>VLOOKUP(B94,[4]Succeded!$C$8:$F$219,2,0)</f>
        <v>741.48161942383342</v>
      </c>
      <c r="P94" s="20">
        <f>VLOOKUP(B94,[4]Succeded!$C$8:$F$219,3,0)</f>
        <v>11.154970231305004</v>
      </c>
      <c r="Q94" s="19"/>
      <c r="R94" s="180">
        <f>VLOOKUP(B94,[4]Succeded!$K$8:$P$219,6,FALSE)</f>
        <v>733.26846077938296</v>
      </c>
      <c r="S94" s="180">
        <f>VLOOKUP(B94,[4]Succeded!$K$8:$P$219,2,FALSE)</f>
        <v>338.87818556797629</v>
      </c>
      <c r="T94" s="180">
        <f>VLOOKUP(B94,[4]Succeded!$K$8:$P$219,3,FALSE)</f>
        <v>108.72420569647836</v>
      </c>
      <c r="U94" s="180">
        <f>VLOOKUP(B94,[4]Succeded!$K$8:$P$219,4,FALSE)</f>
        <v>159.92245638688027</v>
      </c>
      <c r="V94" s="20">
        <f>VLOOKUP(B94,[4]Succeded!$K$8:$P$219,5,FALSE)</f>
        <v>125.74361312804805</v>
      </c>
      <c r="W94" s="19"/>
      <c r="X94" s="19">
        <f t="shared" si="8"/>
        <v>0.94067243996896344</v>
      </c>
      <c r="Y94" s="19">
        <f t="shared" si="9"/>
        <v>0.93983360701426855</v>
      </c>
      <c r="Z94" s="19">
        <f t="shared" si="10"/>
        <v>1</v>
      </c>
      <c r="AA94" s="179"/>
      <c r="AB94" s="85">
        <f t="shared" si="11"/>
        <v>0.9508975424646563</v>
      </c>
      <c r="AC94" s="85">
        <f t="shared" si="12"/>
        <v>0.93682957331138783</v>
      </c>
      <c r="AD94" s="85">
        <f t="shared" si="13"/>
        <v>0.98076997353761597</v>
      </c>
      <c r="AE94" s="85">
        <f t="shared" si="14"/>
        <v>0.96798337880222574</v>
      </c>
      <c r="AF94" s="84">
        <f t="shared" si="15"/>
        <v>0.94305621544594753</v>
      </c>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row>
    <row r="95" spans="1:68" customFormat="1" x14ac:dyDescent="0.2">
      <c r="A95" s="77" t="s">
        <v>371</v>
      </c>
      <c r="B95" s="88" t="s">
        <v>370</v>
      </c>
      <c r="C95" s="184" t="s">
        <v>369</v>
      </c>
      <c r="D95" s="24">
        <f>VLOOKUP(B95,[4]Tried!$C$7:$F$218,4,FALSE)</f>
        <v>1048.7337864189494</v>
      </c>
      <c r="E95" s="180">
        <f>VLOOKUP(B95,[4]Tried!$C$7:$F$218,2,FALSE)</f>
        <v>1033.0968710957852</v>
      </c>
      <c r="F95" s="180">
        <f>VLOOKUP(B95,[4]Tried!$C$7:$F$218,3,FALSE)</f>
        <v>15.636915323164176</v>
      </c>
      <c r="G95" s="183"/>
      <c r="H95" s="180">
        <f>VLOOKUP(B95,[4]Tried!$K$7:$P$218,6,FALSE)</f>
        <v>1013.3100918962662</v>
      </c>
      <c r="I95" s="182">
        <f>VLOOKUP(B95,[4]Tried!$K$7:$P$218,2,FALSE)</f>
        <v>449.75233907151016</v>
      </c>
      <c r="J95" s="20">
        <f>VLOOKUP(B95,[4]Tried!$K$7:$P$218,3,FALSE)</f>
        <v>154.47298829475213</v>
      </c>
      <c r="K95" s="180">
        <f>VLOOKUP(B95,[4]Tried!$K$7:$P$218,4,FALSE)</f>
        <v>211.04549121560026</v>
      </c>
      <c r="L95" s="180">
        <f>VLOOKUP(B95,[4]Tried!$K$7:$P$218,5,FALSE)</f>
        <v>198.03927331440372</v>
      </c>
      <c r="M95" s="19"/>
      <c r="N95" s="180">
        <f>VLOOKUP(B95,[4]Succeded!$C$8:$F$219,4,0)</f>
        <v>1003.7596465465396</v>
      </c>
      <c r="O95" s="181">
        <f>VLOOKUP(B95,[4]Succeded!$C$8:$F$219,2,0)</f>
        <v>990.35896449451911</v>
      </c>
      <c r="P95" s="20">
        <f>VLOOKUP(B95,[4]Succeded!$C$8:$F$219,3,0)</f>
        <v>13.400682052020446</v>
      </c>
      <c r="Q95" s="19"/>
      <c r="R95" s="180">
        <f>VLOOKUP(B95,[4]Succeded!$K$8:$P$219,6,FALSE)</f>
        <v>975.85229447245308</v>
      </c>
      <c r="S95" s="180">
        <f>VLOOKUP(B95,[4]Succeded!$K$8:$P$219,2,FALSE)</f>
        <v>434.54959040666728</v>
      </c>
      <c r="T95" s="180">
        <f>VLOOKUP(B95,[4]Succeded!$K$8:$P$219,3,FALSE)</f>
        <v>151.59858071561632</v>
      </c>
      <c r="U95" s="180">
        <f>VLOOKUP(B95,[4]Succeded!$K$8:$P$219,4,FALSE)</f>
        <v>205.35253238374713</v>
      </c>
      <c r="V95" s="20">
        <f>VLOOKUP(B95,[4]Succeded!$K$8:$P$219,5,FALSE)</f>
        <v>184.35159096642232</v>
      </c>
      <c r="W95" s="19"/>
      <c r="X95" s="19">
        <f t="shared" si="8"/>
        <v>0.95711577098514156</v>
      </c>
      <c r="Y95" s="19">
        <f t="shared" si="9"/>
        <v>0.95863126895744555</v>
      </c>
      <c r="Z95" s="19">
        <f t="shared" si="10"/>
        <v>0.85699012721319634</v>
      </c>
      <c r="AA95" s="179"/>
      <c r="AB95" s="85">
        <f t="shared" si="11"/>
        <v>0.96303422049837073</v>
      </c>
      <c r="AC95" s="85">
        <f t="shared" si="12"/>
        <v>0.96619751062056025</v>
      </c>
      <c r="AD95" s="85">
        <f t="shared" si="13"/>
        <v>0.98139216693567743</v>
      </c>
      <c r="AE95" s="85">
        <f t="shared" si="14"/>
        <v>0.97302496822338025</v>
      </c>
      <c r="AF95" s="84">
        <f t="shared" si="15"/>
        <v>0.93088400033537255</v>
      </c>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row>
    <row r="96" spans="1:68" customFormat="1" x14ac:dyDescent="0.2">
      <c r="A96" s="77" t="s">
        <v>368</v>
      </c>
      <c r="B96" s="88" t="s">
        <v>367</v>
      </c>
      <c r="C96" s="184" t="s">
        <v>366</v>
      </c>
      <c r="D96" s="24">
        <f>VLOOKUP(B96,[4]Tried!$C$7:$F$218,4,FALSE)</f>
        <v>882.68922196033782</v>
      </c>
      <c r="E96" s="180">
        <f>VLOOKUP(B96,[4]Tried!$C$7:$F$218,2,FALSE)</f>
        <v>827.14802921110663</v>
      </c>
      <c r="F96" s="180">
        <f>VLOOKUP(B96,[4]Tried!$C$7:$F$218,3,FALSE)</f>
        <v>55.541192749231193</v>
      </c>
      <c r="G96" s="183"/>
      <c r="H96" s="180">
        <f>VLOOKUP(B96,[4]Tried!$K$7:$P$218,6,FALSE)</f>
        <v>873.72807524335076</v>
      </c>
      <c r="I96" s="182">
        <f>VLOOKUP(B96,[4]Tried!$K$7:$P$218,2,FALSE)</f>
        <v>399.80579286516576</v>
      </c>
      <c r="J96" s="20">
        <f>VLOOKUP(B96,[4]Tried!$K$7:$P$218,3,FALSE)</f>
        <v>124.11578524887092</v>
      </c>
      <c r="K96" s="180">
        <f>VLOOKUP(B96,[4]Tried!$K$7:$P$218,4,FALSE)</f>
        <v>178.53478956896711</v>
      </c>
      <c r="L96" s="180">
        <f>VLOOKUP(B96,[4]Tried!$K$7:$P$218,5,FALSE)</f>
        <v>171.27170756034693</v>
      </c>
      <c r="M96" s="19"/>
      <c r="N96" s="180">
        <f>VLOOKUP(B96,[4]Succeded!$C$8:$F$219,4,0)</f>
        <v>844.78356766903198</v>
      </c>
      <c r="O96" s="181">
        <f>VLOOKUP(B96,[4]Succeded!$C$8:$F$219,2,0)</f>
        <v>792.33981978998179</v>
      </c>
      <c r="P96" s="20">
        <f>VLOOKUP(B96,[4]Succeded!$C$8:$F$219,3,0)</f>
        <v>52.443747879050164</v>
      </c>
      <c r="Q96" s="19"/>
      <c r="R96" s="180">
        <f>VLOOKUP(B96,[4]Succeded!$K$8:$P$219,6,FALSE)</f>
        <v>837.73094165232874</v>
      </c>
      <c r="S96" s="180">
        <f>VLOOKUP(B96,[4]Succeded!$K$8:$P$219,2,FALSE)</f>
        <v>381.12988566093935</v>
      </c>
      <c r="T96" s="180">
        <f>VLOOKUP(B96,[4]Succeded!$K$8:$P$219,3,FALSE)</f>
        <v>118.89006741515085</v>
      </c>
      <c r="U96" s="180">
        <f>VLOOKUP(B96,[4]Succeded!$K$8:$P$219,4,FALSE)</f>
        <v>177.22654574297948</v>
      </c>
      <c r="V96" s="20">
        <f>VLOOKUP(B96,[4]Succeded!$K$8:$P$219,5,FALSE)</f>
        <v>160.48444283325898</v>
      </c>
      <c r="W96" s="19"/>
      <c r="X96" s="19">
        <f t="shared" si="8"/>
        <v>0.95705662497257837</v>
      </c>
      <c r="Y96" s="19">
        <f t="shared" si="9"/>
        <v>0.95791779924287168</v>
      </c>
      <c r="Z96" s="19">
        <f t="shared" si="10"/>
        <v>0.9442315744970402</v>
      </c>
      <c r="AA96" s="179"/>
      <c r="AB96" s="85">
        <f t="shared" si="11"/>
        <v>0.95880053003791132</v>
      </c>
      <c r="AC96" s="85">
        <f t="shared" si="12"/>
        <v>0.95328755226284367</v>
      </c>
      <c r="AD96" s="85">
        <f t="shared" si="13"/>
        <v>0.95789642853854795</v>
      </c>
      <c r="AE96" s="85">
        <f t="shared" si="14"/>
        <v>0.99267233109498665</v>
      </c>
      <c r="AF96" s="84">
        <f t="shared" si="15"/>
        <v>0.93701665686209679</v>
      </c>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row>
    <row r="97" spans="1:68" customFormat="1" x14ac:dyDescent="0.2">
      <c r="A97" s="77" t="s">
        <v>365</v>
      </c>
      <c r="B97" s="88" t="s">
        <v>364</v>
      </c>
      <c r="C97" s="184" t="s">
        <v>363</v>
      </c>
      <c r="D97" s="24">
        <f>VLOOKUP(B97,[4]Tried!$C$7:$F$218,4,FALSE)</f>
        <v>790.68014606384111</v>
      </c>
      <c r="E97" s="180">
        <f>VLOOKUP(B97,[4]Tried!$C$7:$F$218,2,FALSE)</f>
        <v>752.15818413315401</v>
      </c>
      <c r="F97" s="180">
        <f>VLOOKUP(B97,[4]Tried!$C$7:$F$218,3,FALSE)</f>
        <v>38.521961930687098</v>
      </c>
      <c r="G97" s="183"/>
      <c r="H97" s="180">
        <f>VLOOKUP(B97,[4]Tried!$K$7:$P$218,6,FALSE)</f>
        <v>780.01519238738456</v>
      </c>
      <c r="I97" s="182">
        <f>VLOOKUP(B97,[4]Tried!$K$7:$P$218,2,FALSE)</f>
        <v>383.57614084938291</v>
      </c>
      <c r="J97" s="20">
        <f>VLOOKUP(B97,[4]Tried!$K$7:$P$218,3,FALSE)</f>
        <v>112.87351037358852</v>
      </c>
      <c r="K97" s="180">
        <f>VLOOKUP(B97,[4]Tried!$K$7:$P$218,4,FALSE)</f>
        <v>171.79725645565563</v>
      </c>
      <c r="L97" s="180">
        <f>VLOOKUP(B97,[4]Tried!$K$7:$P$218,5,FALSE)</f>
        <v>111.76828470875753</v>
      </c>
      <c r="M97" s="19"/>
      <c r="N97" s="180">
        <f>VLOOKUP(B97,[4]Succeded!$C$8:$F$219,4,0)</f>
        <v>754.28988711772945</v>
      </c>
      <c r="O97" s="181">
        <f>VLOOKUP(B97,[4]Succeded!$C$8:$F$219,2,0)</f>
        <v>716.85462242464905</v>
      </c>
      <c r="P97" s="20">
        <f>VLOOKUP(B97,[4]Succeded!$C$8:$F$219,3,0)</f>
        <v>37.435264693080384</v>
      </c>
      <c r="Q97" s="19"/>
      <c r="R97" s="180">
        <f>VLOOKUP(B97,[4]Succeded!$K$8:$P$219,6,FALSE)</f>
        <v>744.00708558722692</v>
      </c>
      <c r="S97" s="180">
        <f>VLOOKUP(B97,[4]Succeded!$K$8:$P$219,2,FALSE)</f>
        <v>361.6335107024413</v>
      </c>
      <c r="T97" s="180">
        <f>VLOOKUP(B97,[4]Succeded!$K$8:$P$219,3,FALSE)</f>
        <v>110.80795609758138</v>
      </c>
      <c r="U97" s="180">
        <f>VLOOKUP(B97,[4]Succeded!$K$8:$P$219,4,FALSE)</f>
        <v>165.98102396330316</v>
      </c>
      <c r="V97" s="20">
        <f>VLOOKUP(B97,[4]Succeded!$K$8:$P$219,5,FALSE)</f>
        <v>105.58459482390107</v>
      </c>
      <c r="W97" s="19"/>
      <c r="X97" s="19">
        <f t="shared" si="8"/>
        <v>0.95397600518076819</v>
      </c>
      <c r="Y97" s="19">
        <f t="shared" si="9"/>
        <v>0.9530636474437999</v>
      </c>
      <c r="Z97" s="19">
        <f t="shared" si="10"/>
        <v>0.97179018972185227</v>
      </c>
      <c r="AA97" s="179"/>
      <c r="AB97" s="85">
        <f t="shared" si="11"/>
        <v>0.95383665965537412</v>
      </c>
      <c r="AC97" s="85">
        <f t="shared" si="12"/>
        <v>0.94279459066887661</v>
      </c>
      <c r="AD97" s="85">
        <f t="shared" si="13"/>
        <v>0.98170027432326179</v>
      </c>
      <c r="AE97" s="85">
        <f t="shared" si="14"/>
        <v>0.9661447882675952</v>
      </c>
      <c r="AF97" s="84">
        <f t="shared" si="15"/>
        <v>0.9446740199961936</v>
      </c>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row>
    <row r="98" spans="1:68" customFormat="1" x14ac:dyDescent="0.2">
      <c r="A98" s="77" t="s">
        <v>362</v>
      </c>
      <c r="B98" s="88" t="s">
        <v>361</v>
      </c>
      <c r="C98" s="184" t="s">
        <v>360</v>
      </c>
      <c r="D98" s="24">
        <f>VLOOKUP(B98,[4]Tried!$C$7:$F$218,4,FALSE)</f>
        <v>2194.2691124103512</v>
      </c>
      <c r="E98" s="180">
        <f>VLOOKUP(B98,[4]Tried!$C$7:$F$218,2,FALSE)</f>
        <v>1282.9413457394194</v>
      </c>
      <c r="F98" s="180">
        <f>VLOOKUP(B98,[4]Tried!$C$7:$F$218,3,FALSE)</f>
        <v>911.32776667093185</v>
      </c>
      <c r="G98" s="183"/>
      <c r="H98" s="180">
        <f>VLOOKUP(B98,[4]Tried!$K$7:$P$218,6,FALSE)</f>
        <v>2150.9473389704658</v>
      </c>
      <c r="I98" s="182">
        <f>VLOOKUP(B98,[4]Tried!$K$7:$P$218,2,FALSE)</f>
        <v>876.92342634456406</v>
      </c>
      <c r="J98" s="20">
        <f>VLOOKUP(B98,[4]Tried!$K$7:$P$218,3,FALSE)</f>
        <v>292.82726197933044</v>
      </c>
      <c r="K98" s="180">
        <f>VLOOKUP(B98,[4]Tried!$K$7:$P$218,4,FALSE)</f>
        <v>297.77393525507762</v>
      </c>
      <c r="L98" s="180">
        <f>VLOOKUP(B98,[4]Tried!$K$7:$P$218,5,FALSE)</f>
        <v>683.42271539149363</v>
      </c>
      <c r="M98" s="19"/>
      <c r="N98" s="180">
        <f>VLOOKUP(B98,[4]Succeded!$C$8:$F$219,4,0)</f>
        <v>1974.2257421437437</v>
      </c>
      <c r="O98" s="181">
        <f>VLOOKUP(B98,[4]Succeded!$C$8:$F$219,2,0)</f>
        <v>1199.0512482466193</v>
      </c>
      <c r="P98" s="20">
        <f>VLOOKUP(B98,[4]Succeded!$C$8:$F$219,3,0)</f>
        <v>775.17449389712442</v>
      </c>
      <c r="Q98" s="19"/>
      <c r="R98" s="180">
        <f>VLOOKUP(B98,[4]Succeded!$K$8:$P$219,6,FALSE)</f>
        <v>1946.4563804118488</v>
      </c>
      <c r="S98" s="180">
        <f>VLOOKUP(B98,[4]Succeded!$K$8:$P$219,2,FALSE)</f>
        <v>791.21050211730244</v>
      </c>
      <c r="T98" s="180">
        <f>VLOOKUP(B98,[4]Succeded!$K$8:$P$219,3,FALSE)</f>
        <v>268.18913755708917</v>
      </c>
      <c r="U98" s="180">
        <f>VLOOKUP(B98,[4]Succeded!$K$8:$P$219,4,FALSE)</f>
        <v>284.10184964081304</v>
      </c>
      <c r="V98" s="20">
        <f>VLOOKUP(B98,[4]Succeded!$K$8:$P$219,5,FALSE)</f>
        <v>602.95489109664425</v>
      </c>
      <c r="W98" s="19"/>
      <c r="X98" s="19">
        <f t="shared" si="8"/>
        <v>0.89971905951640763</v>
      </c>
      <c r="Y98" s="19">
        <f t="shared" si="9"/>
        <v>0.9346111201643047</v>
      </c>
      <c r="Z98" s="19">
        <f t="shared" si="10"/>
        <v>0.85059900756544105</v>
      </c>
      <c r="AA98" s="179"/>
      <c r="AB98" s="85">
        <f t="shared" si="11"/>
        <v>0.90492981634013647</v>
      </c>
      <c r="AC98" s="85">
        <f t="shared" si="12"/>
        <v>0.90225723061755336</v>
      </c>
      <c r="AD98" s="85">
        <f t="shared" si="13"/>
        <v>0.9158612341770952</v>
      </c>
      <c r="AE98" s="85">
        <f t="shared" si="14"/>
        <v>0.95408568717556541</v>
      </c>
      <c r="AF98" s="84">
        <f t="shared" si="15"/>
        <v>0.88225760940832354</v>
      </c>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row>
    <row r="99" spans="1:68" customFormat="1" x14ac:dyDescent="0.2">
      <c r="A99" s="77" t="s">
        <v>359</v>
      </c>
      <c r="B99" s="88" t="s">
        <v>358</v>
      </c>
      <c r="C99" s="184" t="s">
        <v>357</v>
      </c>
      <c r="D99" s="24">
        <f>VLOOKUP(B99,[4]Tried!$C$7:$F$218,4,FALSE)</f>
        <v>1255.1963404337287</v>
      </c>
      <c r="E99" s="180">
        <f>VLOOKUP(B99,[4]Tried!$C$7:$F$218,2,FALSE)</f>
        <v>1230.3554977279357</v>
      </c>
      <c r="F99" s="180">
        <f>VLOOKUP(B99,[4]Tried!$C$7:$F$218,3,FALSE)</f>
        <v>24.840842705792991</v>
      </c>
      <c r="G99" s="183"/>
      <c r="H99" s="180">
        <f>VLOOKUP(B99,[4]Tried!$K$7:$P$218,6,FALSE)</f>
        <v>1234.2851591963365</v>
      </c>
      <c r="I99" s="182">
        <f>VLOOKUP(B99,[4]Tried!$K$7:$P$218,2,FALSE)</f>
        <v>522.23419909744098</v>
      </c>
      <c r="J99" s="20">
        <f>VLOOKUP(B99,[4]Tried!$K$7:$P$218,3,FALSE)</f>
        <v>201.8297990942057</v>
      </c>
      <c r="K99" s="180">
        <f>VLOOKUP(B99,[4]Tried!$K$7:$P$218,4,FALSE)</f>
        <v>307.30908376180395</v>
      </c>
      <c r="L99" s="180">
        <f>VLOOKUP(B99,[4]Tried!$K$7:$P$218,5,FALSE)</f>
        <v>202.91207724288583</v>
      </c>
      <c r="M99" s="19"/>
      <c r="N99" s="180">
        <f>VLOOKUP(B99,[4]Succeded!$C$8:$F$219,4,0)</f>
        <v>1156.7725632342604</v>
      </c>
      <c r="O99" s="181">
        <f>VLOOKUP(B99,[4]Succeded!$C$8:$F$219,2,0)</f>
        <v>1138.7478799456321</v>
      </c>
      <c r="P99" s="20">
        <f>VLOOKUP(B99,[4]Succeded!$C$8:$F$219,3,0)</f>
        <v>18.024683288628175</v>
      </c>
      <c r="Q99" s="19"/>
      <c r="R99" s="180">
        <f>VLOOKUP(B99,[4]Succeded!$K$8:$P$219,6,FALSE)</f>
        <v>1139.6107577384525</v>
      </c>
      <c r="S99" s="180">
        <f>VLOOKUP(B99,[4]Succeded!$K$8:$P$219,2,FALSE)</f>
        <v>483.17985751563526</v>
      </c>
      <c r="T99" s="180">
        <f>VLOOKUP(B99,[4]Succeded!$K$8:$P$219,3,FALSE)</f>
        <v>184.53903046559017</v>
      </c>
      <c r="U99" s="180">
        <f>VLOOKUP(B99,[4]Succeded!$K$8:$P$219,4,FALSE)</f>
        <v>293.62774786234439</v>
      </c>
      <c r="V99" s="20">
        <f>VLOOKUP(B99,[4]Succeded!$K$8:$P$219,5,FALSE)</f>
        <v>178.26412189488269</v>
      </c>
      <c r="W99" s="19"/>
      <c r="X99" s="19">
        <f t="shared" si="8"/>
        <v>0.92158694697479893</v>
      </c>
      <c r="Y99" s="19">
        <f t="shared" si="9"/>
        <v>0.92554378149122518</v>
      </c>
      <c r="Z99" s="19">
        <f t="shared" si="10"/>
        <v>0.72560675586197976</v>
      </c>
      <c r="AA99" s="179"/>
      <c r="AB99" s="85">
        <f t="shared" si="11"/>
        <v>0.92329616802690229</v>
      </c>
      <c r="AC99" s="85">
        <f t="shared" si="12"/>
        <v>0.925216805698857</v>
      </c>
      <c r="AD99" s="85">
        <f t="shared" si="13"/>
        <v>0.91432995174045173</v>
      </c>
      <c r="AE99" s="85">
        <f t="shared" si="14"/>
        <v>0.95548020991769966</v>
      </c>
      <c r="AF99" s="84">
        <f t="shared" si="15"/>
        <v>0.87852888954214625</v>
      </c>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row>
    <row r="100" spans="1:68" customFormat="1" x14ac:dyDescent="0.2">
      <c r="A100" s="77" t="s">
        <v>356</v>
      </c>
      <c r="B100" s="88" t="s">
        <v>355</v>
      </c>
      <c r="C100" s="184" t="s">
        <v>354</v>
      </c>
      <c r="D100" s="24">
        <f>VLOOKUP(B100,[4]Tried!$C$7:$F$218,4,FALSE)</f>
        <v>1034.7673521491238</v>
      </c>
      <c r="E100" s="180">
        <f>VLOOKUP(B100,[4]Tried!$C$7:$F$218,2,FALSE)</f>
        <v>936.63204919676627</v>
      </c>
      <c r="F100" s="180">
        <f>VLOOKUP(B100,[4]Tried!$C$7:$F$218,3,FALSE)</f>
        <v>98.135302952357563</v>
      </c>
      <c r="G100" s="183"/>
      <c r="H100" s="180">
        <f>VLOOKUP(B100,[4]Tried!$K$7:$P$218,6,FALSE)</f>
        <v>1002.5662627731922</v>
      </c>
      <c r="I100" s="182">
        <f>VLOOKUP(B100,[4]Tried!$K$7:$P$218,2,FALSE)</f>
        <v>436.60019208008725</v>
      </c>
      <c r="J100" s="20">
        <f>VLOOKUP(B100,[4]Tried!$K$7:$P$218,3,FALSE)</f>
        <v>165.85165525169003</v>
      </c>
      <c r="K100" s="180">
        <f>VLOOKUP(B100,[4]Tried!$K$7:$P$218,4,FALSE)</f>
        <v>216.75539540411481</v>
      </c>
      <c r="L100" s="180">
        <f>VLOOKUP(B100,[4]Tried!$K$7:$P$218,5,FALSE)</f>
        <v>183.35902003730018</v>
      </c>
      <c r="M100" s="19"/>
      <c r="N100" s="180">
        <f>VLOOKUP(B100,[4]Succeded!$C$8:$F$219,4,0)</f>
        <v>993.02286889781885</v>
      </c>
      <c r="O100" s="181">
        <f>VLOOKUP(B100,[4]Succeded!$C$8:$F$219,2,0)</f>
        <v>903.36961474978636</v>
      </c>
      <c r="P100" s="20">
        <f>VLOOKUP(B100,[4]Succeded!$C$8:$F$219,3,0)</f>
        <v>89.653254148032545</v>
      </c>
      <c r="Q100" s="19"/>
      <c r="R100" s="180">
        <f>VLOOKUP(B100,[4]Succeded!$K$8:$P$219,6,FALSE)</f>
        <v>964.56047153117572</v>
      </c>
      <c r="S100" s="180">
        <f>VLOOKUP(B100,[4]Succeded!$K$8:$P$219,2,FALSE)</f>
        <v>411.63780219492958</v>
      </c>
      <c r="T100" s="180">
        <f>VLOOKUP(B100,[4]Succeded!$K$8:$P$219,3,FALSE)</f>
        <v>163.31324792404226</v>
      </c>
      <c r="U100" s="180">
        <f>VLOOKUP(B100,[4]Succeded!$K$8:$P$219,4,FALSE)</f>
        <v>210.99780171129441</v>
      </c>
      <c r="V100" s="20">
        <f>VLOOKUP(B100,[4]Succeded!$K$8:$P$219,5,FALSE)</f>
        <v>178.61161970090956</v>
      </c>
      <c r="W100" s="19"/>
      <c r="X100" s="19">
        <f t="shared" si="8"/>
        <v>0.95965809786653478</v>
      </c>
      <c r="Y100" s="19">
        <f t="shared" si="9"/>
        <v>0.96448719166133057</v>
      </c>
      <c r="Z100" s="19">
        <f t="shared" si="10"/>
        <v>0.91356781352738214</v>
      </c>
      <c r="AA100" s="179"/>
      <c r="AB100" s="85">
        <f t="shared" si="11"/>
        <v>0.96209149195097698</v>
      </c>
      <c r="AC100" s="85">
        <f t="shared" si="12"/>
        <v>0.94282551785827262</v>
      </c>
      <c r="AD100" s="85">
        <f t="shared" si="13"/>
        <v>0.98469471212816306</v>
      </c>
      <c r="AE100" s="85">
        <f t="shared" si="14"/>
        <v>0.97343736850431783</v>
      </c>
      <c r="AF100" s="84">
        <f t="shared" si="15"/>
        <v>0.97410871668366861</v>
      </c>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row>
    <row r="101" spans="1:68" customFormat="1" x14ac:dyDescent="0.2">
      <c r="A101" s="77" t="s">
        <v>353</v>
      </c>
      <c r="B101" s="88" t="s">
        <v>352</v>
      </c>
      <c r="C101" s="184" t="s">
        <v>351</v>
      </c>
      <c r="D101" s="24">
        <f>VLOOKUP(B101,[4]Tried!$C$7:$F$218,4,FALSE)</f>
        <v>998.95764827922449</v>
      </c>
      <c r="E101" s="180">
        <f>VLOOKUP(B101,[4]Tried!$C$7:$F$218,2,FALSE)</f>
        <v>975.74228124987508</v>
      </c>
      <c r="F101" s="180">
        <f>VLOOKUP(B101,[4]Tried!$C$7:$F$218,3,FALSE)</f>
        <v>23.215367029349423</v>
      </c>
      <c r="G101" s="183"/>
      <c r="H101" s="180">
        <f>VLOOKUP(B101,[4]Tried!$K$7:$P$218,6,FALSE)</f>
        <v>981.44160571792634</v>
      </c>
      <c r="I101" s="182">
        <f>VLOOKUP(B101,[4]Tried!$K$7:$P$218,2,FALSE)</f>
        <v>457.51605886284125</v>
      </c>
      <c r="J101" s="20">
        <f>VLOOKUP(B101,[4]Tried!$K$7:$P$218,3,FALSE)</f>
        <v>170.06409489273852</v>
      </c>
      <c r="K101" s="180">
        <f>VLOOKUP(B101,[4]Tried!$K$7:$P$218,4,FALSE)</f>
        <v>200.34894838382652</v>
      </c>
      <c r="L101" s="180">
        <f>VLOOKUP(B101,[4]Tried!$K$7:$P$218,5,FALSE)</f>
        <v>153.51250357852007</v>
      </c>
      <c r="M101" s="19"/>
      <c r="N101" s="180">
        <f>VLOOKUP(B101,[4]Succeded!$C$8:$F$219,4,0)</f>
        <v>949.6310181685559</v>
      </c>
      <c r="O101" s="181">
        <f>VLOOKUP(B101,[4]Succeded!$C$8:$F$219,2,0)</f>
        <v>933.34041351088763</v>
      </c>
      <c r="P101" s="20">
        <f>VLOOKUP(B101,[4]Succeded!$C$8:$F$219,3,0)</f>
        <v>16.290604657668311</v>
      </c>
      <c r="Q101" s="19"/>
      <c r="R101" s="180">
        <f>VLOOKUP(B101,[4]Succeded!$K$8:$P$219,6,FALSE)</f>
        <v>933.47459835001177</v>
      </c>
      <c r="S101" s="180">
        <f>VLOOKUP(B101,[4]Succeded!$K$8:$P$219,2,FALSE)</f>
        <v>435.33687134755542</v>
      </c>
      <c r="T101" s="180">
        <f>VLOOKUP(B101,[4]Succeded!$K$8:$P$219,3,FALSE)</f>
        <v>163.44057283986876</v>
      </c>
      <c r="U101" s="180">
        <f>VLOOKUP(B101,[4]Succeded!$K$8:$P$219,4,FALSE)</f>
        <v>191.29380506908373</v>
      </c>
      <c r="V101" s="20">
        <f>VLOOKUP(B101,[4]Succeded!$K$8:$P$219,5,FALSE)</f>
        <v>143.40334909350386</v>
      </c>
      <c r="W101" s="19"/>
      <c r="X101" s="19">
        <f t="shared" si="8"/>
        <v>0.95062190054239315</v>
      </c>
      <c r="Y101" s="19">
        <f t="shared" si="9"/>
        <v>0.95654398855743661</v>
      </c>
      <c r="Z101" s="19">
        <f t="shared" si="10"/>
        <v>0.7017164379556583</v>
      </c>
      <c r="AA101" s="179"/>
      <c r="AB101" s="85">
        <f t="shared" si="11"/>
        <v>0.95112596909642255</v>
      </c>
      <c r="AC101" s="85">
        <f t="shared" si="12"/>
        <v>0.95152260322749693</v>
      </c>
      <c r="AD101" s="85">
        <f t="shared" si="13"/>
        <v>0.96105278979053577</v>
      </c>
      <c r="AE101" s="85">
        <f t="shared" si="14"/>
        <v>0.95480314028204916</v>
      </c>
      <c r="AF101" s="84">
        <f t="shared" si="15"/>
        <v>0.93414768016049277</v>
      </c>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row>
    <row r="102" spans="1:68" customFormat="1" x14ac:dyDescent="0.2">
      <c r="A102" s="77" t="s">
        <v>350</v>
      </c>
      <c r="B102" s="88" t="s">
        <v>349</v>
      </c>
      <c r="C102" s="184" t="s">
        <v>348</v>
      </c>
      <c r="D102" s="24">
        <f>VLOOKUP(B102,[4]Tried!$C$7:$F$218,4,FALSE)</f>
        <v>1264.2011301981199</v>
      </c>
      <c r="E102" s="180">
        <f>VLOOKUP(B102,[4]Tried!$C$7:$F$218,2,FALSE)</f>
        <v>1214.3645502401725</v>
      </c>
      <c r="F102" s="180">
        <f>VLOOKUP(B102,[4]Tried!$C$7:$F$218,3,FALSE)</f>
        <v>49.836579957947343</v>
      </c>
      <c r="G102" s="183"/>
      <c r="H102" s="180">
        <f>VLOOKUP(B102,[4]Tried!$K$7:$P$218,6,FALSE)</f>
        <v>1243.2625067887457</v>
      </c>
      <c r="I102" s="182">
        <f>VLOOKUP(B102,[4]Tried!$K$7:$P$218,2,FALSE)</f>
        <v>575.96922479649368</v>
      </c>
      <c r="J102" s="20">
        <f>VLOOKUP(B102,[4]Tried!$K$7:$P$218,3,FALSE)</f>
        <v>208.71590297712268</v>
      </c>
      <c r="K102" s="180">
        <f>VLOOKUP(B102,[4]Tried!$K$7:$P$218,4,FALSE)</f>
        <v>281.87127199653588</v>
      </c>
      <c r="L102" s="180">
        <f>VLOOKUP(B102,[4]Tried!$K$7:$P$218,5,FALSE)</f>
        <v>176.7061070185934</v>
      </c>
      <c r="M102" s="19"/>
      <c r="N102" s="180">
        <f>VLOOKUP(B102,[4]Succeded!$C$8:$F$219,4,0)</f>
        <v>1198.7809342408573</v>
      </c>
      <c r="O102" s="181">
        <f>VLOOKUP(B102,[4]Succeded!$C$8:$F$219,2,0)</f>
        <v>1153.8213659688777</v>
      </c>
      <c r="P102" s="20">
        <f>VLOOKUP(B102,[4]Succeded!$C$8:$F$219,3,0)</f>
        <v>44.959568271979641</v>
      </c>
      <c r="Q102" s="19"/>
      <c r="R102" s="180">
        <f>VLOOKUP(B102,[4]Succeded!$K$8:$P$219,6,FALSE)</f>
        <v>1178.3932455711704</v>
      </c>
      <c r="S102" s="180">
        <f>VLOOKUP(B102,[4]Succeded!$K$8:$P$219,2,FALSE)</f>
        <v>539.21825197270948</v>
      </c>
      <c r="T102" s="180">
        <f>VLOOKUP(B102,[4]Succeded!$K$8:$P$219,3,FALSE)</f>
        <v>197.64719666602082</v>
      </c>
      <c r="U102" s="180">
        <f>VLOOKUP(B102,[4]Succeded!$K$8:$P$219,4,FALSE)</f>
        <v>277.44497165186186</v>
      </c>
      <c r="V102" s="20">
        <f>VLOOKUP(B102,[4]Succeded!$K$8:$P$219,5,FALSE)</f>
        <v>164.08282528057816</v>
      </c>
      <c r="W102" s="19"/>
      <c r="X102" s="19">
        <f t="shared" si="8"/>
        <v>0.94825175014120555</v>
      </c>
      <c r="Y102" s="19">
        <f t="shared" si="9"/>
        <v>0.95014414389869928</v>
      </c>
      <c r="Z102" s="19">
        <f t="shared" si="10"/>
        <v>0.90213992031389434</v>
      </c>
      <c r="AA102" s="179"/>
      <c r="AB102" s="85">
        <f t="shared" si="11"/>
        <v>0.94782335921548233</v>
      </c>
      <c r="AC102" s="85">
        <f t="shared" si="12"/>
        <v>0.93619281857156633</v>
      </c>
      <c r="AD102" s="85">
        <f t="shared" si="13"/>
        <v>0.9469675949306311</v>
      </c>
      <c r="AE102" s="85">
        <f t="shared" si="14"/>
        <v>0.98429673122300876</v>
      </c>
      <c r="AF102" s="84">
        <f t="shared" si="15"/>
        <v>0.9285634098843738</v>
      </c>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row>
    <row r="103" spans="1:68" customFormat="1" x14ac:dyDescent="0.2">
      <c r="A103" s="77" t="s">
        <v>347</v>
      </c>
      <c r="B103" s="88" t="s">
        <v>346</v>
      </c>
      <c r="C103" s="184" t="s">
        <v>345</v>
      </c>
      <c r="D103" s="24">
        <f>VLOOKUP(B103,[4]Tried!$C$7:$F$218,4,FALSE)</f>
        <v>1192.550616443518</v>
      </c>
      <c r="E103" s="180">
        <f>VLOOKUP(B103,[4]Tried!$C$7:$F$218,2,FALSE)</f>
        <v>1154.8264654689856</v>
      </c>
      <c r="F103" s="180">
        <f>VLOOKUP(B103,[4]Tried!$C$7:$F$218,3,FALSE)</f>
        <v>37.724150974532392</v>
      </c>
      <c r="G103" s="183"/>
      <c r="H103" s="180">
        <f>VLOOKUP(B103,[4]Tried!$K$7:$P$218,6,FALSE)</f>
        <v>1173.7260383363152</v>
      </c>
      <c r="I103" s="182">
        <f>VLOOKUP(B103,[4]Tried!$K$7:$P$218,2,FALSE)</f>
        <v>530.04720767673223</v>
      </c>
      <c r="J103" s="20">
        <f>VLOOKUP(B103,[4]Tried!$K$7:$P$218,3,FALSE)</f>
        <v>203.14537011333809</v>
      </c>
      <c r="K103" s="180">
        <f>VLOOKUP(B103,[4]Tried!$K$7:$P$218,4,FALSE)</f>
        <v>242.37678646722088</v>
      </c>
      <c r="L103" s="180">
        <f>VLOOKUP(B103,[4]Tried!$K$7:$P$218,5,FALSE)</f>
        <v>198.15667407902399</v>
      </c>
      <c r="M103" s="19"/>
      <c r="N103" s="180">
        <f>VLOOKUP(B103,[4]Succeded!$C$8:$F$219,4,0)</f>
        <v>1121.8058327737403</v>
      </c>
      <c r="O103" s="181">
        <f>VLOOKUP(B103,[4]Succeded!$C$8:$F$219,2,0)</f>
        <v>1091.84878836911</v>
      </c>
      <c r="P103" s="20">
        <f>VLOOKUP(B103,[4]Succeded!$C$8:$F$219,3,0)</f>
        <v>29.95704440463021</v>
      </c>
      <c r="Q103" s="19"/>
      <c r="R103" s="180">
        <f>VLOOKUP(B103,[4]Succeded!$K$8:$P$219,6,FALSE)</f>
        <v>1102.9812546665376</v>
      </c>
      <c r="S103" s="180">
        <f>VLOOKUP(B103,[4]Succeded!$K$8:$P$219,2,FALSE)</f>
        <v>501.55888482989542</v>
      </c>
      <c r="T103" s="180">
        <f>VLOOKUP(B103,[4]Succeded!$K$8:$P$219,3,FALSE)</f>
        <v>185.48585721559999</v>
      </c>
      <c r="U103" s="180">
        <f>VLOOKUP(B103,[4]Succeded!$K$8:$P$219,4,FALSE)</f>
        <v>237.98959879312437</v>
      </c>
      <c r="V103" s="20">
        <f>VLOOKUP(B103,[4]Succeded!$K$8:$P$219,5,FALSE)</f>
        <v>177.94691382791777</v>
      </c>
      <c r="W103" s="19"/>
      <c r="X103" s="19">
        <f t="shared" si="8"/>
        <v>0.94067775179157076</v>
      </c>
      <c r="Y103" s="19">
        <f t="shared" si="9"/>
        <v>0.94546567905828194</v>
      </c>
      <c r="Z103" s="19">
        <f t="shared" si="10"/>
        <v>0.79410784950082081</v>
      </c>
      <c r="AA103" s="179"/>
      <c r="AB103" s="85">
        <f t="shared" si="11"/>
        <v>0.93972632338458295</v>
      </c>
      <c r="AC103" s="85">
        <f t="shared" si="12"/>
        <v>0.94625323474166589</v>
      </c>
      <c r="AD103" s="85">
        <f t="shared" si="13"/>
        <v>0.91306957727913973</v>
      </c>
      <c r="AE103" s="85">
        <f t="shared" si="14"/>
        <v>0.98189930752840549</v>
      </c>
      <c r="AF103" s="84">
        <f t="shared" si="15"/>
        <v>0.89801120580452087</v>
      </c>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row>
    <row r="104" spans="1:68" customFormat="1" x14ac:dyDescent="0.2">
      <c r="A104" s="77" t="s">
        <v>344</v>
      </c>
      <c r="B104" s="88" t="s">
        <v>343</v>
      </c>
      <c r="C104" s="184" t="s">
        <v>342</v>
      </c>
      <c r="D104" s="24">
        <f>VLOOKUP(B104,[4]Tried!$C$7:$F$218,4,FALSE)</f>
        <v>680.03848874903395</v>
      </c>
      <c r="E104" s="180">
        <f>VLOOKUP(B104,[4]Tried!$C$7:$F$218,2,FALSE)</f>
        <v>655.62578171082998</v>
      </c>
      <c r="F104" s="180">
        <f>VLOOKUP(B104,[4]Tried!$C$7:$F$218,3,FALSE)</f>
        <v>24.412707038203965</v>
      </c>
      <c r="G104" s="183"/>
      <c r="H104" s="180">
        <f>VLOOKUP(B104,[4]Tried!$K$7:$P$218,6,FALSE)</f>
        <v>663.76284211713914</v>
      </c>
      <c r="I104" s="182">
        <f>VLOOKUP(B104,[4]Tried!$K$7:$P$218,2,FALSE)</f>
        <v>332.54720876467519</v>
      </c>
      <c r="J104" s="20">
        <f>VLOOKUP(B104,[4]Tried!$K$7:$P$218,3,FALSE)</f>
        <v>103.45457593112872</v>
      </c>
      <c r="K104" s="180">
        <f>VLOOKUP(B104,[4]Tried!$K$7:$P$218,4,FALSE)</f>
        <v>139.67075293311063</v>
      </c>
      <c r="L104" s="180">
        <f>VLOOKUP(B104,[4]Tried!$K$7:$P$218,5,FALSE)</f>
        <v>88.090304488224547</v>
      </c>
      <c r="M104" s="19"/>
      <c r="N104" s="180">
        <f>VLOOKUP(B104,[4]Succeded!$C$8:$F$219,4,0)</f>
        <v>659.58454467844706</v>
      </c>
      <c r="O104" s="181">
        <f>VLOOKUP(B104,[4]Succeded!$C$8:$F$219,2,0)</f>
        <v>635.1718376402431</v>
      </c>
      <c r="P104" s="20">
        <f>VLOOKUP(B104,[4]Succeded!$C$8:$F$219,3,0)</f>
        <v>24.412707038203965</v>
      </c>
      <c r="Q104" s="19"/>
      <c r="R104" s="180">
        <f>VLOOKUP(B104,[4]Succeded!$K$8:$P$219,6,FALSE)</f>
        <v>643.30889804655249</v>
      </c>
      <c r="S104" s="180">
        <f>VLOOKUP(B104,[4]Succeded!$K$8:$P$219,2,FALSE)</f>
        <v>324.8285723398273</v>
      </c>
      <c r="T104" s="180">
        <f>VLOOKUP(B104,[4]Succeded!$K$8:$P$219,3,FALSE)</f>
        <v>98.228371597279406</v>
      </c>
      <c r="U104" s="180">
        <f>VLOOKUP(B104,[4]Succeded!$K$8:$P$219,4,FALSE)</f>
        <v>136.96519763990818</v>
      </c>
      <c r="V104" s="20">
        <f>VLOOKUP(B104,[4]Succeded!$K$8:$P$219,5,FALSE)</f>
        <v>83.286756469537522</v>
      </c>
      <c r="W104" s="19"/>
      <c r="X104" s="19">
        <f t="shared" si="8"/>
        <v>0.96992237291125538</v>
      </c>
      <c r="Y104" s="19">
        <f t="shared" si="9"/>
        <v>0.96880241039756987</v>
      </c>
      <c r="Z104" s="19">
        <f t="shared" si="10"/>
        <v>1</v>
      </c>
      <c r="AA104" s="179"/>
      <c r="AB104" s="85">
        <f t="shared" si="11"/>
        <v>0.9691848612595626</v>
      </c>
      <c r="AC104" s="85">
        <f t="shared" si="12"/>
        <v>0.97678935134196265</v>
      </c>
      <c r="AD104" s="85">
        <f t="shared" si="13"/>
        <v>0.94948310128564561</v>
      </c>
      <c r="AE104" s="85">
        <f t="shared" si="14"/>
        <v>0.98062904912885973</v>
      </c>
      <c r="AF104" s="84">
        <f t="shared" si="15"/>
        <v>0.94547018486774403</v>
      </c>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row>
    <row r="105" spans="1:68" customFormat="1" x14ac:dyDescent="0.2">
      <c r="A105" s="77" t="s">
        <v>341</v>
      </c>
      <c r="B105" s="88" t="s">
        <v>340</v>
      </c>
      <c r="C105" s="184" t="s">
        <v>339</v>
      </c>
      <c r="D105" s="24">
        <f>VLOOKUP(B105,[4]Tried!$C$7:$F$218,4,FALSE)</f>
        <v>1242.8213536915925</v>
      </c>
      <c r="E105" s="180">
        <f>VLOOKUP(B105,[4]Tried!$C$7:$F$218,2,FALSE)</f>
        <v>1098.4398600271377</v>
      </c>
      <c r="F105" s="180">
        <f>VLOOKUP(B105,[4]Tried!$C$7:$F$218,3,FALSE)</f>
        <v>144.38149366445495</v>
      </c>
      <c r="G105" s="183"/>
      <c r="H105" s="180">
        <f>VLOOKUP(B105,[4]Tried!$K$7:$P$218,6,FALSE)</f>
        <v>1193.15371571941</v>
      </c>
      <c r="I105" s="182">
        <f>VLOOKUP(B105,[4]Tried!$K$7:$P$218,2,FALSE)</f>
        <v>535.30923389452346</v>
      </c>
      <c r="J105" s="20">
        <f>VLOOKUP(B105,[4]Tried!$K$7:$P$218,3,FALSE)</f>
        <v>180.20969454638706</v>
      </c>
      <c r="K105" s="180">
        <f>VLOOKUP(B105,[4]Tried!$K$7:$P$218,4,FALSE)</f>
        <v>189.71829296085156</v>
      </c>
      <c r="L105" s="180">
        <f>VLOOKUP(B105,[4]Tried!$K$7:$P$218,5,FALSE)</f>
        <v>287.91649431764785</v>
      </c>
      <c r="M105" s="19"/>
      <c r="N105" s="180">
        <f>VLOOKUP(B105,[4]Succeded!$C$8:$F$219,4,0)</f>
        <v>1161.0727497112978</v>
      </c>
      <c r="O105" s="181">
        <f>VLOOKUP(B105,[4]Succeded!$C$8:$F$219,2,0)</f>
        <v>1041.9022399919402</v>
      </c>
      <c r="P105" s="20">
        <f>VLOOKUP(B105,[4]Succeded!$C$8:$F$219,3,0)</f>
        <v>119.17050971935753</v>
      </c>
      <c r="Q105" s="19"/>
      <c r="R105" s="180">
        <f>VLOOKUP(B105,[4]Succeded!$K$8:$P$219,6,FALSE)</f>
        <v>1123.4648432610543</v>
      </c>
      <c r="S105" s="180">
        <f>VLOOKUP(B105,[4]Succeded!$K$8:$P$219,2,FALSE)</f>
        <v>505.40817741882069</v>
      </c>
      <c r="T105" s="180">
        <f>VLOOKUP(B105,[4]Succeded!$K$8:$P$219,3,FALSE)</f>
        <v>174.35046091420949</v>
      </c>
      <c r="U105" s="180">
        <f>VLOOKUP(B105,[4]Succeded!$K$8:$P$219,4,FALSE)</f>
        <v>187.03572656431245</v>
      </c>
      <c r="V105" s="20">
        <f>VLOOKUP(B105,[4]Succeded!$K$8:$P$219,5,FALSE)</f>
        <v>256.67047836371177</v>
      </c>
      <c r="W105" s="19"/>
      <c r="X105" s="19">
        <f t="shared" si="8"/>
        <v>0.93422336706922982</v>
      </c>
      <c r="Y105" s="19">
        <f t="shared" si="9"/>
        <v>0.94852916204825199</v>
      </c>
      <c r="Z105" s="19">
        <f t="shared" si="10"/>
        <v>0.82538631991376832</v>
      </c>
      <c r="AA105" s="179"/>
      <c r="AB105" s="85">
        <f t="shared" si="11"/>
        <v>0.94159271220444807</v>
      </c>
      <c r="AC105" s="85">
        <f t="shared" si="12"/>
        <v>0.94414246087599818</v>
      </c>
      <c r="AD105" s="85">
        <f t="shared" si="13"/>
        <v>0.9674865791936107</v>
      </c>
      <c r="AE105" s="85">
        <f t="shared" si="14"/>
        <v>0.98586026495034584</v>
      </c>
      <c r="AF105" s="84">
        <f t="shared" si="15"/>
        <v>0.89147542231650168</v>
      </c>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row>
    <row r="106" spans="1:68" customFormat="1" x14ac:dyDescent="0.2">
      <c r="A106" s="77" t="s">
        <v>338</v>
      </c>
      <c r="B106" s="88" t="s">
        <v>337</v>
      </c>
      <c r="C106" s="184" t="s">
        <v>336</v>
      </c>
      <c r="D106" s="24">
        <f>VLOOKUP(B106,[4]Tried!$C$7:$F$218,4,FALSE)</f>
        <v>802.15815149117452</v>
      </c>
      <c r="E106" s="180">
        <f>VLOOKUP(B106,[4]Tried!$C$7:$F$218,2,FALSE)</f>
        <v>763.02752849064689</v>
      </c>
      <c r="F106" s="180">
        <f>VLOOKUP(B106,[4]Tried!$C$7:$F$218,3,FALSE)</f>
        <v>39.130623000527692</v>
      </c>
      <c r="G106" s="183"/>
      <c r="H106" s="180">
        <f>VLOOKUP(B106,[4]Tried!$K$7:$P$218,6,FALSE)</f>
        <v>782.16058060032492</v>
      </c>
      <c r="I106" s="182">
        <f>VLOOKUP(B106,[4]Tried!$K$7:$P$218,2,FALSE)</f>
        <v>343.88992398728499</v>
      </c>
      <c r="J106" s="20">
        <f>VLOOKUP(B106,[4]Tried!$K$7:$P$218,3,FALSE)</f>
        <v>116.58455957129829</v>
      </c>
      <c r="K106" s="180">
        <f>VLOOKUP(B106,[4]Tried!$K$7:$P$218,4,FALSE)</f>
        <v>139.7171106763272</v>
      </c>
      <c r="L106" s="180">
        <f>VLOOKUP(B106,[4]Tried!$K$7:$P$218,5,FALSE)</f>
        <v>181.96898636541451</v>
      </c>
      <c r="M106" s="19"/>
      <c r="N106" s="180">
        <f>VLOOKUP(B106,[4]Succeded!$C$8:$F$219,4,0)</f>
        <v>732.04062805338845</v>
      </c>
      <c r="O106" s="181">
        <f>VLOOKUP(B106,[4]Succeded!$C$8:$F$219,2,0)</f>
        <v>701.58936555714843</v>
      </c>
      <c r="P106" s="20">
        <f>VLOOKUP(B106,[4]Succeded!$C$8:$F$219,3,0)</f>
        <v>30.451262496239984</v>
      </c>
      <c r="Q106" s="19"/>
      <c r="R106" s="180">
        <f>VLOOKUP(B106,[4]Succeded!$K$8:$P$219,6,FALSE)</f>
        <v>712.42327412669488</v>
      </c>
      <c r="S106" s="180">
        <f>VLOOKUP(B106,[4]Succeded!$K$8:$P$219,2,FALSE)</f>
        <v>303.67056866274891</v>
      </c>
      <c r="T106" s="180">
        <f>VLOOKUP(B106,[4]Succeded!$K$8:$P$219,3,FALSE)</f>
        <v>111.3658635277281</v>
      </c>
      <c r="U106" s="180">
        <f>VLOOKUP(B106,[4]Succeded!$K$8:$P$219,4,FALSE)</f>
        <v>134.07004716054715</v>
      </c>
      <c r="V106" s="20">
        <f>VLOOKUP(B106,[4]Succeded!$K$8:$P$219,5,FALSE)</f>
        <v>163.31679477567067</v>
      </c>
      <c r="W106" s="19"/>
      <c r="X106" s="19">
        <f t="shared" si="8"/>
        <v>0.91258890368758216</v>
      </c>
      <c r="Y106" s="19">
        <f t="shared" si="9"/>
        <v>0.91948106635807758</v>
      </c>
      <c r="Z106" s="19">
        <f t="shared" si="10"/>
        <v>0.77819518733012094</v>
      </c>
      <c r="AA106" s="179"/>
      <c r="AB106" s="85">
        <f t="shared" si="11"/>
        <v>0.91084016734759865</v>
      </c>
      <c r="AC106" s="85">
        <f t="shared" si="12"/>
        <v>0.88304584543156561</v>
      </c>
      <c r="AD106" s="85">
        <f t="shared" si="13"/>
        <v>0.95523681641239422</v>
      </c>
      <c r="AE106" s="85">
        <f t="shared" si="14"/>
        <v>0.95958216221016623</v>
      </c>
      <c r="AF106" s="84">
        <f t="shared" si="15"/>
        <v>0.89749796400861348</v>
      </c>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row>
    <row r="107" spans="1:68" customFormat="1" x14ac:dyDescent="0.2">
      <c r="A107" s="77" t="s">
        <v>335</v>
      </c>
      <c r="B107" s="88" t="s">
        <v>334</v>
      </c>
      <c r="C107" s="184" t="s">
        <v>333</v>
      </c>
      <c r="D107" s="24">
        <f>VLOOKUP(B107,[4]Tried!$C$7:$F$218,4,FALSE)</f>
        <v>1151.4723677138261</v>
      </c>
      <c r="E107" s="180">
        <f>VLOOKUP(B107,[4]Tried!$C$7:$F$218,2,FALSE)</f>
        <v>967.38115503725908</v>
      </c>
      <c r="F107" s="180">
        <f>VLOOKUP(B107,[4]Tried!$C$7:$F$218,3,FALSE)</f>
        <v>184.09121267656695</v>
      </c>
      <c r="G107" s="183"/>
      <c r="H107" s="180">
        <f>VLOOKUP(B107,[4]Tried!$K$7:$P$218,6,FALSE)</f>
        <v>1115.9024804637434</v>
      </c>
      <c r="I107" s="182">
        <f>VLOOKUP(B107,[4]Tried!$K$7:$P$218,2,FALSE)</f>
        <v>473.59324269603735</v>
      </c>
      <c r="J107" s="20">
        <f>VLOOKUP(B107,[4]Tried!$K$7:$P$218,3,FALSE)</f>
        <v>167.02000965500076</v>
      </c>
      <c r="K107" s="180">
        <f>VLOOKUP(B107,[4]Tried!$K$7:$P$218,4,FALSE)</f>
        <v>195.72415528229138</v>
      </c>
      <c r="L107" s="180">
        <f>VLOOKUP(B107,[4]Tried!$K$7:$P$218,5,FALSE)</f>
        <v>279.56507283041378</v>
      </c>
      <c r="M107" s="19"/>
      <c r="N107" s="180">
        <f>VLOOKUP(B107,[4]Succeded!$C$8:$F$219,4,0)</f>
        <v>1080.1684129380058</v>
      </c>
      <c r="O107" s="181">
        <f>VLOOKUP(B107,[4]Succeded!$C$8:$F$219,2,0)</f>
        <v>925.0132749157201</v>
      </c>
      <c r="P107" s="20">
        <f>VLOOKUP(B107,[4]Succeded!$C$8:$F$219,3,0)</f>
        <v>155.15513802228557</v>
      </c>
      <c r="Q107" s="19"/>
      <c r="R107" s="180">
        <f>VLOOKUP(B107,[4]Succeded!$K$8:$P$219,6,FALSE)</f>
        <v>1046.9249622674888</v>
      </c>
      <c r="S107" s="180">
        <f>VLOOKUP(B107,[4]Succeded!$K$8:$P$219,2,FALSE)</f>
        <v>432.00133008350394</v>
      </c>
      <c r="T107" s="180">
        <f>VLOOKUP(B107,[4]Succeded!$K$8:$P$219,3,FALSE)</f>
        <v>160.54903211449803</v>
      </c>
      <c r="U107" s="180">
        <f>VLOOKUP(B107,[4]Succeded!$K$8:$P$219,4,FALSE)</f>
        <v>192.92697717084582</v>
      </c>
      <c r="V107" s="20">
        <f>VLOOKUP(B107,[4]Succeded!$K$8:$P$219,5,FALSE)</f>
        <v>261.4476228986411</v>
      </c>
      <c r="W107" s="19"/>
      <c r="X107" s="19">
        <f t="shared" si="8"/>
        <v>0.93807584378477993</v>
      </c>
      <c r="Y107" s="19">
        <f t="shared" si="9"/>
        <v>0.9562035296005873</v>
      </c>
      <c r="Z107" s="19">
        <f t="shared" si="10"/>
        <v>0.84281664380624366</v>
      </c>
      <c r="AA107" s="179"/>
      <c r="AB107" s="85">
        <f t="shared" si="11"/>
        <v>0.93818678656616206</v>
      </c>
      <c r="AC107" s="85">
        <f t="shared" si="12"/>
        <v>0.91217798553087037</v>
      </c>
      <c r="AD107" s="85">
        <f t="shared" si="13"/>
        <v>0.9612562737011614</v>
      </c>
      <c r="AE107" s="85">
        <f t="shared" si="14"/>
        <v>0.9857085697602771</v>
      </c>
      <c r="AF107" s="84">
        <f t="shared" si="15"/>
        <v>0.93519415802430061</v>
      </c>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row>
    <row r="108" spans="1:68" customFormat="1" x14ac:dyDescent="0.2">
      <c r="A108" s="77" t="s">
        <v>332</v>
      </c>
      <c r="B108" s="88" t="s">
        <v>331</v>
      </c>
      <c r="C108" s="184" t="s">
        <v>330</v>
      </c>
      <c r="D108" s="24">
        <f>VLOOKUP(B108,[4]Tried!$C$7:$F$218,4,FALSE)</f>
        <v>1128.820917112198</v>
      </c>
      <c r="E108" s="180">
        <f>VLOOKUP(B108,[4]Tried!$C$7:$F$218,2,FALSE)</f>
        <v>790.83455682346198</v>
      </c>
      <c r="F108" s="180">
        <f>VLOOKUP(B108,[4]Tried!$C$7:$F$218,3,FALSE)</f>
        <v>337.98636028873591</v>
      </c>
      <c r="G108" s="183"/>
      <c r="H108" s="180">
        <f>VLOOKUP(B108,[4]Tried!$K$7:$P$218,6,FALSE)</f>
        <v>1111.7929014793197</v>
      </c>
      <c r="I108" s="182">
        <f>VLOOKUP(B108,[4]Tried!$K$7:$P$218,2,FALSE)</f>
        <v>444.58123078557031</v>
      </c>
      <c r="J108" s="20">
        <f>VLOOKUP(B108,[4]Tried!$K$7:$P$218,3,FALSE)</f>
        <v>160.67901791203241</v>
      </c>
      <c r="K108" s="180">
        <f>VLOOKUP(B108,[4]Tried!$K$7:$P$218,4,FALSE)</f>
        <v>190.97447499258914</v>
      </c>
      <c r="L108" s="180">
        <f>VLOOKUP(B108,[4]Tried!$K$7:$P$218,5,FALSE)</f>
        <v>315.5581777891278</v>
      </c>
      <c r="M108" s="19"/>
      <c r="N108" s="180">
        <f>VLOOKUP(B108,[4]Succeded!$C$8:$F$219,4,0)</f>
        <v>1056.9682455217317</v>
      </c>
      <c r="O108" s="181">
        <f>VLOOKUP(B108,[4]Succeded!$C$8:$F$219,2,0)</f>
        <v>763.40162243072461</v>
      </c>
      <c r="P108" s="20">
        <f>VLOOKUP(B108,[4]Succeded!$C$8:$F$219,3,0)</f>
        <v>293.5666230910071</v>
      </c>
      <c r="Q108" s="19"/>
      <c r="R108" s="180">
        <f>VLOOKUP(B108,[4]Succeded!$K$8:$P$219,6,FALSE)</f>
        <v>1037.5363252706989</v>
      </c>
      <c r="S108" s="180">
        <f>VLOOKUP(B108,[4]Succeded!$K$8:$P$219,2,FALSE)</f>
        <v>403.24637531904955</v>
      </c>
      <c r="T108" s="180">
        <f>VLOOKUP(B108,[4]Succeded!$K$8:$P$219,3,FALSE)</f>
        <v>152.09116093061633</v>
      </c>
      <c r="U108" s="180">
        <f>VLOOKUP(B108,[4]Succeded!$K$8:$P$219,4,FALSE)</f>
        <v>187.08881116845708</v>
      </c>
      <c r="V108" s="20">
        <f>VLOOKUP(B108,[4]Succeded!$K$8:$P$219,5,FALSE)</f>
        <v>295.10997785257581</v>
      </c>
      <c r="W108" s="19"/>
      <c r="X108" s="19">
        <f t="shared" si="8"/>
        <v>0.93634714727444701</v>
      </c>
      <c r="Y108" s="19">
        <f t="shared" si="9"/>
        <v>0.96531141165236001</v>
      </c>
      <c r="Z108" s="19">
        <f t="shared" si="10"/>
        <v>0.86857535564517518</v>
      </c>
      <c r="AA108" s="179"/>
      <c r="AB108" s="85">
        <f t="shared" si="11"/>
        <v>0.93321006447350296</v>
      </c>
      <c r="AC108" s="85">
        <f t="shared" si="12"/>
        <v>0.90702518998950421</v>
      </c>
      <c r="AD108" s="85">
        <f t="shared" si="13"/>
        <v>0.94655271675784258</v>
      </c>
      <c r="AE108" s="85">
        <f t="shared" si="14"/>
        <v>0.97965349126220747</v>
      </c>
      <c r="AF108" s="84">
        <f t="shared" si="15"/>
        <v>0.93519990488024518</v>
      </c>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row>
    <row r="109" spans="1:68" customFormat="1" x14ac:dyDescent="0.2">
      <c r="A109" s="77" t="s">
        <v>329</v>
      </c>
      <c r="B109" s="88" t="s">
        <v>328</v>
      </c>
      <c r="C109" s="184" t="s">
        <v>327</v>
      </c>
      <c r="D109" s="24">
        <f>VLOOKUP(B109,[4]Tried!$C$7:$F$218,4,FALSE)</f>
        <v>483.78940669587683</v>
      </c>
      <c r="E109" s="180">
        <f>VLOOKUP(B109,[4]Tried!$C$7:$F$218,2,FALSE)</f>
        <v>474.07150737221224</v>
      </c>
      <c r="F109" s="180">
        <f>VLOOKUP(B109,[4]Tried!$C$7:$F$218,3,FALSE)</f>
        <v>9.7178993236645841</v>
      </c>
      <c r="G109" s="183"/>
      <c r="H109" s="180">
        <f>VLOOKUP(B109,[4]Tried!$K$7:$P$218,6,FALSE)</f>
        <v>476.48895339775402</v>
      </c>
      <c r="I109" s="182">
        <f>VLOOKUP(B109,[4]Tried!$K$7:$P$218,2,FALSE)</f>
        <v>163.26242617433297</v>
      </c>
      <c r="J109" s="20">
        <f>VLOOKUP(B109,[4]Tried!$K$7:$P$218,3,FALSE)</f>
        <v>92.872878019928322</v>
      </c>
      <c r="K109" s="180">
        <f>VLOOKUP(B109,[4]Tried!$K$7:$P$218,4,FALSE)</f>
        <v>116.81068349281118</v>
      </c>
      <c r="L109" s="180">
        <f>VLOOKUP(B109,[4]Tried!$K$7:$P$218,5,FALSE)</f>
        <v>103.54296571068154</v>
      </c>
      <c r="M109" s="19"/>
      <c r="N109" s="180">
        <f>VLOOKUP(B109,[4]Succeded!$C$8:$F$219,4,0)</f>
        <v>454.69719253432027</v>
      </c>
      <c r="O109" s="181">
        <f>VLOOKUP(B109,[4]Succeded!$C$8:$F$219,2,0)</f>
        <v>445.51635861093649</v>
      </c>
      <c r="P109" s="20">
        <f>VLOOKUP(B109,[4]Succeded!$C$8:$F$219,3,0)</f>
        <v>9.1808339233837479</v>
      </c>
      <c r="Q109" s="19"/>
      <c r="R109" s="180">
        <f>VLOOKUP(B109,[4]Succeded!$K$8:$P$219,6,FALSE)</f>
        <v>447.39673923619739</v>
      </c>
      <c r="S109" s="180">
        <f>VLOOKUP(B109,[4]Succeded!$K$8:$P$219,2,FALSE)</f>
        <v>147.91984060549055</v>
      </c>
      <c r="T109" s="180">
        <f>VLOOKUP(B109,[4]Succeded!$K$8:$P$219,3,FALSE)</f>
        <v>84.767018709579901</v>
      </c>
      <c r="U109" s="180">
        <f>VLOOKUP(B109,[4]Succeded!$K$8:$P$219,4,FALSE)</f>
        <v>115.16132241899997</v>
      </c>
      <c r="V109" s="20">
        <f>VLOOKUP(B109,[4]Succeded!$K$8:$P$219,5,FALSE)</f>
        <v>99.548557502126982</v>
      </c>
      <c r="W109" s="19"/>
      <c r="X109" s="19">
        <f t="shared" si="8"/>
        <v>0.93986595456844158</v>
      </c>
      <c r="Y109" s="19">
        <f t="shared" si="9"/>
        <v>0.93976615696742138</v>
      </c>
      <c r="Z109" s="19">
        <f t="shared" si="10"/>
        <v>0.94473441405458902</v>
      </c>
      <c r="AA109" s="179"/>
      <c r="AB109" s="85">
        <f t="shared" si="11"/>
        <v>0.93894461990334621</v>
      </c>
      <c r="AC109" s="85">
        <f t="shared" si="12"/>
        <v>0.906025005701805</v>
      </c>
      <c r="AD109" s="85">
        <f t="shared" si="13"/>
        <v>0.91272092043266828</v>
      </c>
      <c r="AE109" s="85">
        <f t="shared" si="14"/>
        <v>0.98588004945701124</v>
      </c>
      <c r="AF109" s="84">
        <f t="shared" si="15"/>
        <v>0.96142269847943429</v>
      </c>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row>
    <row r="110" spans="1:68" customFormat="1" x14ac:dyDescent="0.2">
      <c r="A110" s="77" t="s">
        <v>326</v>
      </c>
      <c r="B110" s="88" t="s">
        <v>325</v>
      </c>
      <c r="C110" s="184" t="s">
        <v>324</v>
      </c>
      <c r="D110" s="24">
        <f>VLOOKUP(B110,[4]Tried!$C$7:$F$218,4,FALSE)</f>
        <v>1971.786625873041</v>
      </c>
      <c r="E110" s="180">
        <f>VLOOKUP(B110,[4]Tried!$C$7:$F$218,2,FALSE)</f>
        <v>1779.7633237046093</v>
      </c>
      <c r="F110" s="180">
        <f>VLOOKUP(B110,[4]Tried!$C$7:$F$218,3,FALSE)</f>
        <v>192.0233021684316</v>
      </c>
      <c r="G110" s="183"/>
      <c r="H110" s="180">
        <f>VLOOKUP(B110,[4]Tried!$K$7:$P$218,6,FALSE)</f>
        <v>1927.4704081721245</v>
      </c>
      <c r="I110" s="182">
        <f>VLOOKUP(B110,[4]Tried!$K$7:$P$218,2,FALSE)</f>
        <v>974.63450998597102</v>
      </c>
      <c r="J110" s="20">
        <f>VLOOKUP(B110,[4]Tried!$K$7:$P$218,3,FALSE)</f>
        <v>296.30255061420121</v>
      </c>
      <c r="K110" s="180">
        <f>VLOOKUP(B110,[4]Tried!$K$7:$P$218,4,FALSE)</f>
        <v>364.00506133074339</v>
      </c>
      <c r="L110" s="180">
        <f>VLOOKUP(B110,[4]Tried!$K$7:$P$218,5,FALSE)</f>
        <v>292.52828624120883</v>
      </c>
      <c r="M110" s="19"/>
      <c r="N110" s="180">
        <f>VLOOKUP(B110,[4]Succeded!$C$8:$F$219,4,0)</f>
        <v>1824.4859733220258</v>
      </c>
      <c r="O110" s="181">
        <f>VLOOKUP(B110,[4]Succeded!$C$8:$F$219,2,0)</f>
        <v>1671.0878437139797</v>
      </c>
      <c r="P110" s="20">
        <f>VLOOKUP(B110,[4]Succeded!$C$8:$F$219,3,0)</f>
        <v>153.39812960804605</v>
      </c>
      <c r="Q110" s="19"/>
      <c r="R110" s="180">
        <f>VLOOKUP(B110,[4]Succeded!$K$8:$P$219,6,FALSE)</f>
        <v>1784.4072497755353</v>
      </c>
      <c r="S110" s="180">
        <f>VLOOKUP(B110,[4]Succeded!$K$8:$P$219,2,FALSE)</f>
        <v>890.15349645111337</v>
      </c>
      <c r="T110" s="180">
        <f>VLOOKUP(B110,[4]Succeded!$K$8:$P$219,3,FALSE)</f>
        <v>274.80827684894075</v>
      </c>
      <c r="U110" s="180">
        <f>VLOOKUP(B110,[4]Succeded!$K$8:$P$219,4,FALSE)</f>
        <v>348.59903857312764</v>
      </c>
      <c r="V110" s="20">
        <f>VLOOKUP(B110,[4]Succeded!$K$8:$P$219,5,FALSE)</f>
        <v>270.8464379023535</v>
      </c>
      <c r="W110" s="19"/>
      <c r="X110" s="19">
        <f t="shared" si="8"/>
        <v>0.92529584559597289</v>
      </c>
      <c r="Y110" s="19">
        <f t="shared" si="9"/>
        <v>0.93893824052716202</v>
      </c>
      <c r="Z110" s="19">
        <f t="shared" si="10"/>
        <v>0.79885163871150489</v>
      </c>
      <c r="AA110" s="179"/>
      <c r="AB110" s="85">
        <f t="shared" si="11"/>
        <v>0.92577672902783492</v>
      </c>
      <c r="AC110" s="85">
        <f t="shared" si="12"/>
        <v>0.9133203137491267</v>
      </c>
      <c r="AD110" s="85">
        <f t="shared" si="13"/>
        <v>0.92745835727466641</v>
      </c>
      <c r="AE110" s="85">
        <f t="shared" si="14"/>
        <v>0.95767635015487473</v>
      </c>
      <c r="AF110" s="84">
        <f t="shared" si="15"/>
        <v>0.92588119043989747</v>
      </c>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row>
    <row r="111" spans="1:68" customFormat="1" x14ac:dyDescent="0.2">
      <c r="A111" s="77" t="s">
        <v>323</v>
      </c>
      <c r="B111" s="88" t="s">
        <v>322</v>
      </c>
      <c r="C111" s="184" t="s">
        <v>321</v>
      </c>
      <c r="D111" s="24">
        <f>VLOOKUP(B111,[4]Tried!$C$7:$F$218,4,FALSE)</f>
        <v>3746.6389273073319</v>
      </c>
      <c r="E111" s="180">
        <f>VLOOKUP(B111,[4]Tried!$C$7:$F$218,2,FALSE)</f>
        <v>3417.1720402163774</v>
      </c>
      <c r="F111" s="180">
        <f>VLOOKUP(B111,[4]Tried!$C$7:$F$218,3,FALSE)</f>
        <v>329.46688709095429</v>
      </c>
      <c r="G111" s="183"/>
      <c r="H111" s="180">
        <f>VLOOKUP(B111,[4]Tried!$K$7:$P$218,6,FALSE)</f>
        <v>3682.6058210819729</v>
      </c>
      <c r="I111" s="182">
        <f>VLOOKUP(B111,[4]Tried!$K$7:$P$218,2,FALSE)</f>
        <v>1742.4889144401029</v>
      </c>
      <c r="J111" s="20">
        <f>VLOOKUP(B111,[4]Tried!$K$7:$P$218,3,FALSE)</f>
        <v>583.02793899060737</v>
      </c>
      <c r="K111" s="180">
        <f>VLOOKUP(B111,[4]Tried!$K$7:$P$218,4,FALSE)</f>
        <v>636.73099676533332</v>
      </c>
      <c r="L111" s="180">
        <f>VLOOKUP(B111,[4]Tried!$K$7:$P$218,5,FALSE)</f>
        <v>720.35797088592915</v>
      </c>
      <c r="M111" s="19"/>
      <c r="N111" s="180">
        <f>VLOOKUP(B111,[4]Succeded!$C$8:$F$219,4,0)</f>
        <v>3417.4813169805552</v>
      </c>
      <c r="O111" s="181">
        <f>VLOOKUP(B111,[4]Succeded!$C$8:$F$219,2,0)</f>
        <v>3168.6450806461885</v>
      </c>
      <c r="P111" s="20">
        <f>VLOOKUP(B111,[4]Succeded!$C$8:$F$219,3,0)</f>
        <v>248.83623633436662</v>
      </c>
      <c r="Q111" s="19"/>
      <c r="R111" s="180">
        <f>VLOOKUP(B111,[4]Succeded!$K$8:$P$219,6,FALSE)</f>
        <v>3355.0534660683229</v>
      </c>
      <c r="S111" s="180">
        <f>VLOOKUP(B111,[4]Succeded!$K$8:$P$219,2,FALSE)</f>
        <v>1566.0360728714306</v>
      </c>
      <c r="T111" s="180">
        <f>VLOOKUP(B111,[4]Succeded!$K$8:$P$219,3,FALSE)</f>
        <v>541.10992259840771</v>
      </c>
      <c r="U111" s="180">
        <f>VLOOKUP(B111,[4]Succeded!$K$8:$P$219,4,FALSE)</f>
        <v>609.38274356074271</v>
      </c>
      <c r="V111" s="20">
        <f>VLOOKUP(B111,[4]Succeded!$K$8:$P$219,5,FALSE)</f>
        <v>638.52472703774185</v>
      </c>
      <c r="W111" s="19"/>
      <c r="X111" s="19">
        <f t="shared" si="8"/>
        <v>0.91214589483717912</v>
      </c>
      <c r="Y111" s="19">
        <f t="shared" si="9"/>
        <v>0.92727115970595031</v>
      </c>
      <c r="Z111" s="19">
        <f t="shared" si="10"/>
        <v>0.75526933383648853</v>
      </c>
      <c r="AA111" s="179"/>
      <c r="AB111" s="85">
        <f t="shared" si="11"/>
        <v>0.91105419072046845</v>
      </c>
      <c r="AC111" s="85">
        <f t="shared" si="12"/>
        <v>0.89873517122180935</v>
      </c>
      <c r="AD111" s="85">
        <f t="shared" si="13"/>
        <v>0.92810290281324759</v>
      </c>
      <c r="AE111" s="85">
        <f t="shared" si="14"/>
        <v>0.95704896833431563</v>
      </c>
      <c r="AF111" s="84">
        <f t="shared" si="15"/>
        <v>0.88639919712758219</v>
      </c>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row>
    <row r="112" spans="1:68" customFormat="1" x14ac:dyDescent="0.2">
      <c r="A112" s="77" t="s">
        <v>320</v>
      </c>
      <c r="B112" s="88" t="s">
        <v>319</v>
      </c>
      <c r="C112" s="184" t="s">
        <v>318</v>
      </c>
      <c r="D112" s="24">
        <f>VLOOKUP(B112,[4]Tried!$C$7:$F$218,4,FALSE)</f>
        <v>2549.2661032031988</v>
      </c>
      <c r="E112" s="180">
        <f>VLOOKUP(B112,[4]Tried!$C$7:$F$218,2,FALSE)</f>
        <v>2349.4425921935258</v>
      </c>
      <c r="F112" s="180">
        <f>VLOOKUP(B112,[4]Tried!$C$7:$F$218,3,FALSE)</f>
        <v>199.82351100967301</v>
      </c>
      <c r="G112" s="183"/>
      <c r="H112" s="180">
        <f>VLOOKUP(B112,[4]Tried!$K$7:$P$218,6,FALSE)</f>
        <v>2494.8999104620734</v>
      </c>
      <c r="I112" s="182">
        <f>VLOOKUP(B112,[4]Tried!$K$7:$P$218,2,FALSE)</f>
        <v>1213.2802239289447</v>
      </c>
      <c r="J112" s="20">
        <f>VLOOKUP(B112,[4]Tried!$K$7:$P$218,3,FALSE)</f>
        <v>394.90824083079724</v>
      </c>
      <c r="K112" s="180">
        <f>VLOOKUP(B112,[4]Tried!$K$7:$P$218,4,FALSE)</f>
        <v>439.49286041412995</v>
      </c>
      <c r="L112" s="180">
        <f>VLOOKUP(B112,[4]Tried!$K$7:$P$218,5,FALSE)</f>
        <v>447.21858528820167</v>
      </c>
      <c r="M112" s="19"/>
      <c r="N112" s="180">
        <f>VLOOKUP(B112,[4]Succeded!$C$8:$F$219,4,0)</f>
        <v>2394.7404198459317</v>
      </c>
      <c r="O112" s="181">
        <f>VLOOKUP(B112,[4]Succeded!$C$8:$F$219,2,0)</f>
        <v>2220.3361757629737</v>
      </c>
      <c r="P112" s="20">
        <f>VLOOKUP(B112,[4]Succeded!$C$8:$F$219,3,0)</f>
        <v>174.40424408295814</v>
      </c>
      <c r="Q112" s="19"/>
      <c r="R112" s="180">
        <f>VLOOKUP(B112,[4]Succeded!$K$8:$P$219,6,FALSE)</f>
        <v>2342.5356504028764</v>
      </c>
      <c r="S112" s="180">
        <f>VLOOKUP(B112,[4]Succeded!$K$8:$P$219,2,FALSE)</f>
        <v>1130.0925991956497</v>
      </c>
      <c r="T112" s="180">
        <f>VLOOKUP(B112,[4]Succeded!$K$8:$P$219,3,FALSE)</f>
        <v>367.02559057610654</v>
      </c>
      <c r="U112" s="180">
        <f>VLOOKUP(B112,[4]Succeded!$K$8:$P$219,4,FALSE)</f>
        <v>422.5250865291311</v>
      </c>
      <c r="V112" s="20">
        <f>VLOOKUP(B112,[4]Succeded!$K$8:$P$219,5,FALSE)</f>
        <v>422.89237410198911</v>
      </c>
      <c r="W112" s="19"/>
      <c r="X112" s="19">
        <f t="shared" si="8"/>
        <v>0.93938424742591498</v>
      </c>
      <c r="Y112" s="19">
        <f t="shared" si="9"/>
        <v>0.94504806507742178</v>
      </c>
      <c r="Z112" s="19">
        <f t="shared" si="10"/>
        <v>0.87279141078907185</v>
      </c>
      <c r="AA112" s="179"/>
      <c r="AB112" s="85">
        <f t="shared" si="11"/>
        <v>0.93892971039829087</v>
      </c>
      <c r="AC112" s="85">
        <f t="shared" si="12"/>
        <v>0.93143576966588149</v>
      </c>
      <c r="AD112" s="85">
        <f t="shared" si="13"/>
        <v>0.92939461026178649</v>
      </c>
      <c r="AE112" s="85">
        <f t="shared" si="14"/>
        <v>0.96139237877718819</v>
      </c>
      <c r="AF112" s="84">
        <f t="shared" si="15"/>
        <v>0.94560554505905436</v>
      </c>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row>
    <row r="113" spans="1:68" customFormat="1" x14ac:dyDescent="0.2">
      <c r="A113" s="77" t="s">
        <v>317</v>
      </c>
      <c r="B113" s="88" t="s">
        <v>316</v>
      </c>
      <c r="C113" s="184" t="s">
        <v>315</v>
      </c>
      <c r="D113" s="24">
        <f>VLOOKUP(B113,[4]Tried!$C$7:$F$218,4,FALSE)</f>
        <v>1652.1892740105152</v>
      </c>
      <c r="E113" s="180">
        <f>VLOOKUP(B113,[4]Tried!$C$7:$F$218,2,FALSE)</f>
        <v>1578.0882249559993</v>
      </c>
      <c r="F113" s="180">
        <f>VLOOKUP(B113,[4]Tried!$C$7:$F$218,3,FALSE)</f>
        <v>74.101049054515926</v>
      </c>
      <c r="G113" s="183"/>
      <c r="H113" s="180">
        <f>VLOOKUP(B113,[4]Tried!$K$7:$P$218,6,FALSE)</f>
        <v>1621.3465586637292</v>
      </c>
      <c r="I113" s="182">
        <f>VLOOKUP(B113,[4]Tried!$K$7:$P$218,2,FALSE)</f>
        <v>674.08011323840651</v>
      </c>
      <c r="J113" s="20">
        <f>VLOOKUP(B113,[4]Tried!$K$7:$P$218,3,FALSE)</f>
        <v>314.41489760837544</v>
      </c>
      <c r="K113" s="180">
        <f>VLOOKUP(B113,[4]Tried!$K$7:$P$218,4,FALSE)</f>
        <v>383.41683735161428</v>
      </c>
      <c r="L113" s="180">
        <f>VLOOKUP(B113,[4]Tried!$K$7:$P$218,5,FALSE)</f>
        <v>249.43471046533304</v>
      </c>
      <c r="M113" s="19"/>
      <c r="N113" s="180">
        <f>VLOOKUP(B113,[4]Succeded!$C$8:$F$219,4,0)</f>
        <v>1573.6806220041742</v>
      </c>
      <c r="O113" s="181">
        <f>VLOOKUP(B113,[4]Succeded!$C$8:$F$219,2,0)</f>
        <v>1502.5201527531819</v>
      </c>
      <c r="P113" s="20">
        <f>VLOOKUP(B113,[4]Succeded!$C$8:$F$219,3,0)</f>
        <v>71.160469250992193</v>
      </c>
      <c r="Q113" s="19"/>
      <c r="R113" s="180">
        <f>VLOOKUP(B113,[4]Succeded!$K$8:$P$219,6,FALSE)</f>
        <v>1536.8006477992867</v>
      </c>
      <c r="S113" s="180">
        <f>VLOOKUP(B113,[4]Succeded!$K$8:$P$219,2,FALSE)</f>
        <v>636.84804931692054</v>
      </c>
      <c r="T113" s="180">
        <f>VLOOKUP(B113,[4]Succeded!$K$8:$P$219,3,FALSE)</f>
        <v>300.61285669405078</v>
      </c>
      <c r="U113" s="180">
        <f>VLOOKUP(B113,[4]Succeded!$K$8:$P$219,4,FALSE)</f>
        <v>378.43801058339386</v>
      </c>
      <c r="V113" s="20">
        <f>VLOOKUP(B113,[4]Succeded!$K$8:$P$219,5,FALSE)</f>
        <v>220.90173120492162</v>
      </c>
      <c r="W113" s="19"/>
      <c r="X113" s="19">
        <f t="shared" si="8"/>
        <v>0.95248204715930063</v>
      </c>
      <c r="Y113" s="19">
        <f t="shared" si="9"/>
        <v>0.95211416509686941</v>
      </c>
      <c r="Z113" s="19">
        <f t="shared" si="10"/>
        <v>0.96031662383942284</v>
      </c>
      <c r="AA113" s="179"/>
      <c r="AB113" s="85">
        <f t="shared" si="11"/>
        <v>0.94785450993640563</v>
      </c>
      <c r="AC113" s="85">
        <f t="shared" si="12"/>
        <v>0.94476611430855573</v>
      </c>
      <c r="AD113" s="85">
        <f t="shared" si="13"/>
        <v>0.95610245882332201</v>
      </c>
      <c r="AE113" s="85">
        <f t="shared" si="14"/>
        <v>0.98701458495508232</v>
      </c>
      <c r="AF113" s="84">
        <f t="shared" si="15"/>
        <v>0.88560942778500351</v>
      </c>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row>
    <row r="114" spans="1:68" customFormat="1" x14ac:dyDescent="0.2">
      <c r="A114" s="77" t="s">
        <v>314</v>
      </c>
      <c r="B114" s="88" t="s">
        <v>313</v>
      </c>
      <c r="C114" s="184" t="s">
        <v>312</v>
      </c>
      <c r="D114" s="24">
        <f>VLOOKUP(B114,[4]Tried!$C$7:$F$218,4,FALSE)</f>
        <v>1214.9870569497764</v>
      </c>
      <c r="E114" s="180">
        <f>VLOOKUP(B114,[4]Tried!$C$7:$F$218,2,FALSE)</f>
        <v>1185.2750917717119</v>
      </c>
      <c r="F114" s="180">
        <f>VLOOKUP(B114,[4]Tried!$C$7:$F$218,3,FALSE)</f>
        <v>29.711965178064496</v>
      </c>
      <c r="G114" s="183"/>
      <c r="H114" s="180">
        <f>VLOOKUP(B114,[4]Tried!$K$7:$P$218,6,FALSE)</f>
        <v>1188.9060466802769</v>
      </c>
      <c r="I114" s="182">
        <f>VLOOKUP(B114,[4]Tried!$K$7:$P$218,2,FALSE)</f>
        <v>486.35721622147219</v>
      </c>
      <c r="J114" s="20">
        <f>VLOOKUP(B114,[4]Tried!$K$7:$P$218,3,FALSE)</f>
        <v>165.162898115133</v>
      </c>
      <c r="K114" s="180">
        <f>VLOOKUP(B114,[4]Tried!$K$7:$P$218,4,FALSE)</f>
        <v>314.22237478591262</v>
      </c>
      <c r="L114" s="180">
        <f>VLOOKUP(B114,[4]Tried!$K$7:$P$218,5,FALSE)</f>
        <v>223.16355755775911</v>
      </c>
      <c r="M114" s="19"/>
      <c r="N114" s="180">
        <f>VLOOKUP(B114,[4]Succeded!$C$8:$F$219,4,0)</f>
        <v>1150.3689409303283</v>
      </c>
      <c r="O114" s="181">
        <f>VLOOKUP(B114,[4]Succeded!$C$8:$F$219,2,0)</f>
        <v>1123.7407111574173</v>
      </c>
      <c r="P114" s="20">
        <f>VLOOKUP(B114,[4]Succeded!$C$8:$F$219,3,0)</f>
        <v>26.628229772910998</v>
      </c>
      <c r="Q114" s="19"/>
      <c r="R114" s="180">
        <f>VLOOKUP(B114,[4]Succeded!$K$8:$P$219,6,FALSE)</f>
        <v>1124.75333511841</v>
      </c>
      <c r="S114" s="180">
        <f>VLOOKUP(B114,[4]Succeded!$K$8:$P$219,2,FALSE)</f>
        <v>455.57420367147319</v>
      </c>
      <c r="T114" s="180">
        <f>VLOOKUP(B114,[4]Succeded!$K$8:$P$219,3,FALSE)</f>
        <v>157.49269560252802</v>
      </c>
      <c r="U114" s="180">
        <f>VLOOKUP(B114,[4]Succeded!$K$8:$P$219,4,FALSE)</f>
        <v>308.26284455237777</v>
      </c>
      <c r="V114" s="20">
        <f>VLOOKUP(B114,[4]Succeded!$K$8:$P$219,5,FALSE)</f>
        <v>203.42359129203101</v>
      </c>
      <c r="W114" s="19"/>
      <c r="X114" s="19">
        <f t="shared" si="8"/>
        <v>0.94681579885988931</v>
      </c>
      <c r="Y114" s="19">
        <f t="shared" si="9"/>
        <v>0.94808430461293591</v>
      </c>
      <c r="Z114" s="19">
        <f t="shared" si="10"/>
        <v>0.89621233780153553</v>
      </c>
      <c r="AA114" s="179"/>
      <c r="AB114" s="85">
        <f t="shared" si="11"/>
        <v>0.94604055405303278</v>
      </c>
      <c r="AC114" s="85">
        <f t="shared" si="12"/>
        <v>0.93670698917730999</v>
      </c>
      <c r="AD114" s="85">
        <f t="shared" si="13"/>
        <v>0.95355977280528115</v>
      </c>
      <c r="AE114" s="85">
        <f t="shared" si="14"/>
        <v>0.98103403604662076</v>
      </c>
      <c r="AF114" s="84">
        <f t="shared" si="15"/>
        <v>0.91154484862243246</v>
      </c>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row>
    <row r="115" spans="1:68" customFormat="1" x14ac:dyDescent="0.2">
      <c r="A115" s="77" t="s">
        <v>311</v>
      </c>
      <c r="B115" s="88" t="s">
        <v>310</v>
      </c>
      <c r="C115" s="184" t="s">
        <v>309</v>
      </c>
      <c r="D115" s="24">
        <f>VLOOKUP(B115,[4]Tried!$C$7:$F$218,4,FALSE)</f>
        <v>2440.3792987945189</v>
      </c>
      <c r="E115" s="180">
        <f>VLOOKUP(B115,[4]Tried!$C$7:$F$218,2,FALSE)</f>
        <v>2112.6245419881247</v>
      </c>
      <c r="F115" s="180">
        <f>VLOOKUP(B115,[4]Tried!$C$7:$F$218,3,FALSE)</f>
        <v>327.7547568063942</v>
      </c>
      <c r="G115" s="183"/>
      <c r="H115" s="180">
        <f>VLOOKUP(B115,[4]Tried!$K$7:$P$218,6,FALSE)</f>
        <v>2415.8518953581888</v>
      </c>
      <c r="I115" s="182">
        <f>VLOOKUP(B115,[4]Tried!$K$7:$P$218,2,FALSE)</f>
        <v>1214.3059496514504</v>
      </c>
      <c r="J115" s="20">
        <f>VLOOKUP(B115,[4]Tried!$K$7:$P$218,3,FALSE)</f>
        <v>369.21389507407645</v>
      </c>
      <c r="K115" s="180">
        <f>VLOOKUP(B115,[4]Tried!$K$7:$P$218,4,FALSE)</f>
        <v>425.70791423634574</v>
      </c>
      <c r="L115" s="180">
        <f>VLOOKUP(B115,[4]Tried!$K$7:$P$218,5,FALSE)</f>
        <v>406.62413639631643</v>
      </c>
      <c r="M115" s="19"/>
      <c r="N115" s="180">
        <f>VLOOKUP(B115,[4]Succeded!$C$8:$F$219,4,0)</f>
        <v>2277.5698172091575</v>
      </c>
      <c r="O115" s="181">
        <f>VLOOKUP(B115,[4]Succeded!$C$8:$F$219,2,0)</f>
        <v>1977.8662622001539</v>
      </c>
      <c r="P115" s="20">
        <f>VLOOKUP(B115,[4]Succeded!$C$8:$F$219,3,0)</f>
        <v>299.70355500900342</v>
      </c>
      <c r="Q115" s="19"/>
      <c r="R115" s="180">
        <f>VLOOKUP(B115,[4]Succeded!$K$8:$P$219,6,FALSE)</f>
        <v>2251.3498806069442</v>
      </c>
      <c r="S115" s="180">
        <f>VLOOKUP(B115,[4]Succeded!$K$8:$P$219,2,FALSE)</f>
        <v>1121.3454155518907</v>
      </c>
      <c r="T115" s="180">
        <f>VLOOKUP(B115,[4]Succeded!$K$8:$P$219,3,FALSE)</f>
        <v>343.16924125306019</v>
      </c>
      <c r="U115" s="180">
        <f>VLOOKUP(B115,[4]Succeded!$K$8:$P$219,4,FALSE)</f>
        <v>401.34223175689255</v>
      </c>
      <c r="V115" s="20">
        <f>VLOOKUP(B115,[4]Succeded!$K$8:$P$219,5,FALSE)</f>
        <v>385.49299204510089</v>
      </c>
      <c r="W115" s="19"/>
      <c r="X115" s="19">
        <f t="shared" si="8"/>
        <v>0.93328517347045803</v>
      </c>
      <c r="Y115" s="19">
        <f t="shared" si="9"/>
        <v>0.93621285888255656</v>
      </c>
      <c r="Z115" s="19">
        <f t="shared" si="10"/>
        <v>0.91441405131471298</v>
      </c>
      <c r="AA115" s="179"/>
      <c r="AB115" s="85">
        <f t="shared" si="11"/>
        <v>0.93190724354116317</v>
      </c>
      <c r="AC115" s="85">
        <f t="shared" si="12"/>
        <v>0.92344554177121285</v>
      </c>
      <c r="AD115" s="85">
        <f t="shared" si="13"/>
        <v>0.92945917212625262</v>
      </c>
      <c r="AE115" s="85">
        <f t="shared" si="14"/>
        <v>0.94276431876263922</v>
      </c>
      <c r="AF115" s="84">
        <f t="shared" si="15"/>
        <v>0.94803273475478089</v>
      </c>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row>
    <row r="116" spans="1:68" customFormat="1" x14ac:dyDescent="0.2">
      <c r="A116" s="77" t="s">
        <v>308</v>
      </c>
      <c r="B116" s="88" t="s">
        <v>307</v>
      </c>
      <c r="C116" s="184" t="s">
        <v>306</v>
      </c>
      <c r="D116" s="24">
        <f>VLOOKUP(B116,[4]Tried!$C$7:$F$218,4,FALSE)</f>
        <v>916.52299906465305</v>
      </c>
      <c r="E116" s="180">
        <f>VLOOKUP(B116,[4]Tried!$C$7:$F$218,2,FALSE)</f>
        <v>564.54092822446103</v>
      </c>
      <c r="F116" s="180">
        <f>VLOOKUP(B116,[4]Tried!$C$7:$F$218,3,FALSE)</f>
        <v>351.98207084019202</v>
      </c>
      <c r="G116" s="183"/>
      <c r="H116" s="180">
        <f>VLOOKUP(B116,[4]Tried!$K$7:$P$218,6,FALSE)</f>
        <v>889.24016341702338</v>
      </c>
      <c r="I116" s="182">
        <f>VLOOKUP(B116,[4]Tried!$K$7:$P$218,2,FALSE)</f>
        <v>418.77952219581391</v>
      </c>
      <c r="J116" s="20">
        <f>VLOOKUP(B116,[4]Tried!$K$7:$P$218,3,FALSE)</f>
        <v>141.92617372814868</v>
      </c>
      <c r="K116" s="180">
        <f>VLOOKUP(B116,[4]Tried!$K$7:$P$218,4,FALSE)</f>
        <v>132.99429795457661</v>
      </c>
      <c r="L116" s="180">
        <f>VLOOKUP(B116,[4]Tried!$K$7:$P$218,5,FALSE)</f>
        <v>195.54016953848424</v>
      </c>
      <c r="M116" s="19"/>
      <c r="N116" s="180">
        <f>VLOOKUP(B116,[4]Succeded!$C$8:$F$219,4,0)</f>
        <v>835.8817864995417</v>
      </c>
      <c r="O116" s="181">
        <f>VLOOKUP(B116,[4]Succeded!$C$8:$F$219,2,0)</f>
        <v>536.67917733246827</v>
      </c>
      <c r="P116" s="20">
        <f>VLOOKUP(B116,[4]Succeded!$C$8:$F$219,3,0)</f>
        <v>299.20260916707349</v>
      </c>
      <c r="Q116" s="19"/>
      <c r="R116" s="180">
        <f>VLOOKUP(B116,[4]Succeded!$K$8:$P$219,6,FALSE)</f>
        <v>812.53831442855949</v>
      </c>
      <c r="S116" s="180">
        <f>VLOOKUP(B116,[4]Succeded!$K$8:$P$219,2,FALSE)</f>
        <v>376.23497725517751</v>
      </c>
      <c r="T116" s="180">
        <f>VLOOKUP(B116,[4]Succeded!$K$8:$P$219,3,FALSE)</f>
        <v>132.85509977782129</v>
      </c>
      <c r="U116" s="180">
        <f>VLOOKUP(B116,[4]Succeded!$K$8:$P$219,4,FALSE)</f>
        <v>128.99504833603905</v>
      </c>
      <c r="V116" s="20">
        <f>VLOOKUP(B116,[4]Succeded!$K$8:$P$219,5,FALSE)</f>
        <v>174.45318905952172</v>
      </c>
      <c r="W116" s="19"/>
      <c r="X116" s="19">
        <f t="shared" si="8"/>
        <v>0.91201397821177554</v>
      </c>
      <c r="Y116" s="19">
        <f t="shared" si="9"/>
        <v>0.95064706649414987</v>
      </c>
      <c r="Z116" s="19">
        <f t="shared" si="10"/>
        <v>0.85005070983549724</v>
      </c>
      <c r="AA116" s="179"/>
      <c r="AB116" s="85">
        <f t="shared" si="11"/>
        <v>0.91374450666541329</v>
      </c>
      <c r="AC116" s="85">
        <f t="shared" si="12"/>
        <v>0.89840824900520488</v>
      </c>
      <c r="AD116" s="85">
        <f t="shared" si="13"/>
        <v>0.93608596841550518</v>
      </c>
      <c r="AE116" s="85">
        <f t="shared" si="14"/>
        <v>0.9699291647834144</v>
      </c>
      <c r="AF116" s="84">
        <f t="shared" si="15"/>
        <v>0.89216036516316721</v>
      </c>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row>
    <row r="117" spans="1:68" customFormat="1" x14ac:dyDescent="0.2">
      <c r="A117" s="77" t="s">
        <v>305</v>
      </c>
      <c r="B117" s="88" t="s">
        <v>304</v>
      </c>
      <c r="C117" s="184" t="s">
        <v>303</v>
      </c>
      <c r="D117" s="24">
        <f>VLOOKUP(B117,[4]Tried!$C$7:$F$218,4,FALSE)</f>
        <v>1794.0930713354753</v>
      </c>
      <c r="E117" s="180">
        <f>VLOOKUP(B117,[4]Tried!$C$7:$F$218,2,FALSE)</f>
        <v>1727.0711324588005</v>
      </c>
      <c r="F117" s="180">
        <f>VLOOKUP(B117,[4]Tried!$C$7:$F$218,3,FALSE)</f>
        <v>67.021938876674838</v>
      </c>
      <c r="G117" s="183"/>
      <c r="H117" s="180">
        <f>VLOOKUP(B117,[4]Tried!$K$7:$P$218,6,FALSE)</f>
        <v>1761.8153602380237</v>
      </c>
      <c r="I117" s="182">
        <f>VLOOKUP(B117,[4]Tried!$K$7:$P$218,2,FALSE)</f>
        <v>823.56584732256704</v>
      </c>
      <c r="J117" s="20">
        <f>VLOOKUP(B117,[4]Tried!$K$7:$P$218,3,FALSE)</f>
        <v>295.56575686388868</v>
      </c>
      <c r="K117" s="180">
        <f>VLOOKUP(B117,[4]Tried!$K$7:$P$218,4,FALSE)</f>
        <v>390.19328107610875</v>
      </c>
      <c r="L117" s="180">
        <f>VLOOKUP(B117,[4]Tried!$K$7:$P$218,5,FALSE)</f>
        <v>252.49047497545905</v>
      </c>
      <c r="M117" s="19"/>
      <c r="N117" s="180">
        <f>VLOOKUP(B117,[4]Succeded!$C$8:$F$219,4,0)</f>
        <v>1729.6905895272857</v>
      </c>
      <c r="O117" s="181">
        <f>VLOOKUP(B117,[4]Succeded!$C$8:$F$219,2,0)</f>
        <v>1669.2756340471431</v>
      </c>
      <c r="P117" s="20">
        <f>VLOOKUP(B117,[4]Succeded!$C$8:$F$219,3,0)</f>
        <v>60.414955480142595</v>
      </c>
      <c r="Q117" s="19"/>
      <c r="R117" s="180">
        <f>VLOOKUP(B117,[4]Succeded!$K$8:$P$219,6,FALSE)</f>
        <v>1697.0412175268486</v>
      </c>
      <c r="S117" s="180">
        <f>VLOOKUP(B117,[4]Succeded!$K$8:$P$219,2,FALSE)</f>
        <v>788.08402709076347</v>
      </c>
      <c r="T117" s="180">
        <f>VLOOKUP(B117,[4]Succeded!$K$8:$P$219,3,FALSE)</f>
        <v>282.99671340946924</v>
      </c>
      <c r="U117" s="180">
        <f>VLOOKUP(B117,[4]Succeded!$K$8:$P$219,4,FALSE)</f>
        <v>377.21838061874575</v>
      </c>
      <c r="V117" s="20">
        <f>VLOOKUP(B117,[4]Succeded!$K$8:$P$219,5,FALSE)</f>
        <v>248.74209640787018</v>
      </c>
      <c r="W117" s="19"/>
      <c r="X117" s="19">
        <f t="shared" si="8"/>
        <v>0.96410304301534921</v>
      </c>
      <c r="Y117" s="19">
        <f t="shared" si="9"/>
        <v>0.96653554255789387</v>
      </c>
      <c r="Z117" s="19">
        <f t="shared" si="10"/>
        <v>0.9014205869410975</v>
      </c>
      <c r="AA117" s="179"/>
      <c r="AB117" s="85">
        <f t="shared" si="11"/>
        <v>0.96323443184056246</v>
      </c>
      <c r="AC117" s="85">
        <f t="shared" si="12"/>
        <v>0.95691683871161504</v>
      </c>
      <c r="AD117" s="85">
        <f t="shared" si="13"/>
        <v>0.95747462903759983</v>
      </c>
      <c r="AE117" s="85">
        <f t="shared" si="14"/>
        <v>0.96674750415594113</v>
      </c>
      <c r="AF117" s="84">
        <f t="shared" si="15"/>
        <v>0.98515437634646141</v>
      </c>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row>
    <row r="118" spans="1:68" customFormat="1" x14ac:dyDescent="0.2">
      <c r="A118" s="77" t="s">
        <v>302</v>
      </c>
      <c r="B118" s="88" t="s">
        <v>301</v>
      </c>
      <c r="C118" s="184" t="s">
        <v>300</v>
      </c>
      <c r="D118" s="24">
        <f>VLOOKUP(B118,[4]Tried!$C$7:$F$218,4,FALSE)</f>
        <v>1536.1794930393492</v>
      </c>
      <c r="E118" s="180">
        <f>VLOOKUP(B118,[4]Tried!$C$7:$F$218,2,FALSE)</f>
        <v>1446.1383693658358</v>
      </c>
      <c r="F118" s="180">
        <f>VLOOKUP(B118,[4]Tried!$C$7:$F$218,3,FALSE)</f>
        <v>90.04112367351334</v>
      </c>
      <c r="G118" s="183"/>
      <c r="H118" s="180">
        <f>VLOOKUP(B118,[4]Tried!$K$7:$P$218,6,FALSE)</f>
        <v>1492.9709363676693</v>
      </c>
      <c r="I118" s="182">
        <f>VLOOKUP(B118,[4]Tried!$K$7:$P$218,2,FALSE)</f>
        <v>596.68648403680425</v>
      </c>
      <c r="J118" s="20">
        <f>VLOOKUP(B118,[4]Tried!$K$7:$P$218,3,FALSE)</f>
        <v>242.3817676431799</v>
      </c>
      <c r="K118" s="180">
        <f>VLOOKUP(B118,[4]Tried!$K$7:$P$218,4,FALSE)</f>
        <v>359.17098324778885</v>
      </c>
      <c r="L118" s="180">
        <f>VLOOKUP(B118,[4]Tried!$K$7:$P$218,5,FALSE)</f>
        <v>294.73170143989637</v>
      </c>
      <c r="M118" s="19"/>
      <c r="N118" s="180">
        <f>VLOOKUP(B118,[4]Succeded!$C$8:$F$219,4,0)</f>
        <v>1450.2451101259294</v>
      </c>
      <c r="O118" s="181">
        <f>VLOOKUP(B118,[4]Succeded!$C$8:$F$219,2,0)</f>
        <v>1368.4018822544315</v>
      </c>
      <c r="P118" s="20">
        <f>VLOOKUP(B118,[4]Succeded!$C$8:$F$219,3,0)</f>
        <v>81.843227871498016</v>
      </c>
      <c r="Q118" s="19"/>
      <c r="R118" s="180">
        <f>VLOOKUP(B118,[4]Succeded!$K$8:$P$219,6,FALSE)</f>
        <v>1416.1031841678193</v>
      </c>
      <c r="S118" s="180">
        <f>VLOOKUP(B118,[4]Succeded!$K$8:$P$219,2,FALSE)</f>
        <v>554.44499158898077</v>
      </c>
      <c r="T118" s="180">
        <f>VLOOKUP(B118,[4]Succeded!$K$8:$P$219,3,FALSE)</f>
        <v>232.36626666294748</v>
      </c>
      <c r="U118" s="180">
        <f>VLOOKUP(B118,[4]Succeded!$K$8:$P$219,4,FALSE)</f>
        <v>346.60119867240383</v>
      </c>
      <c r="V118" s="20">
        <f>VLOOKUP(B118,[4]Succeded!$K$8:$P$219,5,FALSE)</f>
        <v>282.69072724348734</v>
      </c>
      <c r="W118" s="19"/>
      <c r="X118" s="19">
        <f t="shared" si="8"/>
        <v>0.9440596731678812</v>
      </c>
      <c r="Y118" s="19">
        <f t="shared" si="9"/>
        <v>0.9462454708635567</v>
      </c>
      <c r="Z118" s="19">
        <f t="shared" si="10"/>
        <v>0.90895387054763255</v>
      </c>
      <c r="AA118" s="179"/>
      <c r="AB118" s="85">
        <f t="shared" si="11"/>
        <v>0.94851356424468269</v>
      </c>
      <c r="AC118" s="85">
        <f t="shared" si="12"/>
        <v>0.92920655389737639</v>
      </c>
      <c r="AD118" s="85">
        <f t="shared" si="13"/>
        <v>0.95867881863549798</v>
      </c>
      <c r="AE118" s="85">
        <f t="shared" si="14"/>
        <v>0.96500334057689385</v>
      </c>
      <c r="AF118" s="84">
        <f t="shared" si="15"/>
        <v>0.95914598213363722</v>
      </c>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row>
    <row r="119" spans="1:68" customFormat="1" x14ac:dyDescent="0.2">
      <c r="A119" s="77" t="s">
        <v>299</v>
      </c>
      <c r="B119" s="88" t="s">
        <v>298</v>
      </c>
      <c r="C119" s="184" t="s">
        <v>297</v>
      </c>
      <c r="D119" s="24">
        <f>VLOOKUP(B119,[4]Tried!$C$7:$F$218,4,FALSE)</f>
        <v>829.37196982606326</v>
      </c>
      <c r="E119" s="180">
        <f>VLOOKUP(B119,[4]Tried!$C$7:$F$218,2,FALSE)</f>
        <v>816.42166014914369</v>
      </c>
      <c r="F119" s="180">
        <f>VLOOKUP(B119,[4]Tried!$C$7:$F$218,3,FALSE)</f>
        <v>12.950309676919568</v>
      </c>
      <c r="G119" s="183"/>
      <c r="H119" s="180">
        <f>VLOOKUP(B119,[4]Tried!$K$7:$P$218,6,FALSE)</f>
        <v>811.91601473998617</v>
      </c>
      <c r="I119" s="182">
        <f>VLOOKUP(B119,[4]Tried!$K$7:$P$218,2,FALSE)</f>
        <v>321.0840517785071</v>
      </c>
      <c r="J119" s="20">
        <f>VLOOKUP(B119,[4]Tried!$K$7:$P$218,3,FALSE)</f>
        <v>148.06651624463197</v>
      </c>
      <c r="K119" s="180">
        <f>VLOOKUP(B119,[4]Tried!$K$7:$P$218,4,FALSE)</f>
        <v>220.54987261047853</v>
      </c>
      <c r="L119" s="180">
        <f>VLOOKUP(B119,[4]Tried!$K$7:$P$218,5,FALSE)</f>
        <v>122.21557410636863</v>
      </c>
      <c r="M119" s="19"/>
      <c r="N119" s="180">
        <f>VLOOKUP(B119,[4]Succeded!$C$8:$F$219,4,0)</f>
        <v>797.4946163287716</v>
      </c>
      <c r="O119" s="181">
        <f>VLOOKUP(B119,[4]Succeded!$C$8:$F$219,2,0)</f>
        <v>785.67300514620104</v>
      </c>
      <c r="P119" s="20">
        <f>VLOOKUP(B119,[4]Succeded!$C$8:$F$219,3,0)</f>
        <v>11.821611182570594</v>
      </c>
      <c r="Q119" s="19"/>
      <c r="R119" s="180">
        <f>VLOOKUP(B119,[4]Succeded!$K$8:$P$219,6,FALSE)</f>
        <v>780.0386612426945</v>
      </c>
      <c r="S119" s="180">
        <f>VLOOKUP(B119,[4]Succeded!$K$8:$P$219,2,FALSE)</f>
        <v>306.67243699862206</v>
      </c>
      <c r="T119" s="180">
        <f>VLOOKUP(B119,[4]Succeded!$K$8:$P$219,3,FALSE)</f>
        <v>142.22290802148834</v>
      </c>
      <c r="U119" s="180">
        <f>VLOOKUP(B119,[4]Succeded!$K$8:$P$219,4,FALSE)</f>
        <v>215.02125417988142</v>
      </c>
      <c r="V119" s="20">
        <f>VLOOKUP(B119,[4]Succeded!$K$8:$P$219,5,FALSE)</f>
        <v>116.12206204270262</v>
      </c>
      <c r="W119" s="19"/>
      <c r="X119" s="19">
        <f t="shared" si="8"/>
        <v>0.96156446726313038</v>
      </c>
      <c r="Y119" s="19">
        <f t="shared" si="9"/>
        <v>0.96233728659608875</v>
      </c>
      <c r="Z119" s="19">
        <f t="shared" si="10"/>
        <v>0.91284389929604737</v>
      </c>
      <c r="AA119" s="179"/>
      <c r="AB119" s="85">
        <f t="shared" si="11"/>
        <v>0.96073811463430703</v>
      </c>
      <c r="AC119" s="85">
        <f t="shared" si="12"/>
        <v>0.95511575645050539</v>
      </c>
      <c r="AD119" s="85">
        <f t="shared" si="13"/>
        <v>0.96053389806586009</v>
      </c>
      <c r="AE119" s="85">
        <f t="shared" si="14"/>
        <v>0.9749325702837226</v>
      </c>
      <c r="AF119" s="84">
        <f t="shared" si="15"/>
        <v>0.95014128020736044</v>
      </c>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row>
    <row r="120" spans="1:68" customFormat="1" x14ac:dyDescent="0.2">
      <c r="A120" s="77" t="s">
        <v>296</v>
      </c>
      <c r="B120" s="88" t="s">
        <v>295</v>
      </c>
      <c r="C120" s="184" t="s">
        <v>294</v>
      </c>
      <c r="D120" s="24">
        <f>VLOOKUP(B120,[4]Tried!$C$7:$F$218,4,FALSE)</f>
        <v>1048.5707114521397</v>
      </c>
      <c r="E120" s="180">
        <f>VLOOKUP(B120,[4]Tried!$C$7:$F$218,2,FALSE)</f>
        <v>995.23062638337308</v>
      </c>
      <c r="F120" s="180">
        <f>VLOOKUP(B120,[4]Tried!$C$7:$F$218,3,FALSE)</f>
        <v>53.340085068766612</v>
      </c>
      <c r="G120" s="183"/>
      <c r="H120" s="180">
        <f>VLOOKUP(B120,[4]Tried!$K$7:$P$218,6,FALSE)</f>
        <v>1011.1139823827928</v>
      </c>
      <c r="I120" s="182">
        <f>VLOOKUP(B120,[4]Tried!$K$7:$P$218,2,FALSE)</f>
        <v>446.99892108013518</v>
      </c>
      <c r="J120" s="20">
        <f>VLOOKUP(B120,[4]Tried!$K$7:$P$218,3,FALSE)</f>
        <v>163.98694854373997</v>
      </c>
      <c r="K120" s="180">
        <f>VLOOKUP(B120,[4]Tried!$K$7:$P$218,4,FALSE)</f>
        <v>157.22822744453643</v>
      </c>
      <c r="L120" s="180">
        <f>VLOOKUP(B120,[4]Tried!$K$7:$P$218,5,FALSE)</f>
        <v>242.89988531438121</v>
      </c>
      <c r="M120" s="19"/>
      <c r="N120" s="180">
        <f>VLOOKUP(B120,[4]Succeded!$C$8:$F$219,4,0)</f>
        <v>1004.7966718047498</v>
      </c>
      <c r="O120" s="181">
        <f>VLOOKUP(B120,[4]Succeded!$C$8:$F$219,2,0)</f>
        <v>962.37748575696367</v>
      </c>
      <c r="P120" s="20">
        <f>VLOOKUP(B120,[4]Succeded!$C$8:$F$219,3,0)</f>
        <v>42.419186047786177</v>
      </c>
      <c r="Q120" s="19"/>
      <c r="R120" s="180">
        <f>VLOOKUP(B120,[4]Succeded!$K$8:$P$219,6,FALSE)</f>
        <v>968.02026059379159</v>
      </c>
      <c r="S120" s="180">
        <f>VLOOKUP(B120,[4]Succeded!$K$8:$P$219,2,FALSE)</f>
        <v>427.73463772465794</v>
      </c>
      <c r="T120" s="180">
        <f>VLOOKUP(B120,[4]Succeded!$K$8:$P$219,3,FALSE)</f>
        <v>158.53890832806511</v>
      </c>
      <c r="U120" s="180">
        <f>VLOOKUP(B120,[4]Succeded!$K$8:$P$219,4,FALSE)</f>
        <v>151.63937584760217</v>
      </c>
      <c r="V120" s="20">
        <f>VLOOKUP(B120,[4]Succeded!$K$8:$P$219,5,FALSE)</f>
        <v>230.1073386934664</v>
      </c>
      <c r="W120" s="19"/>
      <c r="X120" s="19">
        <f t="shared" si="8"/>
        <v>0.95825361211284621</v>
      </c>
      <c r="Y120" s="19">
        <f t="shared" si="9"/>
        <v>0.9669894195822768</v>
      </c>
      <c r="Z120" s="19">
        <f t="shared" si="10"/>
        <v>0.79525906254365564</v>
      </c>
      <c r="AA120" s="179"/>
      <c r="AB120" s="85">
        <f t="shared" si="11"/>
        <v>0.95737995662225295</v>
      </c>
      <c r="AC120" s="85">
        <f t="shared" si="12"/>
        <v>0.9569030652044378</v>
      </c>
      <c r="AD120" s="85">
        <f t="shared" si="13"/>
        <v>0.96677759868053326</v>
      </c>
      <c r="AE120" s="85">
        <f t="shared" si="14"/>
        <v>0.96445389172306373</v>
      </c>
      <c r="AF120" s="84">
        <f t="shared" si="15"/>
        <v>0.94733407714722617</v>
      </c>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row>
    <row r="121" spans="1:68" customFormat="1" x14ac:dyDescent="0.2">
      <c r="A121" s="77" t="s">
        <v>293</v>
      </c>
      <c r="B121" s="88" t="s">
        <v>292</v>
      </c>
      <c r="C121" s="184" t="s">
        <v>291</v>
      </c>
      <c r="D121" s="24">
        <f>VLOOKUP(B121,[4]Tried!$C$7:$F$218,4,FALSE)</f>
        <v>1139.2186009585851</v>
      </c>
      <c r="E121" s="180">
        <f>VLOOKUP(B121,[4]Tried!$C$7:$F$218,2,FALSE)</f>
        <v>1119.0685425835561</v>
      </c>
      <c r="F121" s="180">
        <f>VLOOKUP(B121,[4]Tried!$C$7:$F$218,3,FALSE)</f>
        <v>20.150058375028969</v>
      </c>
      <c r="G121" s="183"/>
      <c r="H121" s="180">
        <f>VLOOKUP(B121,[4]Tried!$K$7:$P$218,6,FALSE)</f>
        <v>1112.0948997721841</v>
      </c>
      <c r="I121" s="182">
        <f>VLOOKUP(B121,[4]Tried!$K$7:$P$218,2,FALSE)</f>
        <v>519.11049046929213</v>
      </c>
      <c r="J121" s="20">
        <f>VLOOKUP(B121,[4]Tried!$K$7:$P$218,3,FALSE)</f>
        <v>196.10433306870277</v>
      </c>
      <c r="K121" s="180">
        <f>VLOOKUP(B121,[4]Tried!$K$7:$P$218,4,FALSE)</f>
        <v>254.18678476766416</v>
      </c>
      <c r="L121" s="180">
        <f>VLOOKUP(B121,[4]Tried!$K$7:$P$218,5,FALSE)</f>
        <v>142.69329146652504</v>
      </c>
      <c r="M121" s="19"/>
      <c r="N121" s="180">
        <f>VLOOKUP(B121,[4]Succeded!$C$8:$F$219,4,0)</f>
        <v>1093.5009308729861</v>
      </c>
      <c r="O121" s="181">
        <f>VLOOKUP(B121,[4]Succeded!$C$8:$F$219,2,0)</f>
        <v>1073.3508724979572</v>
      </c>
      <c r="P121" s="20">
        <f>VLOOKUP(B121,[4]Succeded!$C$8:$F$219,3,0)</f>
        <v>20.150058375028969</v>
      </c>
      <c r="Q121" s="19"/>
      <c r="R121" s="180">
        <f>VLOOKUP(B121,[4]Succeded!$K$8:$P$219,6,FALSE)</f>
        <v>1067.7161345142943</v>
      </c>
      <c r="S121" s="180">
        <f>VLOOKUP(B121,[4]Succeded!$K$8:$P$219,2,FALSE)</f>
        <v>487.21339731832711</v>
      </c>
      <c r="T121" s="180">
        <f>VLOOKUP(B121,[4]Succeded!$K$8:$P$219,3,FALSE)</f>
        <v>192.95240701098049</v>
      </c>
      <c r="U121" s="180">
        <f>VLOOKUP(B121,[4]Succeded!$K$8:$P$219,4,FALSE)</f>
        <v>250.59593925034235</v>
      </c>
      <c r="V121" s="20">
        <f>VLOOKUP(B121,[4]Succeded!$K$8:$P$219,5,FALSE)</f>
        <v>136.95439093464444</v>
      </c>
      <c r="W121" s="19"/>
      <c r="X121" s="19">
        <f t="shared" si="8"/>
        <v>0.9598692735115717</v>
      </c>
      <c r="Y121" s="19">
        <f t="shared" si="9"/>
        <v>0.95914667569865553</v>
      </c>
      <c r="Z121" s="19">
        <f t="shared" si="10"/>
        <v>1</v>
      </c>
      <c r="AA121" s="179"/>
      <c r="AB121" s="85">
        <f t="shared" si="11"/>
        <v>0.96009444403802136</v>
      </c>
      <c r="AC121" s="85">
        <f t="shared" si="12"/>
        <v>0.93855432757267332</v>
      </c>
      <c r="AD121" s="85">
        <f t="shared" si="13"/>
        <v>0.98392730028755637</v>
      </c>
      <c r="AE121" s="85">
        <f t="shared" si="14"/>
        <v>0.98587320139163026</v>
      </c>
      <c r="AF121" s="84">
        <f t="shared" si="15"/>
        <v>0.95978156735401321</v>
      </c>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row>
    <row r="122" spans="1:68" customFormat="1" x14ac:dyDescent="0.2">
      <c r="A122" s="77" t="s">
        <v>290</v>
      </c>
      <c r="B122" s="88" t="s">
        <v>289</v>
      </c>
      <c r="C122" s="184" t="s">
        <v>288</v>
      </c>
      <c r="D122" s="24">
        <f>VLOOKUP(B122,[4]Tried!$C$7:$F$218,4,FALSE)</f>
        <v>653.64502282424564</v>
      </c>
      <c r="E122" s="180">
        <f>VLOOKUP(B122,[4]Tried!$C$7:$F$218,2,FALSE)</f>
        <v>595.96169078366324</v>
      </c>
      <c r="F122" s="180">
        <f>VLOOKUP(B122,[4]Tried!$C$7:$F$218,3,FALSE)</f>
        <v>57.683332040582357</v>
      </c>
      <c r="G122" s="183"/>
      <c r="H122" s="180">
        <f>VLOOKUP(B122,[4]Tried!$K$7:$P$218,6,FALSE)</f>
        <v>642.53653461146939</v>
      </c>
      <c r="I122" s="182">
        <f>VLOOKUP(B122,[4]Tried!$K$7:$P$218,2,FALSE)</f>
        <v>311.76038812797583</v>
      </c>
      <c r="J122" s="20">
        <f>VLOOKUP(B122,[4]Tried!$K$7:$P$218,3,FALSE)</f>
        <v>94.107424546155571</v>
      </c>
      <c r="K122" s="180">
        <f>VLOOKUP(B122,[4]Tried!$K$7:$P$218,4,FALSE)</f>
        <v>112.83286176215614</v>
      </c>
      <c r="L122" s="180">
        <f>VLOOKUP(B122,[4]Tried!$K$7:$P$218,5,FALSE)</f>
        <v>123.83586017518186</v>
      </c>
      <c r="M122" s="19"/>
      <c r="N122" s="180">
        <f>VLOOKUP(B122,[4]Succeded!$C$8:$F$219,4,0)</f>
        <v>604.13478798861809</v>
      </c>
      <c r="O122" s="181">
        <f>VLOOKUP(B122,[4]Succeded!$C$8:$F$219,2,0)</f>
        <v>550.79796508626737</v>
      </c>
      <c r="P122" s="20">
        <f>VLOOKUP(B122,[4]Succeded!$C$8:$F$219,3,0)</f>
        <v>53.336822902350761</v>
      </c>
      <c r="Q122" s="19"/>
      <c r="R122" s="180">
        <f>VLOOKUP(B122,[4]Succeded!$K$8:$P$219,6,FALSE)</f>
        <v>592.86044766841769</v>
      </c>
      <c r="S122" s="180">
        <f>VLOOKUP(B122,[4]Succeded!$K$8:$P$219,2,FALSE)</f>
        <v>283.85568970257867</v>
      </c>
      <c r="T122" s="180">
        <f>VLOOKUP(B122,[4]Succeded!$K$8:$P$219,3,FALSE)</f>
        <v>85.112703322130272</v>
      </c>
      <c r="U122" s="180">
        <f>VLOOKUP(B122,[4]Succeded!$K$8:$P$219,4,FALSE)</f>
        <v>108.66158389849841</v>
      </c>
      <c r="V122" s="20">
        <f>VLOOKUP(B122,[4]Succeded!$K$8:$P$219,5,FALSE)</f>
        <v>115.23047074521031</v>
      </c>
      <c r="W122" s="19"/>
      <c r="X122" s="19">
        <f t="shared" si="8"/>
        <v>0.92425516433720323</v>
      </c>
      <c r="Y122" s="19">
        <f t="shared" si="9"/>
        <v>0.92421706563385375</v>
      </c>
      <c r="Z122" s="19">
        <f t="shared" si="10"/>
        <v>0.9246487852821389</v>
      </c>
      <c r="AA122" s="179"/>
      <c r="AB122" s="85">
        <f t="shared" si="11"/>
        <v>0.92268752939770193</v>
      </c>
      <c r="AC122" s="85">
        <f t="shared" si="12"/>
        <v>0.91049312392457493</v>
      </c>
      <c r="AD122" s="85">
        <f t="shared" si="13"/>
        <v>0.90442070572642463</v>
      </c>
      <c r="AE122" s="85">
        <f t="shared" si="14"/>
        <v>0.96303135630424319</v>
      </c>
      <c r="AF122" s="84">
        <f t="shared" si="15"/>
        <v>0.9305097132785437</v>
      </c>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row>
    <row r="123" spans="1:68" customFormat="1" x14ac:dyDescent="0.2">
      <c r="A123" s="77" t="s">
        <v>287</v>
      </c>
      <c r="B123" s="88" t="s">
        <v>286</v>
      </c>
      <c r="C123" s="184" t="s">
        <v>285</v>
      </c>
      <c r="D123" s="24">
        <f>VLOOKUP(B123,[4]Tried!$C$7:$F$218,4,FALSE)</f>
        <v>1228.727322716953</v>
      </c>
      <c r="E123" s="180">
        <f>VLOOKUP(B123,[4]Tried!$C$7:$F$218,2,FALSE)</f>
        <v>1137.0585673912112</v>
      </c>
      <c r="F123" s="180">
        <f>VLOOKUP(B123,[4]Tried!$C$7:$F$218,3,FALSE)</f>
        <v>91.668755325741714</v>
      </c>
      <c r="G123" s="183"/>
      <c r="H123" s="180">
        <f>VLOOKUP(B123,[4]Tried!$K$7:$P$218,6,FALSE)</f>
        <v>1216.1801539821561</v>
      </c>
      <c r="I123" s="182">
        <f>VLOOKUP(B123,[4]Tried!$K$7:$P$218,2,FALSE)</f>
        <v>569.37421504371218</v>
      </c>
      <c r="J123" s="20">
        <f>VLOOKUP(B123,[4]Tried!$K$7:$P$218,3,FALSE)</f>
        <v>205.87882974750269</v>
      </c>
      <c r="K123" s="180">
        <f>VLOOKUP(B123,[4]Tried!$K$7:$P$218,4,FALSE)</f>
        <v>231.03323200484155</v>
      </c>
      <c r="L123" s="180">
        <f>VLOOKUP(B123,[4]Tried!$K$7:$P$218,5,FALSE)</f>
        <v>209.89387718609967</v>
      </c>
      <c r="M123" s="19"/>
      <c r="N123" s="180">
        <f>VLOOKUP(B123,[4]Succeded!$C$8:$F$219,4,0)</f>
        <v>1146.5561090246592</v>
      </c>
      <c r="O123" s="181">
        <f>VLOOKUP(B123,[4]Succeded!$C$8:$F$219,2,0)</f>
        <v>1061.8193400545722</v>
      </c>
      <c r="P123" s="20">
        <f>VLOOKUP(B123,[4]Succeded!$C$8:$F$219,3,0)</f>
        <v>84.736768970086999</v>
      </c>
      <c r="Q123" s="19"/>
      <c r="R123" s="180">
        <f>VLOOKUP(B123,[4]Succeded!$K$8:$P$219,6,FALSE)</f>
        <v>1135.7361831241635</v>
      </c>
      <c r="S123" s="180">
        <f>VLOOKUP(B123,[4]Succeded!$K$8:$P$219,2,FALSE)</f>
        <v>523.78733186067473</v>
      </c>
      <c r="T123" s="180">
        <f>VLOOKUP(B123,[4]Succeded!$K$8:$P$219,3,FALSE)</f>
        <v>193.87591294240875</v>
      </c>
      <c r="U123" s="180">
        <f>VLOOKUP(B123,[4]Succeded!$K$8:$P$219,4,FALSE)</f>
        <v>224.17609413779536</v>
      </c>
      <c r="V123" s="20">
        <f>VLOOKUP(B123,[4]Succeded!$K$8:$P$219,5,FALSE)</f>
        <v>193.8968441832846</v>
      </c>
      <c r="W123" s="19"/>
      <c r="X123" s="19">
        <f t="shared" si="8"/>
        <v>0.93312493978680522</v>
      </c>
      <c r="Y123" s="19">
        <f t="shared" si="9"/>
        <v>0.93382994553282972</v>
      </c>
      <c r="Z123" s="19">
        <f t="shared" si="10"/>
        <v>0.92438005369417153</v>
      </c>
      <c r="AA123" s="179"/>
      <c r="AB123" s="85">
        <f t="shared" si="11"/>
        <v>0.93385521824657824</v>
      </c>
      <c r="AC123" s="85">
        <f t="shared" si="12"/>
        <v>0.91993511125273275</v>
      </c>
      <c r="AD123" s="85">
        <f t="shared" si="13"/>
        <v>0.94169912069242501</v>
      </c>
      <c r="AE123" s="85">
        <f t="shared" si="14"/>
        <v>0.97031969034263221</v>
      </c>
      <c r="AF123" s="84">
        <f t="shared" si="15"/>
        <v>0.92378513743575519</v>
      </c>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row>
    <row r="124" spans="1:68" customFormat="1" x14ac:dyDescent="0.2">
      <c r="A124" s="77" t="s">
        <v>284</v>
      </c>
      <c r="B124" s="88" t="s">
        <v>283</v>
      </c>
      <c r="C124" s="184" t="s">
        <v>282</v>
      </c>
      <c r="D124" s="24">
        <f>VLOOKUP(B124,[4]Tried!$C$7:$F$218,4,FALSE)</f>
        <v>711.47120836463307</v>
      </c>
      <c r="E124" s="180">
        <f>VLOOKUP(B124,[4]Tried!$C$7:$F$218,2,FALSE)</f>
        <v>707.69545224624426</v>
      </c>
      <c r="F124" s="180">
        <f>VLOOKUP(B124,[4]Tried!$C$7:$F$218,3,FALSE)</f>
        <v>3.7757561183887782</v>
      </c>
      <c r="G124" s="183"/>
      <c r="H124" s="180">
        <f>VLOOKUP(B124,[4]Tried!$K$7:$P$218,6,FALSE)</f>
        <v>699.28466982389216</v>
      </c>
      <c r="I124" s="182">
        <f>VLOOKUP(B124,[4]Tried!$K$7:$P$218,2,FALSE)</f>
        <v>252.34918404048508</v>
      </c>
      <c r="J124" s="20">
        <f>VLOOKUP(B124,[4]Tried!$K$7:$P$218,3,FALSE)</f>
        <v>146.75692215321047</v>
      </c>
      <c r="K124" s="180">
        <f>VLOOKUP(B124,[4]Tried!$K$7:$P$218,4,FALSE)</f>
        <v>204.04005805155052</v>
      </c>
      <c r="L124" s="180">
        <f>VLOOKUP(B124,[4]Tried!$K$7:$P$218,5,FALSE)</f>
        <v>96.138505578646132</v>
      </c>
      <c r="M124" s="19"/>
      <c r="N124" s="180">
        <f>VLOOKUP(B124,[4]Succeded!$C$8:$F$219,4,0)</f>
        <v>661.92218809746441</v>
      </c>
      <c r="O124" s="181">
        <f>VLOOKUP(B124,[4]Succeded!$C$8:$F$219,2,0)</f>
        <v>658.42929943301954</v>
      </c>
      <c r="P124" s="20">
        <f>VLOOKUP(B124,[4]Succeded!$C$8:$F$219,3,0)</f>
        <v>3.4928886644448589</v>
      </c>
      <c r="Q124" s="19"/>
      <c r="R124" s="180">
        <f>VLOOKUP(B124,[4]Succeded!$K$8:$P$219,6,FALSE)</f>
        <v>650.10344055237158</v>
      </c>
      <c r="S124" s="180">
        <f>VLOOKUP(B124,[4]Succeded!$K$8:$P$219,2,FALSE)</f>
        <v>227.78420594174995</v>
      </c>
      <c r="T124" s="180">
        <f>VLOOKUP(B124,[4]Succeded!$K$8:$P$219,3,FALSE)</f>
        <v>137.90953446380584</v>
      </c>
      <c r="U124" s="180">
        <f>VLOOKUP(B124,[4]Succeded!$K$8:$P$219,4,FALSE)</f>
        <v>191.91545259252507</v>
      </c>
      <c r="V124" s="20">
        <f>VLOOKUP(B124,[4]Succeded!$K$8:$P$219,5,FALSE)</f>
        <v>92.494247554290752</v>
      </c>
      <c r="W124" s="19"/>
      <c r="X124" s="19">
        <f t="shared" si="8"/>
        <v>0.93035695656460848</v>
      </c>
      <c r="Y124" s="19">
        <f t="shared" si="9"/>
        <v>0.930385093394549</v>
      </c>
      <c r="Z124" s="19">
        <f t="shared" si="10"/>
        <v>0.92508322966986889</v>
      </c>
      <c r="AA124" s="179"/>
      <c r="AB124" s="85">
        <f t="shared" si="11"/>
        <v>0.92966923000913726</v>
      </c>
      <c r="AC124" s="85">
        <f t="shared" si="12"/>
        <v>0.9026548146286294</v>
      </c>
      <c r="AD124" s="85">
        <f t="shared" si="13"/>
        <v>0.9397140008144339</v>
      </c>
      <c r="AE124" s="85">
        <f t="shared" si="14"/>
        <v>0.94057732792860616</v>
      </c>
      <c r="AF124" s="84">
        <f t="shared" si="15"/>
        <v>0.96209366889550629</v>
      </c>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row>
    <row r="125" spans="1:68" customFormat="1" x14ac:dyDescent="0.2">
      <c r="A125" s="77" t="s">
        <v>281</v>
      </c>
      <c r="B125" s="88" t="s">
        <v>280</v>
      </c>
      <c r="C125" s="184" t="s">
        <v>279</v>
      </c>
      <c r="D125" s="24">
        <f>VLOOKUP(B125,[4]Tried!$C$7:$F$218,4,FALSE)</f>
        <v>1005.9562072727133</v>
      </c>
      <c r="E125" s="180">
        <f>VLOOKUP(B125,[4]Tried!$C$7:$F$218,2,FALSE)</f>
        <v>979.52807137854359</v>
      </c>
      <c r="F125" s="180">
        <f>VLOOKUP(B125,[4]Tried!$C$7:$F$218,3,FALSE)</f>
        <v>26.428135894169742</v>
      </c>
      <c r="G125" s="183"/>
      <c r="H125" s="180">
        <f>VLOOKUP(B125,[4]Tried!$K$7:$P$218,6,FALSE)</f>
        <v>997.74716900128874</v>
      </c>
      <c r="I125" s="182">
        <f>VLOOKUP(B125,[4]Tried!$K$7:$P$218,2,FALSE)</f>
        <v>462.87405079281007</v>
      </c>
      <c r="J125" s="20">
        <f>VLOOKUP(B125,[4]Tried!$K$7:$P$218,3,FALSE)</f>
        <v>161.51241428621756</v>
      </c>
      <c r="K125" s="180">
        <f>VLOOKUP(B125,[4]Tried!$K$7:$P$218,4,FALSE)</f>
        <v>224.3517522991215</v>
      </c>
      <c r="L125" s="180">
        <f>VLOOKUP(B125,[4]Tried!$K$7:$P$218,5,FALSE)</f>
        <v>149.00895162313967</v>
      </c>
      <c r="M125" s="19"/>
      <c r="N125" s="180">
        <f>VLOOKUP(B125,[4]Succeded!$C$8:$F$219,4,0)</f>
        <v>937.56751624492517</v>
      </c>
      <c r="O125" s="181">
        <f>VLOOKUP(B125,[4]Succeded!$C$8:$F$219,2,0)</f>
        <v>922.31160024335611</v>
      </c>
      <c r="P125" s="20">
        <f>VLOOKUP(B125,[4]Succeded!$C$8:$F$219,3,0)</f>
        <v>15.255916001569075</v>
      </c>
      <c r="Q125" s="19"/>
      <c r="R125" s="180">
        <f>VLOOKUP(B125,[4]Succeded!$K$8:$P$219,6,FALSE)</f>
        <v>931.16649905769145</v>
      </c>
      <c r="S125" s="180">
        <f>VLOOKUP(B125,[4]Succeded!$K$8:$P$219,2,FALSE)</f>
        <v>430.15169317785382</v>
      </c>
      <c r="T125" s="180">
        <f>VLOOKUP(B125,[4]Succeded!$K$8:$P$219,3,FALSE)</f>
        <v>150.54660704965281</v>
      </c>
      <c r="U125" s="180">
        <f>VLOOKUP(B125,[4]Succeded!$K$8:$P$219,4,FALSE)</f>
        <v>216.88870174097704</v>
      </c>
      <c r="V125" s="20">
        <f>VLOOKUP(B125,[4]Succeded!$K$8:$P$219,5,FALSE)</f>
        <v>133.57949708920768</v>
      </c>
      <c r="W125" s="19"/>
      <c r="X125" s="19">
        <f t="shared" si="8"/>
        <v>0.93201623437147496</v>
      </c>
      <c r="Y125" s="19">
        <f t="shared" si="9"/>
        <v>0.94158771677195163</v>
      </c>
      <c r="Z125" s="19">
        <f t="shared" si="10"/>
        <v>0.57726038880156705</v>
      </c>
      <c r="AA125" s="179"/>
      <c r="AB125" s="85">
        <f t="shared" si="11"/>
        <v>0.93326899638287897</v>
      </c>
      <c r="AC125" s="85">
        <f t="shared" si="12"/>
        <v>0.92930613077378299</v>
      </c>
      <c r="AD125" s="85">
        <f t="shared" si="13"/>
        <v>0.93210548374856095</v>
      </c>
      <c r="AE125" s="85">
        <f t="shared" si="14"/>
        <v>0.96673504672165789</v>
      </c>
      <c r="AF125" s="84">
        <f t="shared" si="15"/>
        <v>0.89645283477361271</v>
      </c>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row>
    <row r="126" spans="1:68" customFormat="1" x14ac:dyDescent="0.2">
      <c r="A126" s="77" t="s">
        <v>278</v>
      </c>
      <c r="B126" s="88" t="s">
        <v>277</v>
      </c>
      <c r="C126" s="184" t="s">
        <v>276</v>
      </c>
      <c r="D126" s="24">
        <f>VLOOKUP(B126,[4]Tried!$C$7:$F$218,4,FALSE)</f>
        <v>692.65668873847608</v>
      </c>
      <c r="E126" s="180">
        <f>VLOOKUP(B126,[4]Tried!$C$7:$F$218,2,FALSE)</f>
        <v>401.74241948635751</v>
      </c>
      <c r="F126" s="180">
        <f>VLOOKUP(B126,[4]Tried!$C$7:$F$218,3,FALSE)</f>
        <v>290.91426925211852</v>
      </c>
      <c r="G126" s="183"/>
      <c r="H126" s="180">
        <f>VLOOKUP(B126,[4]Tried!$K$7:$P$218,6,FALSE)</f>
        <v>683.57112811140541</v>
      </c>
      <c r="I126" s="182">
        <f>VLOOKUP(B126,[4]Tried!$K$7:$P$218,2,FALSE)</f>
        <v>266.08367102140181</v>
      </c>
      <c r="J126" s="20">
        <f>VLOOKUP(B126,[4]Tried!$K$7:$P$218,3,FALSE)</f>
        <v>115.35115689684376</v>
      </c>
      <c r="K126" s="180">
        <f>VLOOKUP(B126,[4]Tried!$K$7:$P$218,4,FALSE)</f>
        <v>79.43683194947269</v>
      </c>
      <c r="L126" s="180">
        <f>VLOOKUP(B126,[4]Tried!$K$7:$P$218,5,FALSE)</f>
        <v>222.69946824368722</v>
      </c>
      <c r="M126" s="19"/>
      <c r="N126" s="180">
        <f>VLOOKUP(B126,[4]Succeded!$C$8:$F$219,4,0)</f>
        <v>611.30514489619509</v>
      </c>
      <c r="O126" s="181">
        <f>VLOOKUP(B126,[4]Succeded!$C$8:$F$219,2,0)</f>
        <v>370.3186624582782</v>
      </c>
      <c r="P126" s="20">
        <f>VLOOKUP(B126,[4]Succeded!$C$8:$F$219,3,0)</f>
        <v>240.98648243791692</v>
      </c>
      <c r="Q126" s="19"/>
      <c r="R126" s="180">
        <f>VLOOKUP(B126,[4]Succeded!$K$8:$P$219,6,FALSE)</f>
        <v>604.68148629655423</v>
      </c>
      <c r="S126" s="180">
        <f>VLOOKUP(B126,[4]Succeded!$K$8:$P$219,2,FALSE)</f>
        <v>235.67442345706988</v>
      </c>
      <c r="T126" s="180">
        <f>VLOOKUP(B126,[4]Succeded!$K$8:$P$219,3,FALSE)</f>
        <v>100.96083130481006</v>
      </c>
      <c r="U126" s="180">
        <f>VLOOKUP(B126,[4]Succeded!$K$8:$P$219,4,FALSE)</f>
        <v>74.641118442642167</v>
      </c>
      <c r="V126" s="20">
        <f>VLOOKUP(B126,[4]Succeded!$K$8:$P$219,5,FALSE)</f>
        <v>193.40511309203214</v>
      </c>
      <c r="W126" s="19"/>
      <c r="X126" s="19">
        <f t="shared" si="8"/>
        <v>0.8825514209781975</v>
      </c>
      <c r="Y126" s="19">
        <f t="shared" si="9"/>
        <v>0.92178133175915122</v>
      </c>
      <c r="Z126" s="19">
        <f t="shared" si="10"/>
        <v>0.82837628782336525</v>
      </c>
      <c r="AA126" s="179"/>
      <c r="AB126" s="85">
        <f t="shared" si="11"/>
        <v>0.8845919048207751</v>
      </c>
      <c r="AC126" s="85">
        <f t="shared" si="12"/>
        <v>0.88571546894402986</v>
      </c>
      <c r="AD126" s="85">
        <f t="shared" si="13"/>
        <v>0.87524766999170467</v>
      </c>
      <c r="AE126" s="85">
        <f t="shared" si="14"/>
        <v>0.93962859055254211</v>
      </c>
      <c r="AF126" s="84">
        <f t="shared" si="15"/>
        <v>0.86845790255951594</v>
      </c>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row>
    <row r="127" spans="1:68" customFormat="1" x14ac:dyDescent="0.2">
      <c r="A127" s="77" t="s">
        <v>275</v>
      </c>
      <c r="B127" s="88" t="s">
        <v>274</v>
      </c>
      <c r="C127" s="184" t="s">
        <v>273</v>
      </c>
      <c r="D127" s="24">
        <f>VLOOKUP(B127,[4]Tried!$C$7:$F$218,4,FALSE)</f>
        <v>1320.2582898037299</v>
      </c>
      <c r="E127" s="180">
        <f>VLOOKUP(B127,[4]Tried!$C$7:$F$218,2,FALSE)</f>
        <v>870.38718887609707</v>
      </c>
      <c r="F127" s="180">
        <f>VLOOKUP(B127,[4]Tried!$C$7:$F$218,3,FALSE)</f>
        <v>449.87110092763271</v>
      </c>
      <c r="G127" s="183"/>
      <c r="H127" s="180">
        <f>VLOOKUP(B127,[4]Tried!$K$7:$P$218,6,FALSE)</f>
        <v>1293.4882295788202</v>
      </c>
      <c r="I127" s="182">
        <f>VLOOKUP(B127,[4]Tried!$K$7:$P$218,2,FALSE)</f>
        <v>536.51937611385949</v>
      </c>
      <c r="J127" s="20">
        <f>VLOOKUP(B127,[4]Tried!$K$7:$P$218,3,FALSE)</f>
        <v>241.29439365376484</v>
      </c>
      <c r="K127" s="180">
        <f>VLOOKUP(B127,[4]Tried!$K$7:$P$218,4,FALSE)</f>
        <v>190.60428224540277</v>
      </c>
      <c r="L127" s="180">
        <f>VLOOKUP(B127,[4]Tried!$K$7:$P$218,5,FALSE)</f>
        <v>325.07017756579313</v>
      </c>
      <c r="M127" s="19"/>
      <c r="N127" s="180">
        <f>VLOOKUP(B127,[4]Succeded!$C$8:$F$219,4,0)</f>
        <v>1161.6291798805621</v>
      </c>
      <c r="O127" s="181">
        <f>VLOOKUP(B127,[4]Succeded!$C$8:$F$219,2,0)</f>
        <v>770.26238904291199</v>
      </c>
      <c r="P127" s="20">
        <f>VLOOKUP(B127,[4]Succeded!$C$8:$F$219,3,0)</f>
        <v>391.36679083765011</v>
      </c>
      <c r="Q127" s="19"/>
      <c r="R127" s="180">
        <f>VLOOKUP(B127,[4]Succeded!$K$8:$P$219,6,FALSE)</f>
        <v>1133.5512413599718</v>
      </c>
      <c r="S127" s="180">
        <f>VLOOKUP(B127,[4]Succeded!$K$8:$P$219,2,FALSE)</f>
        <v>453.17646118473539</v>
      </c>
      <c r="T127" s="180">
        <f>VLOOKUP(B127,[4]Succeded!$K$8:$P$219,3,FALSE)</f>
        <v>211.5057187991855</v>
      </c>
      <c r="U127" s="180">
        <f>VLOOKUP(B127,[4]Succeded!$K$8:$P$219,4,FALSE)</f>
        <v>182.38808115009525</v>
      </c>
      <c r="V127" s="20">
        <f>VLOOKUP(B127,[4]Succeded!$K$8:$P$219,5,FALSE)</f>
        <v>286.48098022595548</v>
      </c>
      <c r="W127" s="19"/>
      <c r="X127" s="19">
        <f t="shared" si="8"/>
        <v>0.87984994213007395</v>
      </c>
      <c r="Y127" s="19">
        <f t="shared" si="9"/>
        <v>0.88496521879823042</v>
      </c>
      <c r="Z127" s="19">
        <f t="shared" si="10"/>
        <v>0.86995317109868386</v>
      </c>
      <c r="AA127" s="179"/>
      <c r="AB127" s="85">
        <f t="shared" si="11"/>
        <v>0.87635218894034594</v>
      </c>
      <c r="AC127" s="85">
        <f t="shared" si="12"/>
        <v>0.84466000923806861</v>
      </c>
      <c r="AD127" s="85">
        <f t="shared" si="13"/>
        <v>0.8765463448880485</v>
      </c>
      <c r="AE127" s="85">
        <f t="shared" si="14"/>
        <v>0.95689393229513497</v>
      </c>
      <c r="AF127" s="84">
        <f t="shared" si="15"/>
        <v>0.88128964142818877</v>
      </c>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row>
    <row r="128" spans="1:68" customFormat="1" x14ac:dyDescent="0.2">
      <c r="A128" s="77" t="s">
        <v>272</v>
      </c>
      <c r="B128" s="88" t="s">
        <v>271</v>
      </c>
      <c r="C128" s="184" t="s">
        <v>270</v>
      </c>
      <c r="D128" s="24">
        <f>VLOOKUP(B128,[4]Tried!$C$7:$F$218,4,FALSE)</f>
        <v>914.05396105659543</v>
      </c>
      <c r="E128" s="180">
        <f>VLOOKUP(B128,[4]Tried!$C$7:$F$218,2,FALSE)</f>
        <v>772.93163567918259</v>
      </c>
      <c r="F128" s="180">
        <f>VLOOKUP(B128,[4]Tried!$C$7:$F$218,3,FALSE)</f>
        <v>141.12232537741289</v>
      </c>
      <c r="G128" s="183"/>
      <c r="H128" s="180">
        <f>VLOOKUP(B128,[4]Tried!$K$7:$P$218,6,FALSE)</f>
        <v>895.23338369417911</v>
      </c>
      <c r="I128" s="182">
        <f>VLOOKUP(B128,[4]Tried!$K$7:$P$218,2,FALSE)</f>
        <v>397.99805968136866</v>
      </c>
      <c r="J128" s="20">
        <f>VLOOKUP(B128,[4]Tried!$K$7:$P$218,3,FALSE)</f>
        <v>128.93197983128582</v>
      </c>
      <c r="K128" s="180">
        <f>VLOOKUP(B128,[4]Tried!$K$7:$P$218,4,FALSE)</f>
        <v>171.08722152058536</v>
      </c>
      <c r="L128" s="180">
        <f>VLOOKUP(B128,[4]Tried!$K$7:$P$218,5,FALSE)</f>
        <v>197.21612266093928</v>
      </c>
      <c r="M128" s="19"/>
      <c r="N128" s="180">
        <f>VLOOKUP(B128,[4]Succeded!$C$8:$F$219,4,0)</f>
        <v>844.32590495295335</v>
      </c>
      <c r="O128" s="181">
        <f>VLOOKUP(B128,[4]Succeded!$C$8:$F$219,2,0)</f>
        <v>714.69201922420586</v>
      </c>
      <c r="P128" s="20">
        <f>VLOOKUP(B128,[4]Succeded!$C$8:$F$219,3,0)</f>
        <v>129.63388572874746</v>
      </c>
      <c r="Q128" s="19"/>
      <c r="R128" s="180">
        <f>VLOOKUP(B128,[4]Succeded!$K$8:$P$219,6,FALSE)</f>
        <v>826.36584448886401</v>
      </c>
      <c r="S128" s="180">
        <f>VLOOKUP(B128,[4]Succeded!$K$8:$P$219,2,FALSE)</f>
        <v>367.92806196482599</v>
      </c>
      <c r="T128" s="180">
        <f>VLOOKUP(B128,[4]Succeded!$K$8:$P$219,3,FALSE)</f>
        <v>117.41330279332344</v>
      </c>
      <c r="U128" s="180">
        <f>VLOOKUP(B128,[4]Succeded!$K$8:$P$219,4,FALSE)</f>
        <v>161.1252922942258</v>
      </c>
      <c r="V128" s="20">
        <f>VLOOKUP(B128,[4]Succeded!$K$8:$P$219,5,FALSE)</f>
        <v>179.89918743648883</v>
      </c>
      <c r="W128" s="19"/>
      <c r="X128" s="19">
        <f t="shared" si="8"/>
        <v>0.92371560206025438</v>
      </c>
      <c r="Y128" s="19">
        <f t="shared" si="9"/>
        <v>0.92465101211208545</v>
      </c>
      <c r="Z128" s="19">
        <f t="shared" si="10"/>
        <v>0.91859233032093879</v>
      </c>
      <c r="AA128" s="179"/>
      <c r="AB128" s="85">
        <f t="shared" si="11"/>
        <v>0.92307308858262938</v>
      </c>
      <c r="AC128" s="85">
        <f t="shared" si="12"/>
        <v>0.9244468735837148</v>
      </c>
      <c r="AD128" s="85">
        <f t="shared" si="13"/>
        <v>0.91066082245044899</v>
      </c>
      <c r="AE128" s="85">
        <f t="shared" si="14"/>
        <v>0.94177280373238792</v>
      </c>
      <c r="AF128" s="84">
        <f t="shared" si="15"/>
        <v>0.91219310576234014</v>
      </c>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row>
    <row r="129" spans="1:68" customFormat="1" x14ac:dyDescent="0.2">
      <c r="A129" s="77" t="s">
        <v>269</v>
      </c>
      <c r="B129" s="88" t="s">
        <v>268</v>
      </c>
      <c r="C129" s="184" t="s">
        <v>267</v>
      </c>
      <c r="D129" s="24">
        <f>VLOOKUP(B129,[4]Tried!$C$7:$F$218,4,FALSE)</f>
        <v>1224.1141054522343</v>
      </c>
      <c r="E129" s="180">
        <f>VLOOKUP(B129,[4]Tried!$C$7:$F$218,2,FALSE)</f>
        <v>475.01752284343462</v>
      </c>
      <c r="F129" s="180">
        <f>VLOOKUP(B129,[4]Tried!$C$7:$F$218,3,FALSE)</f>
        <v>749.09658260879974</v>
      </c>
      <c r="G129" s="183"/>
      <c r="H129" s="180">
        <f>VLOOKUP(B129,[4]Tried!$K$7:$P$218,6,FALSE)</f>
        <v>1223.5871375348054</v>
      </c>
      <c r="I129" s="182">
        <f>VLOOKUP(B129,[4]Tried!$K$7:$P$218,2,FALSE)</f>
        <v>524.39733641712098</v>
      </c>
      <c r="J129" s="20">
        <f>VLOOKUP(B129,[4]Tried!$K$7:$P$218,3,FALSE)</f>
        <v>192.1750187102551</v>
      </c>
      <c r="K129" s="180">
        <f>VLOOKUP(B129,[4]Tried!$K$7:$P$218,4,FALSE)</f>
        <v>142.88156871592412</v>
      </c>
      <c r="L129" s="180">
        <f>VLOOKUP(B129,[4]Tried!$K$7:$P$218,5,FALSE)</f>
        <v>364.13321369150538</v>
      </c>
      <c r="M129" s="19"/>
      <c r="N129" s="180">
        <f>VLOOKUP(B129,[4]Succeded!$C$8:$F$219,4,0)</f>
        <v>1018.5488246741661</v>
      </c>
      <c r="O129" s="181">
        <f>VLOOKUP(B129,[4]Succeded!$C$8:$F$219,2,0)</f>
        <v>402.60574342649517</v>
      </c>
      <c r="P129" s="20">
        <f>VLOOKUP(B129,[4]Succeded!$C$8:$F$219,3,0)</f>
        <v>615.94308124767088</v>
      </c>
      <c r="Q129" s="19"/>
      <c r="R129" s="180">
        <f>VLOOKUP(B129,[4]Succeded!$K$8:$P$219,6,FALSE)</f>
        <v>1015.0889454001469</v>
      </c>
      <c r="S129" s="180">
        <f>VLOOKUP(B129,[4]Succeded!$K$8:$P$219,2,FALSE)</f>
        <v>417.38619133287278</v>
      </c>
      <c r="T129" s="180">
        <f>VLOOKUP(B129,[4]Succeded!$K$8:$P$219,3,FALSE)</f>
        <v>166.03825585589507</v>
      </c>
      <c r="U129" s="180">
        <f>VLOOKUP(B129,[4]Succeded!$K$8:$P$219,4,FALSE)</f>
        <v>124.3065648360822</v>
      </c>
      <c r="V129" s="20">
        <f>VLOOKUP(B129,[4]Succeded!$K$8:$P$219,5,FALSE)</f>
        <v>307.35793337529697</v>
      </c>
      <c r="W129" s="19"/>
      <c r="X129" s="19">
        <f t="shared" si="8"/>
        <v>0.83207016415996238</v>
      </c>
      <c r="Y129" s="19">
        <f t="shared" si="9"/>
        <v>0.84755977214590816</v>
      </c>
      <c r="Z129" s="19">
        <f t="shared" si="10"/>
        <v>0.82224788571667329</v>
      </c>
      <c r="AA129" s="179"/>
      <c r="AB129" s="85">
        <f t="shared" si="11"/>
        <v>0.82960086311897208</v>
      </c>
      <c r="AC129" s="85">
        <f t="shared" si="12"/>
        <v>0.79593499498798292</v>
      </c>
      <c r="AD129" s="85">
        <f t="shared" si="13"/>
        <v>0.86399500294173626</v>
      </c>
      <c r="AE129" s="85">
        <f t="shared" si="14"/>
        <v>0.8699972008511988</v>
      </c>
      <c r="AF129" s="84">
        <f t="shared" si="15"/>
        <v>0.8440810171073585</v>
      </c>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row>
    <row r="130" spans="1:68" customFormat="1" x14ac:dyDescent="0.2">
      <c r="A130" s="77" t="s">
        <v>266</v>
      </c>
      <c r="B130" s="88" t="s">
        <v>265</v>
      </c>
      <c r="C130" s="184" t="s">
        <v>264</v>
      </c>
      <c r="D130" s="24">
        <f>VLOOKUP(B130,[4]Tried!$C$7:$F$218,4,FALSE)</f>
        <v>1098.5009635736203</v>
      </c>
      <c r="E130" s="180">
        <f>VLOOKUP(B130,[4]Tried!$C$7:$F$218,2,FALSE)</f>
        <v>935.890150675011</v>
      </c>
      <c r="F130" s="180">
        <f>VLOOKUP(B130,[4]Tried!$C$7:$F$218,3,FALSE)</f>
        <v>162.61081289860934</v>
      </c>
      <c r="G130" s="183"/>
      <c r="H130" s="180">
        <f>VLOOKUP(B130,[4]Tried!$K$7:$P$218,6,FALSE)</f>
        <v>1087.4369947184127</v>
      </c>
      <c r="I130" s="182">
        <f>VLOOKUP(B130,[4]Tried!$K$7:$P$218,2,FALSE)</f>
        <v>503.79377715276951</v>
      </c>
      <c r="J130" s="20">
        <f>VLOOKUP(B130,[4]Tried!$K$7:$P$218,3,FALSE)</f>
        <v>172.6391877212362</v>
      </c>
      <c r="K130" s="180">
        <f>VLOOKUP(B130,[4]Tried!$K$7:$P$218,4,FALSE)</f>
        <v>192.38160701096299</v>
      </c>
      <c r="L130" s="180">
        <f>VLOOKUP(B130,[4]Tried!$K$7:$P$218,5,FALSE)</f>
        <v>218.62242283344398</v>
      </c>
      <c r="M130" s="19"/>
      <c r="N130" s="180">
        <f>VLOOKUP(B130,[4]Succeded!$C$8:$F$219,4,0)</f>
        <v>1007.0169430170575</v>
      </c>
      <c r="O130" s="181">
        <f>VLOOKUP(B130,[4]Succeded!$C$8:$F$219,2,0)</f>
        <v>873.05976789142767</v>
      </c>
      <c r="P130" s="20">
        <f>VLOOKUP(B130,[4]Succeded!$C$8:$F$219,3,0)</f>
        <v>133.95717512562987</v>
      </c>
      <c r="Q130" s="19"/>
      <c r="R130" s="180">
        <f>VLOOKUP(B130,[4]Succeded!$K$8:$P$219,6,FALSE)</f>
        <v>995.80063920675047</v>
      </c>
      <c r="S130" s="180">
        <f>VLOOKUP(B130,[4]Succeded!$K$8:$P$219,2,FALSE)</f>
        <v>447.49569017144603</v>
      </c>
      <c r="T130" s="180">
        <f>VLOOKUP(B130,[4]Succeded!$K$8:$P$219,3,FALSE)</f>
        <v>165.60452221406132</v>
      </c>
      <c r="U130" s="180">
        <f>VLOOKUP(B130,[4]Succeded!$K$8:$P$219,4,FALSE)</f>
        <v>178.2483809044204</v>
      </c>
      <c r="V130" s="20">
        <f>VLOOKUP(B130,[4]Succeded!$K$8:$P$219,5,FALSE)</f>
        <v>204.45204591682273</v>
      </c>
      <c r="W130" s="19"/>
      <c r="X130" s="19">
        <f t="shared" si="8"/>
        <v>0.91671921683259261</v>
      </c>
      <c r="Y130" s="19">
        <f t="shared" si="9"/>
        <v>0.93286564375288394</v>
      </c>
      <c r="Z130" s="19">
        <f t="shared" si="10"/>
        <v>0.82379008343777538</v>
      </c>
      <c r="AA130" s="179"/>
      <c r="AB130" s="85">
        <f t="shared" si="11"/>
        <v>0.91573180243385865</v>
      </c>
      <c r="AC130" s="85">
        <f t="shared" si="12"/>
        <v>0.88825172216398429</v>
      </c>
      <c r="AD130" s="85">
        <f t="shared" si="13"/>
        <v>0.95925220918825282</v>
      </c>
      <c r="AE130" s="85">
        <f t="shared" si="14"/>
        <v>0.92653546081597493</v>
      </c>
      <c r="AF130" s="84">
        <f t="shared" si="15"/>
        <v>0.93518333237292472</v>
      </c>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row>
    <row r="131" spans="1:68" customFormat="1" x14ac:dyDescent="0.2">
      <c r="A131" s="77" t="s">
        <v>263</v>
      </c>
      <c r="B131" s="88" t="s">
        <v>262</v>
      </c>
      <c r="C131" s="184" t="s">
        <v>261</v>
      </c>
      <c r="D131" s="24">
        <f>VLOOKUP(B131,[4]Tried!$C$7:$F$218,4,FALSE)</f>
        <v>835.8481809752966</v>
      </c>
      <c r="E131" s="180">
        <f>VLOOKUP(B131,[4]Tried!$C$7:$F$218,2,FALSE)</f>
        <v>567.64265488823855</v>
      </c>
      <c r="F131" s="180">
        <f>VLOOKUP(B131,[4]Tried!$C$7:$F$218,3,FALSE)</f>
        <v>268.2055260870581</v>
      </c>
      <c r="G131" s="183"/>
      <c r="H131" s="180">
        <f>VLOOKUP(B131,[4]Tried!$K$7:$P$218,6,FALSE)</f>
        <v>829.30298561490918</v>
      </c>
      <c r="I131" s="182">
        <f>VLOOKUP(B131,[4]Tried!$K$7:$P$218,2,FALSE)</f>
        <v>389.85220682376502</v>
      </c>
      <c r="J131" s="20">
        <f>VLOOKUP(B131,[4]Tried!$K$7:$P$218,3,FALSE)</f>
        <v>121.90659885868223</v>
      </c>
      <c r="K131" s="180">
        <f>VLOOKUP(B131,[4]Tried!$K$7:$P$218,4,FALSE)</f>
        <v>69.097241308635034</v>
      </c>
      <c r="L131" s="180">
        <f>VLOOKUP(B131,[4]Tried!$K$7:$P$218,5,FALSE)</f>
        <v>248.44693862382687</v>
      </c>
      <c r="M131" s="19"/>
      <c r="N131" s="180">
        <f>VLOOKUP(B131,[4]Succeded!$C$8:$F$219,4,0)</f>
        <v>724.51689839176072</v>
      </c>
      <c r="O131" s="181">
        <f>VLOOKUP(B131,[4]Succeded!$C$8:$F$219,2,0)</f>
        <v>498.13231950916378</v>
      </c>
      <c r="P131" s="20">
        <f>VLOOKUP(B131,[4]Succeded!$C$8:$F$219,3,0)</f>
        <v>226.38457888259691</v>
      </c>
      <c r="Q131" s="19"/>
      <c r="R131" s="180">
        <f>VLOOKUP(B131,[4]Succeded!$K$8:$P$219,6,FALSE)</f>
        <v>729.13591678551074</v>
      </c>
      <c r="S131" s="180">
        <f>VLOOKUP(B131,[4]Succeded!$K$8:$P$219,2,FALSE)</f>
        <v>342.11160522686214</v>
      </c>
      <c r="T131" s="180">
        <f>VLOOKUP(B131,[4]Succeded!$K$8:$P$219,3,FALSE)</f>
        <v>98.824720138092459</v>
      </c>
      <c r="U131" s="180">
        <f>VLOOKUP(B131,[4]Succeded!$K$8:$P$219,4,FALSE)</f>
        <v>67.437272158324177</v>
      </c>
      <c r="V131" s="20">
        <f>VLOOKUP(B131,[4]Succeded!$K$8:$P$219,5,FALSE)</f>
        <v>220.76231926223193</v>
      </c>
      <c r="W131" s="19"/>
      <c r="X131" s="19">
        <f t="shared" si="8"/>
        <v>0.86680442080566511</v>
      </c>
      <c r="Y131" s="19">
        <f t="shared" si="9"/>
        <v>0.87754560940674819</v>
      </c>
      <c r="Z131" s="19">
        <f t="shared" si="10"/>
        <v>0.84407126946785449</v>
      </c>
      <c r="AA131" s="179"/>
      <c r="AB131" s="85">
        <f t="shared" si="11"/>
        <v>0.87921535245031479</v>
      </c>
      <c r="AC131" s="85">
        <f t="shared" si="12"/>
        <v>0.87754179465634197</v>
      </c>
      <c r="AD131" s="85">
        <f t="shared" si="13"/>
        <v>0.81065931674997371</v>
      </c>
      <c r="AE131" s="85">
        <f t="shared" si="14"/>
        <v>0.97597633250079674</v>
      </c>
      <c r="AF131" s="84">
        <f t="shared" si="15"/>
        <v>0.88856928761150011</v>
      </c>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row>
    <row r="132" spans="1:68" customFormat="1" x14ac:dyDescent="0.2">
      <c r="A132" s="77" t="s">
        <v>260</v>
      </c>
      <c r="B132" s="88" t="s">
        <v>259</v>
      </c>
      <c r="C132" s="184" t="s">
        <v>258</v>
      </c>
      <c r="D132" s="24">
        <f>VLOOKUP(B132,[4]Tried!$C$7:$F$218,4,FALSE)</f>
        <v>1053.7854789226867</v>
      </c>
      <c r="E132" s="180">
        <f>VLOOKUP(B132,[4]Tried!$C$7:$F$218,2,FALSE)</f>
        <v>671.61125726315424</v>
      </c>
      <c r="F132" s="180">
        <f>VLOOKUP(B132,[4]Tried!$C$7:$F$218,3,FALSE)</f>
        <v>382.17422165953246</v>
      </c>
      <c r="G132" s="183"/>
      <c r="H132" s="180">
        <f>VLOOKUP(B132,[4]Tried!$K$7:$P$218,6,FALSE)</f>
        <v>1043.2620545515085</v>
      </c>
      <c r="I132" s="182">
        <f>VLOOKUP(B132,[4]Tried!$K$7:$P$218,2,FALSE)</f>
        <v>449.88446845092693</v>
      </c>
      <c r="J132" s="20">
        <f>VLOOKUP(B132,[4]Tried!$K$7:$P$218,3,FALSE)</f>
        <v>196.1049164924554</v>
      </c>
      <c r="K132" s="180">
        <f>VLOOKUP(B132,[4]Tried!$K$7:$P$218,4,FALSE)</f>
        <v>79.075822254304512</v>
      </c>
      <c r="L132" s="180">
        <f>VLOOKUP(B132,[4]Tried!$K$7:$P$218,5,FALSE)</f>
        <v>318.19684735382162</v>
      </c>
      <c r="M132" s="19"/>
      <c r="N132" s="180">
        <f>VLOOKUP(B132,[4]Succeded!$C$8:$F$219,4,0)</f>
        <v>897.42651210638587</v>
      </c>
      <c r="O132" s="181">
        <f>VLOOKUP(B132,[4]Succeded!$C$8:$F$219,2,0)</f>
        <v>582.47763007033939</v>
      </c>
      <c r="P132" s="20">
        <f>VLOOKUP(B132,[4]Succeded!$C$8:$F$219,3,0)</f>
        <v>314.94888203604643</v>
      </c>
      <c r="Q132" s="19"/>
      <c r="R132" s="180">
        <f>VLOOKUP(B132,[4]Succeded!$K$8:$P$219,6,FALSE)</f>
        <v>891.71010328800503</v>
      </c>
      <c r="S132" s="180">
        <f>VLOOKUP(B132,[4]Succeded!$K$8:$P$219,2,FALSE)</f>
        <v>382.40756558520934</v>
      </c>
      <c r="T132" s="180">
        <f>VLOOKUP(B132,[4]Succeded!$K$8:$P$219,3,FALSE)</f>
        <v>159.41769530819158</v>
      </c>
      <c r="U132" s="180">
        <f>VLOOKUP(B132,[4]Succeded!$K$8:$P$219,4,FALSE)</f>
        <v>73.999990901533621</v>
      </c>
      <c r="V132" s="20">
        <f>VLOOKUP(B132,[4]Succeded!$K$8:$P$219,5,FALSE)</f>
        <v>275.88485149307053</v>
      </c>
      <c r="W132" s="19"/>
      <c r="X132" s="19">
        <f t="shared" si="8"/>
        <v>0.85162163462704876</v>
      </c>
      <c r="Y132" s="19">
        <f t="shared" si="9"/>
        <v>0.86728389938542971</v>
      </c>
      <c r="Z132" s="19">
        <f t="shared" si="10"/>
        <v>0.82409766066489154</v>
      </c>
      <c r="AA132" s="179"/>
      <c r="AB132" s="85">
        <f t="shared" si="11"/>
        <v>0.85473261430115499</v>
      </c>
      <c r="AC132" s="85">
        <f t="shared" si="12"/>
        <v>0.85001281974001308</v>
      </c>
      <c r="AD132" s="85">
        <f t="shared" si="13"/>
        <v>0.81292044156539411</v>
      </c>
      <c r="AE132" s="85">
        <f t="shared" si="14"/>
        <v>0.93581057764474163</v>
      </c>
      <c r="AF132" s="84">
        <f t="shared" si="15"/>
        <v>0.86702572255940069</v>
      </c>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row>
    <row r="133" spans="1:68" customFormat="1" x14ac:dyDescent="0.2">
      <c r="A133" s="77" t="s">
        <v>257</v>
      </c>
      <c r="B133" s="88" t="s">
        <v>256</v>
      </c>
      <c r="C133" s="184" t="s">
        <v>255</v>
      </c>
      <c r="D133" s="24">
        <f>VLOOKUP(B133,[4]Tried!$C$7:$F$218,4,FALSE)</f>
        <v>1534.60447217863</v>
      </c>
      <c r="E133" s="180">
        <f>VLOOKUP(B133,[4]Tried!$C$7:$F$218,2,FALSE)</f>
        <v>911.9026280269992</v>
      </c>
      <c r="F133" s="180">
        <f>VLOOKUP(B133,[4]Tried!$C$7:$F$218,3,FALSE)</f>
        <v>622.70184415163078</v>
      </c>
      <c r="G133" s="183"/>
      <c r="H133" s="180">
        <f>VLOOKUP(B133,[4]Tried!$K$7:$P$218,6,FALSE)</f>
        <v>1526.8389368936253</v>
      </c>
      <c r="I133" s="182">
        <f>VLOOKUP(B133,[4]Tried!$K$7:$P$218,2,FALSE)</f>
        <v>725.99604395041717</v>
      </c>
      <c r="J133" s="20">
        <f>VLOOKUP(B133,[4]Tried!$K$7:$P$218,3,FALSE)</f>
        <v>220.58207576099235</v>
      </c>
      <c r="K133" s="180">
        <f>VLOOKUP(B133,[4]Tried!$K$7:$P$218,4,FALSE)</f>
        <v>228.17133406499642</v>
      </c>
      <c r="L133" s="180">
        <f>VLOOKUP(B133,[4]Tried!$K$7:$P$218,5,FALSE)</f>
        <v>352.08948311721934</v>
      </c>
      <c r="M133" s="19"/>
      <c r="N133" s="180">
        <f>VLOOKUP(B133,[4]Succeded!$C$8:$F$219,4,0)</f>
        <v>1377.2851501340174</v>
      </c>
      <c r="O133" s="181">
        <f>VLOOKUP(B133,[4]Succeded!$C$8:$F$219,2,0)</f>
        <v>839.36857536217769</v>
      </c>
      <c r="P133" s="20">
        <f>VLOOKUP(B133,[4]Succeded!$C$8:$F$219,3,0)</f>
        <v>537.91657477183969</v>
      </c>
      <c r="Q133" s="19"/>
      <c r="R133" s="180">
        <f>VLOOKUP(B133,[4]Succeded!$K$8:$P$219,6,FALSE)</f>
        <v>1372.105532463846</v>
      </c>
      <c r="S133" s="180">
        <f>VLOOKUP(B133,[4]Succeded!$K$8:$P$219,2,FALSE)</f>
        <v>647.83815248667111</v>
      </c>
      <c r="T133" s="180">
        <f>VLOOKUP(B133,[4]Succeded!$K$8:$P$219,3,FALSE)</f>
        <v>197.11559718086932</v>
      </c>
      <c r="U133" s="180">
        <f>VLOOKUP(B133,[4]Succeded!$K$8:$P$219,4,FALSE)</f>
        <v>215.30526456520991</v>
      </c>
      <c r="V133" s="20">
        <f>VLOOKUP(B133,[4]Succeded!$K$8:$P$219,5,FALSE)</f>
        <v>311.84651823109562</v>
      </c>
      <c r="W133" s="19"/>
      <c r="X133" s="19">
        <f t="shared" si="8"/>
        <v>0.89748542709427193</v>
      </c>
      <c r="Y133" s="19">
        <f t="shared" si="9"/>
        <v>0.92045855507428809</v>
      </c>
      <c r="Z133" s="19">
        <f t="shared" si="10"/>
        <v>0.86384291266183322</v>
      </c>
      <c r="AA133" s="179"/>
      <c r="AB133" s="85">
        <f t="shared" si="11"/>
        <v>0.89865767718461087</v>
      </c>
      <c r="AC133" s="85">
        <f t="shared" si="12"/>
        <v>0.89234391548683978</v>
      </c>
      <c r="AD133" s="85">
        <f t="shared" si="13"/>
        <v>0.89361565984377755</v>
      </c>
      <c r="AE133" s="85">
        <f t="shared" si="14"/>
        <v>0.94361224405112387</v>
      </c>
      <c r="AF133" s="84">
        <f t="shared" si="15"/>
        <v>0.88570245117850954</v>
      </c>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row>
    <row r="134" spans="1:68" customFormat="1" x14ac:dyDescent="0.2">
      <c r="A134" s="77" t="s">
        <v>254</v>
      </c>
      <c r="B134" s="88" t="s">
        <v>253</v>
      </c>
      <c r="C134" s="184" t="s">
        <v>252</v>
      </c>
      <c r="D134" s="24">
        <f>VLOOKUP(B134,[4]Tried!$C$7:$F$218,4,FALSE)</f>
        <v>1551.9162289596543</v>
      </c>
      <c r="E134" s="180">
        <f>VLOOKUP(B134,[4]Tried!$C$7:$F$218,2,FALSE)</f>
        <v>730.87003634997518</v>
      </c>
      <c r="F134" s="180">
        <f>VLOOKUP(B134,[4]Tried!$C$7:$F$218,3,FALSE)</f>
        <v>821.04619260967922</v>
      </c>
      <c r="G134" s="183"/>
      <c r="H134" s="180">
        <f>VLOOKUP(B134,[4]Tried!$K$7:$P$218,6,FALSE)</f>
        <v>1514.145034834135</v>
      </c>
      <c r="I134" s="182">
        <f>VLOOKUP(B134,[4]Tried!$K$7:$P$218,2,FALSE)</f>
        <v>663.01918527536418</v>
      </c>
      <c r="J134" s="20">
        <f>VLOOKUP(B134,[4]Tried!$K$7:$P$218,3,FALSE)</f>
        <v>226.08873142391448</v>
      </c>
      <c r="K134" s="180">
        <f>VLOOKUP(B134,[4]Tried!$K$7:$P$218,4,FALSE)</f>
        <v>175.79117698059588</v>
      </c>
      <c r="L134" s="180">
        <f>VLOOKUP(B134,[4]Tried!$K$7:$P$218,5,FALSE)</f>
        <v>449.24594115426032</v>
      </c>
      <c r="M134" s="19"/>
      <c r="N134" s="180">
        <f>VLOOKUP(B134,[4]Succeded!$C$8:$F$219,4,0)</f>
        <v>1357.0201116122817</v>
      </c>
      <c r="O134" s="181">
        <f>VLOOKUP(B134,[4]Succeded!$C$8:$F$219,2,0)</f>
        <v>663.27337824374501</v>
      </c>
      <c r="P134" s="20">
        <f>VLOOKUP(B134,[4]Succeded!$C$8:$F$219,3,0)</f>
        <v>693.74673336853652</v>
      </c>
      <c r="Q134" s="19"/>
      <c r="R134" s="180">
        <f>VLOOKUP(B134,[4]Succeded!$K$8:$P$219,6,FALSE)</f>
        <v>1330.7749831164033</v>
      </c>
      <c r="S134" s="180">
        <f>VLOOKUP(B134,[4]Succeded!$K$8:$P$219,2,FALSE)</f>
        <v>580.50634179383519</v>
      </c>
      <c r="T134" s="180">
        <f>VLOOKUP(B134,[4]Succeded!$K$8:$P$219,3,FALSE)</f>
        <v>186.66534343187863</v>
      </c>
      <c r="U134" s="180">
        <f>VLOOKUP(B134,[4]Succeded!$K$8:$P$219,4,FALSE)</f>
        <v>163.49834932946624</v>
      </c>
      <c r="V134" s="20">
        <f>VLOOKUP(B134,[4]Succeded!$K$8:$P$219,5,FALSE)</f>
        <v>400.1049485612233</v>
      </c>
      <c r="W134" s="19"/>
      <c r="X134" s="19">
        <f t="shared" si="8"/>
        <v>0.87441582624725589</v>
      </c>
      <c r="Y134" s="19">
        <f t="shared" si="9"/>
        <v>0.90751206815945906</v>
      </c>
      <c r="Z134" s="19">
        <f t="shared" si="10"/>
        <v>0.84495457090358839</v>
      </c>
      <c r="AA134" s="179"/>
      <c r="AB134" s="85">
        <f t="shared" si="11"/>
        <v>0.87889531881084382</v>
      </c>
      <c r="AC134" s="85">
        <f t="shared" si="12"/>
        <v>0.8755498403153148</v>
      </c>
      <c r="AD134" s="85">
        <f t="shared" si="13"/>
        <v>0.82562869124990867</v>
      </c>
      <c r="AE134" s="85">
        <f t="shared" si="14"/>
        <v>0.93007141847348496</v>
      </c>
      <c r="AF134" s="84">
        <f t="shared" si="15"/>
        <v>0.89061449844871676</v>
      </c>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row>
    <row r="135" spans="1:68" customFormat="1" x14ac:dyDescent="0.2">
      <c r="A135" s="77" t="s">
        <v>251</v>
      </c>
      <c r="B135" s="88" t="s">
        <v>250</v>
      </c>
      <c r="C135" s="184" t="s">
        <v>249</v>
      </c>
      <c r="D135" s="24">
        <f>VLOOKUP(B135,[4]Tried!$C$7:$F$218,4,FALSE)</f>
        <v>1169.0507296877879</v>
      </c>
      <c r="E135" s="180">
        <f>VLOOKUP(B135,[4]Tried!$C$7:$F$218,2,FALSE)</f>
        <v>780.5867989348958</v>
      </c>
      <c r="F135" s="180">
        <f>VLOOKUP(B135,[4]Tried!$C$7:$F$218,3,FALSE)</f>
        <v>388.46393075289205</v>
      </c>
      <c r="G135" s="183"/>
      <c r="H135" s="180">
        <f>VLOOKUP(B135,[4]Tried!$K$7:$P$218,6,FALSE)</f>
        <v>1164.3879912181105</v>
      </c>
      <c r="I135" s="182">
        <f>VLOOKUP(B135,[4]Tried!$K$7:$P$218,2,FALSE)</f>
        <v>506.80260321758038</v>
      </c>
      <c r="J135" s="20">
        <f>VLOOKUP(B135,[4]Tried!$K$7:$P$218,3,FALSE)</f>
        <v>205.4697854544504</v>
      </c>
      <c r="K135" s="180">
        <f>VLOOKUP(B135,[4]Tried!$K$7:$P$218,4,FALSE)</f>
        <v>175.03626201451573</v>
      </c>
      <c r="L135" s="180">
        <f>VLOOKUP(B135,[4]Tried!$K$7:$P$218,5,FALSE)</f>
        <v>277.07934053156413</v>
      </c>
      <c r="M135" s="19"/>
      <c r="N135" s="180">
        <f>VLOOKUP(B135,[4]Succeded!$C$8:$F$219,4,0)</f>
        <v>1037.8453428847583</v>
      </c>
      <c r="O135" s="181">
        <f>VLOOKUP(B135,[4]Succeded!$C$8:$F$219,2,0)</f>
        <v>703.01230243744772</v>
      </c>
      <c r="P135" s="20">
        <f>VLOOKUP(B135,[4]Succeded!$C$8:$F$219,3,0)</f>
        <v>334.83304044731057</v>
      </c>
      <c r="Q135" s="19"/>
      <c r="R135" s="180">
        <f>VLOOKUP(B135,[4]Succeded!$K$8:$P$219,6,FALSE)</f>
        <v>1039.6800961800723</v>
      </c>
      <c r="S135" s="180">
        <f>VLOOKUP(B135,[4]Succeded!$K$8:$P$219,2,FALSE)</f>
        <v>453.40478753769401</v>
      </c>
      <c r="T135" s="180">
        <f>VLOOKUP(B135,[4]Succeded!$K$8:$P$219,3,FALSE)</f>
        <v>173.56324462077498</v>
      </c>
      <c r="U135" s="180">
        <f>VLOOKUP(B135,[4]Succeded!$K$8:$P$219,4,FALSE)</f>
        <v>164.21103467777107</v>
      </c>
      <c r="V135" s="20">
        <f>VLOOKUP(B135,[4]Succeded!$K$8:$P$219,5,FALSE)</f>
        <v>248.50102934383213</v>
      </c>
      <c r="W135" s="19"/>
      <c r="X135" s="19">
        <f t="shared" si="8"/>
        <v>0.88776758486941809</v>
      </c>
      <c r="Y135" s="19">
        <f t="shared" si="9"/>
        <v>0.90062028130209504</v>
      </c>
      <c r="Z135" s="19">
        <f t="shared" si="10"/>
        <v>0.86194113259978067</v>
      </c>
      <c r="AA135" s="179"/>
      <c r="AB135" s="85">
        <f t="shared" si="11"/>
        <v>0.892898332876504</v>
      </c>
      <c r="AC135" s="85">
        <f t="shared" si="12"/>
        <v>0.89463784254288525</v>
      </c>
      <c r="AD135" s="85">
        <f t="shared" si="13"/>
        <v>0.84471419599185482</v>
      </c>
      <c r="AE135" s="85">
        <f t="shared" si="14"/>
        <v>0.93815437320155448</v>
      </c>
      <c r="AF135" s="84">
        <f t="shared" si="15"/>
        <v>0.89685874402290044</v>
      </c>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row>
    <row r="136" spans="1:68" customFormat="1" x14ac:dyDescent="0.2">
      <c r="A136" s="77" t="s">
        <v>248</v>
      </c>
      <c r="B136" s="88" t="s">
        <v>247</v>
      </c>
      <c r="C136" s="184" t="s">
        <v>246</v>
      </c>
      <c r="D136" s="24">
        <f>VLOOKUP(B136,[4]Tried!$C$7:$F$218,4,FALSE)</f>
        <v>1045.1628969480062</v>
      </c>
      <c r="E136" s="180">
        <f>VLOOKUP(B136,[4]Tried!$C$7:$F$218,2,FALSE)</f>
        <v>580.7700375479053</v>
      </c>
      <c r="F136" s="180">
        <f>VLOOKUP(B136,[4]Tried!$C$7:$F$218,3,FALSE)</f>
        <v>464.39285940010086</v>
      </c>
      <c r="G136" s="183"/>
      <c r="H136" s="180">
        <f>VLOOKUP(B136,[4]Tried!$K$7:$P$218,6,FALSE)</f>
        <v>1021.9396842136041</v>
      </c>
      <c r="I136" s="182">
        <f>VLOOKUP(B136,[4]Tried!$K$7:$P$218,2,FALSE)</f>
        <v>489.56424305478822</v>
      </c>
      <c r="J136" s="20">
        <f>VLOOKUP(B136,[4]Tried!$K$7:$P$218,3,FALSE)</f>
        <v>148.05256364643114</v>
      </c>
      <c r="K136" s="180">
        <f>VLOOKUP(B136,[4]Tried!$K$7:$P$218,4,FALSE)</f>
        <v>133.38222652082905</v>
      </c>
      <c r="L136" s="180">
        <f>VLOOKUP(B136,[4]Tried!$K$7:$P$218,5,FALSE)</f>
        <v>250.94065099155571</v>
      </c>
      <c r="M136" s="19"/>
      <c r="N136" s="180">
        <f>VLOOKUP(B136,[4]Succeded!$C$8:$F$219,4,0)</f>
        <v>942.64424480145499</v>
      </c>
      <c r="O136" s="181">
        <f>VLOOKUP(B136,[4]Succeded!$C$8:$F$219,2,0)</f>
        <v>542.54094760051419</v>
      </c>
      <c r="P136" s="20">
        <f>VLOOKUP(B136,[4]Succeded!$C$8:$F$219,3,0)</f>
        <v>400.10329720094074</v>
      </c>
      <c r="Q136" s="19"/>
      <c r="R136" s="180">
        <f>VLOOKUP(B136,[4]Succeded!$K$8:$P$219,6,FALSE)</f>
        <v>923.56021285501845</v>
      </c>
      <c r="S136" s="180">
        <f>VLOOKUP(B136,[4]Succeded!$K$8:$P$219,2,FALSE)</f>
        <v>426.99318897961166</v>
      </c>
      <c r="T136" s="180">
        <f>VLOOKUP(B136,[4]Succeded!$K$8:$P$219,3,FALSE)</f>
        <v>137.21823632791276</v>
      </c>
      <c r="U136" s="180">
        <f>VLOOKUP(B136,[4]Succeded!$K$8:$P$219,4,FALSE)</f>
        <v>126.82998210290269</v>
      </c>
      <c r="V136" s="20">
        <f>VLOOKUP(B136,[4]Succeded!$K$8:$P$219,5,FALSE)</f>
        <v>232.51880544459127</v>
      </c>
      <c r="W136" s="19"/>
      <c r="X136" s="19">
        <f t="shared" ref="X136:X199" si="16">N136/D136</f>
        <v>0.90191131693832871</v>
      </c>
      <c r="Y136" s="19">
        <f t="shared" ref="Y136:Y199" si="17">O136/E136</f>
        <v>0.93417516835269288</v>
      </c>
      <c r="Z136" s="19">
        <f t="shared" ref="Z136:Z199" si="18">P136/F136</f>
        <v>0.8615621216006446</v>
      </c>
      <c r="AA136" s="179"/>
      <c r="AB136" s="85">
        <f t="shared" ref="AB136:AB199" si="19">R136/H136</f>
        <v>0.90373260489018981</v>
      </c>
      <c r="AC136" s="85">
        <f t="shared" ref="AC136:AC199" si="20">S136/I136</f>
        <v>0.87219031013224124</v>
      </c>
      <c r="AD136" s="85">
        <f t="shared" ref="AD136:AD199" si="21">T136/J136</f>
        <v>0.92682107589577334</v>
      </c>
      <c r="AE136" s="85">
        <f t="shared" ref="AE136:AE199" si="22">U136/K136</f>
        <v>0.95087618051642619</v>
      </c>
      <c r="AF136" s="84">
        <f t="shared" ref="AF136:AF199" si="23">V136/L136</f>
        <v>0.92658883495291344</v>
      </c>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row>
    <row r="137" spans="1:68" customFormat="1" x14ac:dyDescent="0.2">
      <c r="A137" s="77" t="s">
        <v>245</v>
      </c>
      <c r="B137" s="88" t="s">
        <v>244</v>
      </c>
      <c r="C137" s="184" t="s">
        <v>243</v>
      </c>
      <c r="D137" s="24">
        <f>VLOOKUP(B137,[4]Tried!$C$7:$F$218,4,FALSE)</f>
        <v>968.48073986829399</v>
      </c>
      <c r="E137" s="180">
        <f>VLOOKUP(B137,[4]Tried!$C$7:$F$218,2,FALSE)</f>
        <v>609.80341945334067</v>
      </c>
      <c r="F137" s="180">
        <f>VLOOKUP(B137,[4]Tried!$C$7:$F$218,3,FALSE)</f>
        <v>358.67732041495339</v>
      </c>
      <c r="G137" s="183"/>
      <c r="H137" s="180">
        <f>VLOOKUP(B137,[4]Tried!$K$7:$P$218,6,FALSE)</f>
        <v>950.3510760778513</v>
      </c>
      <c r="I137" s="182">
        <f>VLOOKUP(B137,[4]Tried!$K$7:$P$218,2,FALSE)</f>
        <v>452.57246904219284</v>
      </c>
      <c r="J137" s="20">
        <f>VLOOKUP(B137,[4]Tried!$K$7:$P$218,3,FALSE)</f>
        <v>131.69751485148817</v>
      </c>
      <c r="K137" s="180">
        <f>VLOOKUP(B137,[4]Tried!$K$7:$P$218,4,FALSE)</f>
        <v>131.60012783102621</v>
      </c>
      <c r="L137" s="180">
        <f>VLOOKUP(B137,[4]Tried!$K$7:$P$218,5,FALSE)</f>
        <v>234.48096435314412</v>
      </c>
      <c r="M137" s="19"/>
      <c r="N137" s="180">
        <f>VLOOKUP(B137,[4]Succeded!$C$8:$F$219,4,0)</f>
        <v>877.45234589678535</v>
      </c>
      <c r="O137" s="181">
        <f>VLOOKUP(B137,[4]Succeded!$C$8:$F$219,2,0)</f>
        <v>575.23239756558212</v>
      </c>
      <c r="P137" s="20">
        <f>VLOOKUP(B137,[4]Succeded!$C$8:$F$219,3,0)</f>
        <v>302.21994833120317</v>
      </c>
      <c r="Q137" s="19"/>
      <c r="R137" s="180">
        <f>VLOOKUP(B137,[4]Succeded!$K$8:$P$219,6,FALSE)</f>
        <v>861.48707912845703</v>
      </c>
      <c r="S137" s="180">
        <f>VLOOKUP(B137,[4]Succeded!$K$8:$P$219,2,FALSE)</f>
        <v>411.98630049824584</v>
      </c>
      <c r="T137" s="180">
        <f>VLOOKUP(B137,[4]Succeded!$K$8:$P$219,3,FALSE)</f>
        <v>115.41498574523732</v>
      </c>
      <c r="U137" s="180">
        <f>VLOOKUP(B137,[4]Succeded!$K$8:$P$219,4,FALSE)</f>
        <v>125.7247081131694</v>
      </c>
      <c r="V137" s="20">
        <f>VLOOKUP(B137,[4]Succeded!$K$8:$P$219,5,FALSE)</f>
        <v>208.36108477180451</v>
      </c>
      <c r="W137" s="19"/>
      <c r="X137" s="19">
        <f t="shared" si="16"/>
        <v>0.90600908182863005</v>
      </c>
      <c r="Y137" s="19">
        <f t="shared" si="17"/>
        <v>0.94330792385724926</v>
      </c>
      <c r="Z137" s="19">
        <f t="shared" si="18"/>
        <v>0.84259564552775534</v>
      </c>
      <c r="AA137" s="179"/>
      <c r="AB137" s="85">
        <f t="shared" si="19"/>
        <v>0.90649350625650826</v>
      </c>
      <c r="AC137" s="85">
        <f t="shared" si="20"/>
        <v>0.9103211721432326</v>
      </c>
      <c r="AD137" s="85">
        <f t="shared" si="21"/>
        <v>0.87636418861348875</v>
      </c>
      <c r="AE137" s="85">
        <f t="shared" si="22"/>
        <v>0.95535399687908495</v>
      </c>
      <c r="AF137" s="84">
        <f t="shared" si="23"/>
        <v>0.88860554351012777</v>
      </c>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row>
    <row r="138" spans="1:68" customFormat="1" x14ac:dyDescent="0.2">
      <c r="A138" s="77" t="s">
        <v>242</v>
      </c>
      <c r="B138" s="88" t="s">
        <v>241</v>
      </c>
      <c r="C138" s="184" t="s">
        <v>240</v>
      </c>
      <c r="D138" s="24">
        <f>VLOOKUP(B138,[4]Tried!$C$7:$F$218,4,FALSE)</f>
        <v>727.19074885178134</v>
      </c>
      <c r="E138" s="180">
        <f>VLOOKUP(B138,[4]Tried!$C$7:$F$218,2,FALSE)</f>
        <v>485.86471598261005</v>
      </c>
      <c r="F138" s="180">
        <f>VLOOKUP(B138,[4]Tried!$C$7:$F$218,3,FALSE)</f>
        <v>241.32603286917123</v>
      </c>
      <c r="G138" s="183"/>
      <c r="H138" s="180">
        <f>VLOOKUP(B138,[4]Tried!$K$7:$P$218,6,FALSE)</f>
        <v>737.27569493548765</v>
      </c>
      <c r="I138" s="182">
        <f>VLOOKUP(B138,[4]Tried!$K$7:$P$218,2,FALSE)</f>
        <v>383.83102194656317</v>
      </c>
      <c r="J138" s="20">
        <f>VLOOKUP(B138,[4]Tried!$K$7:$P$218,3,FALSE)</f>
        <v>76.790460403524406</v>
      </c>
      <c r="K138" s="180">
        <f>VLOOKUP(B138,[4]Tried!$K$7:$P$218,4,FALSE)</f>
        <v>90.148512098910402</v>
      </c>
      <c r="L138" s="180">
        <f>VLOOKUP(B138,[4]Tried!$K$7:$P$218,5,FALSE)</f>
        <v>186.50570048648964</v>
      </c>
      <c r="M138" s="19"/>
      <c r="N138" s="180">
        <f>VLOOKUP(B138,[4]Succeded!$C$8:$F$219,4,0)</f>
        <v>668.68381561583976</v>
      </c>
      <c r="O138" s="181">
        <f>VLOOKUP(B138,[4]Succeded!$C$8:$F$219,2,0)</f>
        <v>457.1761369611109</v>
      </c>
      <c r="P138" s="20">
        <f>VLOOKUP(B138,[4]Succeded!$C$8:$F$219,3,0)</f>
        <v>211.50767865472883</v>
      </c>
      <c r="Q138" s="19"/>
      <c r="R138" s="180">
        <f>VLOOKUP(B138,[4]Succeded!$K$8:$P$219,6,FALSE)</f>
        <v>677.05157325626578</v>
      </c>
      <c r="S138" s="180">
        <f>VLOOKUP(B138,[4]Succeded!$K$8:$P$219,2,FALSE)</f>
        <v>359.77003316400936</v>
      </c>
      <c r="T138" s="180">
        <f>VLOOKUP(B138,[4]Succeded!$K$8:$P$219,3,FALSE)</f>
        <v>74.053711129629903</v>
      </c>
      <c r="U138" s="180">
        <f>VLOOKUP(B138,[4]Succeded!$K$8:$P$219,4,FALSE)</f>
        <v>85.622765950257985</v>
      </c>
      <c r="V138" s="20">
        <f>VLOOKUP(B138,[4]Succeded!$K$8:$P$219,5,FALSE)</f>
        <v>157.6050630123685</v>
      </c>
      <c r="W138" s="19"/>
      <c r="X138" s="19">
        <f t="shared" si="16"/>
        <v>0.91954389776228207</v>
      </c>
      <c r="Y138" s="19">
        <f t="shared" si="17"/>
        <v>0.94095356571946265</v>
      </c>
      <c r="Z138" s="19">
        <f t="shared" si="18"/>
        <v>0.87643954587109274</v>
      </c>
      <c r="AA138" s="179"/>
      <c r="AB138" s="85">
        <f t="shared" si="19"/>
        <v>0.91831533021783451</v>
      </c>
      <c r="AC138" s="85">
        <f t="shared" si="20"/>
        <v>0.93731359007791826</v>
      </c>
      <c r="AD138" s="85">
        <f t="shared" si="21"/>
        <v>0.96436081696198694</v>
      </c>
      <c r="AE138" s="85">
        <f t="shared" si="22"/>
        <v>0.94979677375388294</v>
      </c>
      <c r="AF138" s="84">
        <f t="shared" si="23"/>
        <v>0.84504153278567118</v>
      </c>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row>
    <row r="139" spans="1:68" customFormat="1" x14ac:dyDescent="0.2">
      <c r="A139" s="77" t="s">
        <v>239</v>
      </c>
      <c r="B139" s="88" t="s">
        <v>238</v>
      </c>
      <c r="C139" s="184" t="s">
        <v>237</v>
      </c>
      <c r="D139" s="24">
        <f>VLOOKUP(B139,[4]Tried!$C$7:$F$218,4,FALSE)</f>
        <v>1098.3710513257029</v>
      </c>
      <c r="E139" s="180">
        <f>VLOOKUP(B139,[4]Tried!$C$7:$F$218,2,FALSE)</f>
        <v>692.27484467763929</v>
      </c>
      <c r="F139" s="180">
        <f>VLOOKUP(B139,[4]Tried!$C$7:$F$218,3,FALSE)</f>
        <v>406.09620664806351</v>
      </c>
      <c r="G139" s="183"/>
      <c r="H139" s="180">
        <f>VLOOKUP(B139,[4]Tried!$K$7:$P$218,6,FALSE)</f>
        <v>1065.8611814990077</v>
      </c>
      <c r="I139" s="182">
        <f>VLOOKUP(B139,[4]Tried!$K$7:$P$218,2,FALSE)</f>
        <v>456.9768822544408</v>
      </c>
      <c r="J139" s="20">
        <f>VLOOKUP(B139,[4]Tried!$K$7:$P$218,3,FALSE)</f>
        <v>178.73805156982797</v>
      </c>
      <c r="K139" s="180">
        <f>VLOOKUP(B139,[4]Tried!$K$7:$P$218,4,FALSE)</f>
        <v>101.89013200907772</v>
      </c>
      <c r="L139" s="180">
        <f>VLOOKUP(B139,[4]Tried!$K$7:$P$218,5,FALSE)</f>
        <v>328.25611566566118</v>
      </c>
      <c r="M139" s="19"/>
      <c r="N139" s="180">
        <f>VLOOKUP(B139,[4]Succeded!$C$8:$F$219,4,0)</f>
        <v>952.50386063983137</v>
      </c>
      <c r="O139" s="181">
        <f>VLOOKUP(B139,[4]Succeded!$C$8:$F$219,2,0)</f>
        <v>625.69598252249614</v>
      </c>
      <c r="P139" s="20">
        <f>VLOOKUP(B139,[4]Succeded!$C$8:$F$219,3,0)</f>
        <v>326.80787811733518</v>
      </c>
      <c r="Q139" s="19"/>
      <c r="R139" s="180">
        <f>VLOOKUP(B139,[4]Succeded!$K$8:$P$219,6,FALSE)</f>
        <v>924.72496693925007</v>
      </c>
      <c r="S139" s="180">
        <f>VLOOKUP(B139,[4]Succeded!$K$8:$P$219,2,FALSE)</f>
        <v>399.0573364074084</v>
      </c>
      <c r="T139" s="180">
        <f>VLOOKUP(B139,[4]Succeded!$K$8:$P$219,3,FALSE)</f>
        <v>147.90124664807732</v>
      </c>
      <c r="U139" s="180">
        <f>VLOOKUP(B139,[4]Succeded!$K$8:$P$219,4,FALSE)</f>
        <v>93.9275350618218</v>
      </c>
      <c r="V139" s="20">
        <f>VLOOKUP(B139,[4]Succeded!$K$8:$P$219,5,FALSE)</f>
        <v>283.83884882194263</v>
      </c>
      <c r="W139" s="19"/>
      <c r="X139" s="19">
        <f t="shared" si="16"/>
        <v>0.86719679974284292</v>
      </c>
      <c r="Y139" s="19">
        <f t="shared" si="17"/>
        <v>0.90382596931404335</v>
      </c>
      <c r="Z139" s="19">
        <f t="shared" si="18"/>
        <v>0.80475481614276134</v>
      </c>
      <c r="AA139" s="179"/>
      <c r="AB139" s="85">
        <f t="shared" si="19"/>
        <v>0.86758480653055947</v>
      </c>
      <c r="AC139" s="85">
        <f t="shared" si="20"/>
        <v>0.87325497613513126</v>
      </c>
      <c r="AD139" s="85">
        <f t="shared" si="21"/>
        <v>0.82747487369971928</v>
      </c>
      <c r="AE139" s="85">
        <f t="shared" si="22"/>
        <v>0.92185114701248494</v>
      </c>
      <c r="AF139" s="84">
        <f t="shared" si="23"/>
        <v>0.86468716126233913</v>
      </c>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row>
    <row r="140" spans="1:68" customFormat="1" x14ac:dyDescent="0.2">
      <c r="A140" s="77" t="s">
        <v>236</v>
      </c>
      <c r="B140" s="88" t="s">
        <v>235</v>
      </c>
      <c r="C140" s="184" t="s">
        <v>234</v>
      </c>
      <c r="D140" s="24">
        <f>VLOOKUP(B140,[4]Tried!$C$7:$F$218,4,FALSE)</f>
        <v>971.30164673046693</v>
      </c>
      <c r="E140" s="180">
        <f>VLOOKUP(B140,[4]Tried!$C$7:$F$218,2,FALSE)</f>
        <v>459.88000266562335</v>
      </c>
      <c r="F140" s="180">
        <f>VLOOKUP(B140,[4]Tried!$C$7:$F$218,3,FALSE)</f>
        <v>511.42164406484363</v>
      </c>
      <c r="G140" s="183"/>
      <c r="H140" s="180">
        <f>VLOOKUP(B140,[4]Tried!$K$7:$P$218,6,FALSE)</f>
        <v>954.2731241142701</v>
      </c>
      <c r="I140" s="182">
        <f>VLOOKUP(B140,[4]Tried!$K$7:$P$218,2,FALSE)</f>
        <v>436.99297619160745</v>
      </c>
      <c r="J140" s="20">
        <f>VLOOKUP(B140,[4]Tried!$K$7:$P$218,3,FALSE)</f>
        <v>131.59502485694401</v>
      </c>
      <c r="K140" s="180">
        <f>VLOOKUP(B140,[4]Tried!$K$7:$P$218,4,FALSE)</f>
        <v>157.45688082772881</v>
      </c>
      <c r="L140" s="180">
        <f>VLOOKUP(B140,[4]Tried!$K$7:$P$218,5,FALSE)</f>
        <v>228.22824223798978</v>
      </c>
      <c r="M140" s="19"/>
      <c r="N140" s="180">
        <f>VLOOKUP(B140,[4]Succeded!$C$8:$F$219,4,0)</f>
        <v>855.47143098239144</v>
      </c>
      <c r="O140" s="181">
        <f>VLOOKUP(B140,[4]Succeded!$C$8:$F$219,2,0)</f>
        <v>421.72483353659686</v>
      </c>
      <c r="P140" s="20">
        <f>VLOOKUP(B140,[4]Succeded!$C$8:$F$219,3,0)</f>
        <v>433.74659744579458</v>
      </c>
      <c r="Q140" s="19"/>
      <c r="R140" s="180">
        <f>VLOOKUP(B140,[4]Succeded!$K$8:$P$219,6,FALSE)</f>
        <v>839.06394381714188</v>
      </c>
      <c r="S140" s="180">
        <f>VLOOKUP(B140,[4]Succeded!$K$8:$P$219,2,FALSE)</f>
        <v>381.28278976148204</v>
      </c>
      <c r="T140" s="180">
        <f>VLOOKUP(B140,[4]Succeded!$K$8:$P$219,3,FALSE)</f>
        <v>112.65494619800018</v>
      </c>
      <c r="U140" s="180">
        <f>VLOOKUP(B140,[4]Succeded!$K$8:$P$219,4,FALSE)</f>
        <v>144.24874787772347</v>
      </c>
      <c r="V140" s="20">
        <f>VLOOKUP(B140,[4]Succeded!$K$8:$P$219,5,FALSE)</f>
        <v>200.87745997993616</v>
      </c>
      <c r="W140" s="19"/>
      <c r="X140" s="19">
        <f t="shared" si="16"/>
        <v>0.88074743192500937</v>
      </c>
      <c r="Y140" s="19">
        <f t="shared" si="17"/>
        <v>0.91703233689687325</v>
      </c>
      <c r="Z140" s="19">
        <f t="shared" si="18"/>
        <v>0.8481193599831286</v>
      </c>
      <c r="AA140" s="179"/>
      <c r="AB140" s="85">
        <f t="shared" si="19"/>
        <v>0.87927022423055012</v>
      </c>
      <c r="AC140" s="85">
        <f t="shared" si="20"/>
        <v>0.87251468681341393</v>
      </c>
      <c r="AD140" s="85">
        <f t="shared" si="21"/>
        <v>0.85607298847708369</v>
      </c>
      <c r="AE140" s="85">
        <f t="shared" si="22"/>
        <v>0.91611587324369681</v>
      </c>
      <c r="AF140" s="84">
        <f t="shared" si="23"/>
        <v>0.88016039562039383</v>
      </c>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row>
    <row r="141" spans="1:68" customFormat="1" x14ac:dyDescent="0.2">
      <c r="A141" s="77" t="s">
        <v>233</v>
      </c>
      <c r="B141" s="88" t="s">
        <v>232</v>
      </c>
      <c r="C141" s="184" t="s">
        <v>231</v>
      </c>
      <c r="D141" s="24">
        <f>VLOOKUP(B141,[4]Tried!$C$7:$F$218,4,FALSE)</f>
        <v>1048.5697369477737</v>
      </c>
      <c r="E141" s="180">
        <f>VLOOKUP(B141,[4]Tried!$C$7:$F$218,2,FALSE)</f>
        <v>936.15563091802255</v>
      </c>
      <c r="F141" s="180">
        <f>VLOOKUP(B141,[4]Tried!$C$7:$F$218,3,FALSE)</f>
        <v>112.41410602975103</v>
      </c>
      <c r="G141" s="183"/>
      <c r="H141" s="180">
        <f>VLOOKUP(B141,[4]Tried!$K$7:$P$218,6,FALSE)</f>
        <v>1033.153627692044</v>
      </c>
      <c r="I141" s="182">
        <f>VLOOKUP(B141,[4]Tried!$K$7:$P$218,2,FALSE)</f>
        <v>457.08734324212332</v>
      </c>
      <c r="J141" s="20">
        <f>VLOOKUP(B141,[4]Tried!$K$7:$P$218,3,FALSE)</f>
        <v>149.71623872500473</v>
      </c>
      <c r="K141" s="180">
        <f>VLOOKUP(B141,[4]Tried!$K$7:$P$218,4,FALSE)</f>
        <v>224.18956091666726</v>
      </c>
      <c r="L141" s="180">
        <f>VLOOKUP(B141,[4]Tried!$K$7:$P$218,5,FALSE)</f>
        <v>202.1604848082487</v>
      </c>
      <c r="M141" s="19"/>
      <c r="N141" s="180">
        <f>VLOOKUP(B141,[4]Succeded!$C$8:$F$219,4,0)</f>
        <v>979.45782502869702</v>
      </c>
      <c r="O141" s="181">
        <f>VLOOKUP(B141,[4]Succeded!$C$8:$F$219,2,0)</f>
        <v>883.39076294342397</v>
      </c>
      <c r="P141" s="20">
        <f>VLOOKUP(B141,[4]Succeded!$C$8:$F$219,3,0)</f>
        <v>96.067062085272994</v>
      </c>
      <c r="Q141" s="19"/>
      <c r="R141" s="180">
        <f>VLOOKUP(B141,[4]Succeded!$K$8:$P$219,6,FALSE)</f>
        <v>966.83544616001996</v>
      </c>
      <c r="S141" s="180">
        <f>VLOOKUP(B141,[4]Succeded!$K$8:$P$219,2,FALSE)</f>
        <v>424.25880138970655</v>
      </c>
      <c r="T141" s="180">
        <f>VLOOKUP(B141,[4]Succeded!$K$8:$P$219,3,FALSE)</f>
        <v>144.68970000381327</v>
      </c>
      <c r="U141" s="180">
        <f>VLOOKUP(B141,[4]Succeded!$K$8:$P$219,4,FALSE)</f>
        <v>217.09884827212272</v>
      </c>
      <c r="V141" s="20">
        <f>VLOOKUP(B141,[4]Succeded!$K$8:$P$219,5,FALSE)</f>
        <v>180.78809649437736</v>
      </c>
      <c r="W141" s="19"/>
      <c r="X141" s="19">
        <f t="shared" si="16"/>
        <v>0.93408935096653578</v>
      </c>
      <c r="Y141" s="19">
        <f t="shared" si="17"/>
        <v>0.94363664947156733</v>
      </c>
      <c r="Z141" s="19">
        <f t="shared" si="18"/>
        <v>0.85458191572371089</v>
      </c>
      <c r="AA141" s="179"/>
      <c r="AB141" s="85">
        <f t="shared" si="19"/>
        <v>0.93580995143948553</v>
      </c>
      <c r="AC141" s="85">
        <f t="shared" si="20"/>
        <v>0.92817884297656605</v>
      </c>
      <c r="AD141" s="85">
        <f t="shared" si="21"/>
        <v>0.96642622895152952</v>
      </c>
      <c r="AE141" s="85">
        <f t="shared" si="22"/>
        <v>0.96837179833194731</v>
      </c>
      <c r="AF141" s="84">
        <f t="shared" si="23"/>
        <v>0.89428008973097151</v>
      </c>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row>
    <row r="142" spans="1:68" customFormat="1" x14ac:dyDescent="0.2">
      <c r="A142" s="77" t="s">
        <v>230</v>
      </c>
      <c r="B142" s="88" t="s">
        <v>229</v>
      </c>
      <c r="C142" s="184" t="s">
        <v>228</v>
      </c>
      <c r="D142" s="24">
        <f>VLOOKUP(B142,[4]Tried!$C$7:$F$218,4,FALSE)</f>
        <v>1143.6598086965066</v>
      </c>
      <c r="E142" s="180">
        <f>VLOOKUP(B142,[4]Tried!$C$7:$F$218,2,FALSE)</f>
        <v>736.07948711261918</v>
      </c>
      <c r="F142" s="180">
        <f>VLOOKUP(B142,[4]Tried!$C$7:$F$218,3,FALSE)</f>
        <v>407.58032158388738</v>
      </c>
      <c r="G142" s="183"/>
      <c r="H142" s="180">
        <f>VLOOKUP(B142,[4]Tried!$K$7:$P$218,6,FALSE)</f>
        <v>1127.6283378693352</v>
      </c>
      <c r="I142" s="182">
        <f>VLOOKUP(B142,[4]Tried!$K$7:$P$218,2,FALSE)</f>
        <v>533.87567267111285</v>
      </c>
      <c r="J142" s="20">
        <f>VLOOKUP(B142,[4]Tried!$K$7:$P$218,3,FALSE)</f>
        <v>155.00887172129305</v>
      </c>
      <c r="K142" s="180">
        <f>VLOOKUP(B142,[4]Tried!$K$7:$P$218,4,FALSE)</f>
        <v>154.87774661732061</v>
      </c>
      <c r="L142" s="180">
        <f>VLOOKUP(B142,[4]Tried!$K$7:$P$218,5,FALSE)</f>
        <v>283.86604685960862</v>
      </c>
      <c r="M142" s="19"/>
      <c r="N142" s="180">
        <f>VLOOKUP(B142,[4]Succeded!$C$8:$F$219,4,0)</f>
        <v>1016.1107505986366</v>
      </c>
      <c r="O142" s="181">
        <f>VLOOKUP(B142,[4]Succeded!$C$8:$F$219,2,0)</f>
        <v>670.02599341626421</v>
      </c>
      <c r="P142" s="20">
        <f>VLOOKUP(B142,[4]Succeded!$C$8:$F$219,3,0)</f>
        <v>346.08475718237241</v>
      </c>
      <c r="Q142" s="19"/>
      <c r="R142" s="180">
        <f>VLOOKUP(B142,[4]Succeded!$K$8:$P$219,6,FALSE)</f>
        <v>1001.1170359661342</v>
      </c>
      <c r="S142" s="180">
        <f>VLOOKUP(B142,[4]Succeded!$K$8:$P$219,2,FALSE)</f>
        <v>468.4891559656906</v>
      </c>
      <c r="T142" s="180">
        <f>VLOOKUP(B142,[4]Succeded!$K$8:$P$219,3,FALSE)</f>
        <v>137.24608678307382</v>
      </c>
      <c r="U142" s="180">
        <f>VLOOKUP(B142,[4]Succeded!$K$8:$P$219,4,FALSE)</f>
        <v>148.2384391578519</v>
      </c>
      <c r="V142" s="20">
        <f>VLOOKUP(B142,[4]Succeded!$K$8:$P$219,5,FALSE)</f>
        <v>247.14335405951789</v>
      </c>
      <c r="W142" s="19"/>
      <c r="X142" s="19">
        <f t="shared" si="16"/>
        <v>0.88847290328122586</v>
      </c>
      <c r="Y142" s="19">
        <f t="shared" si="17"/>
        <v>0.91026309678121908</v>
      </c>
      <c r="Z142" s="19">
        <f t="shared" si="18"/>
        <v>0.84912037911315585</v>
      </c>
      <c r="AA142" s="179"/>
      <c r="AB142" s="85">
        <f t="shared" si="19"/>
        <v>0.88780762450308282</v>
      </c>
      <c r="AC142" s="85">
        <f t="shared" si="20"/>
        <v>0.87752482450028635</v>
      </c>
      <c r="AD142" s="85">
        <f t="shared" si="21"/>
        <v>0.88540794639059872</v>
      </c>
      <c r="AE142" s="85">
        <f t="shared" si="22"/>
        <v>0.9571319469421683</v>
      </c>
      <c r="AF142" s="84">
        <f t="shared" si="23"/>
        <v>0.87063372599029909</v>
      </c>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row>
    <row r="143" spans="1:68" customFormat="1" x14ac:dyDescent="0.2">
      <c r="A143" s="77" t="s">
        <v>227</v>
      </c>
      <c r="B143" s="88" t="s">
        <v>226</v>
      </c>
      <c r="C143" s="184" t="s">
        <v>225</v>
      </c>
      <c r="D143" s="24">
        <f>VLOOKUP(B143,[4]Tried!$C$7:$F$218,4,FALSE)</f>
        <v>816.05469554051444</v>
      </c>
      <c r="E143" s="180">
        <f>VLOOKUP(B143,[4]Tried!$C$7:$F$218,2,FALSE)</f>
        <v>589.26858035116481</v>
      </c>
      <c r="F143" s="180">
        <f>VLOOKUP(B143,[4]Tried!$C$7:$F$218,3,FALSE)</f>
        <v>226.78611518934963</v>
      </c>
      <c r="G143" s="183"/>
      <c r="H143" s="180">
        <f>VLOOKUP(B143,[4]Tried!$K$7:$P$218,6,FALSE)</f>
        <v>802.1702421037578</v>
      </c>
      <c r="I143" s="182">
        <f>VLOOKUP(B143,[4]Tried!$K$7:$P$218,2,FALSE)</f>
        <v>393.84515335755862</v>
      </c>
      <c r="J143" s="20">
        <f>VLOOKUP(B143,[4]Tried!$K$7:$P$218,3,FALSE)</f>
        <v>121.50291073303532</v>
      </c>
      <c r="K143" s="180">
        <f>VLOOKUP(B143,[4]Tried!$K$7:$P$218,4,FALSE)</f>
        <v>71.269596389497892</v>
      </c>
      <c r="L143" s="180">
        <f>VLOOKUP(B143,[4]Tried!$K$7:$P$218,5,FALSE)</f>
        <v>215.55258162366584</v>
      </c>
      <c r="M143" s="19"/>
      <c r="N143" s="180">
        <f>VLOOKUP(B143,[4]Succeded!$C$8:$F$219,4,0)</f>
        <v>740.6252107955072</v>
      </c>
      <c r="O143" s="181">
        <f>VLOOKUP(B143,[4]Succeded!$C$8:$F$219,2,0)</f>
        <v>547.24804292444048</v>
      </c>
      <c r="P143" s="20">
        <f>VLOOKUP(B143,[4]Succeded!$C$8:$F$219,3,0)</f>
        <v>193.37716787106666</v>
      </c>
      <c r="Q143" s="19"/>
      <c r="R143" s="180">
        <f>VLOOKUP(B143,[4]Succeded!$K$8:$P$219,6,FALSE)</f>
        <v>719.20562567411332</v>
      </c>
      <c r="S143" s="180">
        <f>VLOOKUP(B143,[4]Succeded!$K$8:$P$219,2,FALSE)</f>
        <v>352.39824016177528</v>
      </c>
      <c r="T143" s="180">
        <f>VLOOKUP(B143,[4]Succeded!$K$8:$P$219,3,FALSE)</f>
        <v>109.11785533778095</v>
      </c>
      <c r="U143" s="180">
        <f>VLOOKUP(B143,[4]Succeded!$K$8:$P$219,4,FALSE)</f>
        <v>68.146128921284671</v>
      </c>
      <c r="V143" s="20">
        <f>VLOOKUP(B143,[4]Succeded!$K$8:$P$219,5,FALSE)</f>
        <v>189.54340125327249</v>
      </c>
      <c r="W143" s="19"/>
      <c r="X143" s="19">
        <f t="shared" si="16"/>
        <v>0.90756810155347922</v>
      </c>
      <c r="Y143" s="19">
        <f t="shared" si="17"/>
        <v>0.92869034795358874</v>
      </c>
      <c r="Z143" s="19">
        <f t="shared" si="18"/>
        <v>0.85268521712456258</v>
      </c>
      <c r="AA143" s="179"/>
      <c r="AB143" s="85">
        <f t="shared" si="19"/>
        <v>0.89657480161310532</v>
      </c>
      <c r="AC143" s="85">
        <f t="shared" si="20"/>
        <v>0.89476342963104816</v>
      </c>
      <c r="AD143" s="85">
        <f t="shared" si="21"/>
        <v>0.89806782964675913</v>
      </c>
      <c r="AE143" s="85">
        <f t="shared" si="22"/>
        <v>0.95617391389249562</v>
      </c>
      <c r="AF143" s="84">
        <f t="shared" si="23"/>
        <v>0.8793371892163051</v>
      </c>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row>
    <row r="144" spans="1:68" customFormat="1" x14ac:dyDescent="0.2">
      <c r="A144" s="77" t="s">
        <v>224</v>
      </c>
      <c r="B144" s="88" t="s">
        <v>223</v>
      </c>
      <c r="C144" s="184" t="s">
        <v>222</v>
      </c>
      <c r="D144" s="24">
        <f>VLOOKUP(B144,[4]Tried!$C$7:$F$218,4,FALSE)</f>
        <v>718.2170584256919</v>
      </c>
      <c r="E144" s="180">
        <f>VLOOKUP(B144,[4]Tried!$C$7:$F$218,2,FALSE)</f>
        <v>535.90839152689034</v>
      </c>
      <c r="F144" s="180">
        <f>VLOOKUP(B144,[4]Tried!$C$7:$F$218,3,FALSE)</f>
        <v>182.3086668988015</v>
      </c>
      <c r="G144" s="183"/>
      <c r="H144" s="180">
        <f>VLOOKUP(B144,[4]Tried!$K$7:$P$218,6,FALSE)</f>
        <v>713.87855709845917</v>
      </c>
      <c r="I144" s="182">
        <f>VLOOKUP(B144,[4]Tried!$K$7:$P$218,2,FALSE)</f>
        <v>344.26829562041371</v>
      </c>
      <c r="J144" s="20">
        <f>VLOOKUP(B144,[4]Tried!$K$7:$P$218,3,FALSE)</f>
        <v>104.99632235146194</v>
      </c>
      <c r="K144" s="180">
        <f>VLOOKUP(B144,[4]Tried!$K$7:$P$218,4,FALSE)</f>
        <v>103.93395982361992</v>
      </c>
      <c r="L144" s="180">
        <f>VLOOKUP(B144,[4]Tried!$K$7:$P$218,5,FALSE)</f>
        <v>160.6799793029636</v>
      </c>
      <c r="M144" s="19"/>
      <c r="N144" s="180">
        <f>VLOOKUP(B144,[4]Succeded!$C$8:$F$219,4,0)</f>
        <v>649.42745648953576</v>
      </c>
      <c r="O144" s="181">
        <f>VLOOKUP(B144,[4]Succeded!$C$8:$F$219,2,0)</f>
        <v>498.79499170159397</v>
      </c>
      <c r="P144" s="20">
        <f>VLOOKUP(B144,[4]Succeded!$C$8:$F$219,3,0)</f>
        <v>150.63246478794179</v>
      </c>
      <c r="Q144" s="19"/>
      <c r="R144" s="180">
        <f>VLOOKUP(B144,[4]Succeded!$K$8:$P$219,6,FALSE)</f>
        <v>644.33577853466306</v>
      </c>
      <c r="S144" s="180">
        <f>VLOOKUP(B144,[4]Succeded!$K$8:$P$219,2,FALSE)</f>
        <v>302.19322195034135</v>
      </c>
      <c r="T144" s="180">
        <f>VLOOKUP(B144,[4]Succeded!$K$8:$P$219,3,FALSE)</f>
        <v>96.336918173033197</v>
      </c>
      <c r="U144" s="180">
        <f>VLOOKUP(B144,[4]Succeded!$K$8:$P$219,4,FALSE)</f>
        <v>99.099476650975177</v>
      </c>
      <c r="V144" s="20">
        <f>VLOOKUP(B144,[4]Succeded!$K$8:$P$219,5,FALSE)</f>
        <v>146.70616176031331</v>
      </c>
      <c r="W144" s="19"/>
      <c r="X144" s="19">
        <f t="shared" si="16"/>
        <v>0.90422170967793403</v>
      </c>
      <c r="Y144" s="19">
        <f t="shared" si="17"/>
        <v>0.93074674624975684</v>
      </c>
      <c r="Z144" s="19">
        <f t="shared" si="18"/>
        <v>0.82624960924955371</v>
      </c>
      <c r="AA144" s="179"/>
      <c r="AB144" s="85">
        <f t="shared" si="19"/>
        <v>0.90258458126764451</v>
      </c>
      <c r="AC144" s="85">
        <f t="shared" si="20"/>
        <v>0.87778405910353174</v>
      </c>
      <c r="AD144" s="85">
        <f t="shared" si="21"/>
        <v>0.91752659536547876</v>
      </c>
      <c r="AE144" s="85">
        <f t="shared" si="22"/>
        <v>0.95348504780488452</v>
      </c>
      <c r="AF144" s="84">
        <f t="shared" si="23"/>
        <v>0.91303323784786816</v>
      </c>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row>
    <row r="145" spans="1:68" customFormat="1" x14ac:dyDescent="0.2">
      <c r="A145" s="77" t="s">
        <v>221</v>
      </c>
      <c r="B145" s="88" t="s">
        <v>220</v>
      </c>
      <c r="C145" s="184" t="s">
        <v>219</v>
      </c>
      <c r="D145" s="24">
        <f>VLOOKUP(B145,[4]Tried!$C$7:$F$218,4,FALSE)</f>
        <v>1322.1383112472615</v>
      </c>
      <c r="E145" s="180">
        <f>VLOOKUP(B145,[4]Tried!$C$7:$F$218,2,FALSE)</f>
        <v>850.1417289878051</v>
      </c>
      <c r="F145" s="180">
        <f>VLOOKUP(B145,[4]Tried!$C$7:$F$218,3,FALSE)</f>
        <v>471.99658225945643</v>
      </c>
      <c r="G145" s="183"/>
      <c r="H145" s="180">
        <f>VLOOKUP(B145,[4]Tried!$K$7:$P$218,6,FALSE)</f>
        <v>1330.3604247511867</v>
      </c>
      <c r="I145" s="182">
        <f>VLOOKUP(B145,[4]Tried!$K$7:$P$218,2,FALSE)</f>
        <v>743.36462997111983</v>
      </c>
      <c r="J145" s="20">
        <f>VLOOKUP(B145,[4]Tried!$K$7:$P$218,3,FALSE)</f>
        <v>150.62092915405779</v>
      </c>
      <c r="K145" s="180">
        <f>VLOOKUP(B145,[4]Tried!$K$7:$P$218,4,FALSE)</f>
        <v>116.35213402299976</v>
      </c>
      <c r="L145" s="180">
        <f>VLOOKUP(B145,[4]Tried!$K$7:$P$218,5,FALSE)</f>
        <v>320.02273160300922</v>
      </c>
      <c r="M145" s="19"/>
      <c r="N145" s="180">
        <f>VLOOKUP(B145,[4]Succeded!$C$8:$F$219,4,0)</f>
        <v>1181.65295128977</v>
      </c>
      <c r="O145" s="181">
        <f>VLOOKUP(B145,[4]Succeded!$C$8:$F$219,2,0)</f>
        <v>786.29002751367329</v>
      </c>
      <c r="P145" s="20">
        <f>VLOOKUP(B145,[4]Succeded!$C$8:$F$219,3,0)</f>
        <v>395.36292377609669</v>
      </c>
      <c r="Q145" s="19"/>
      <c r="R145" s="180">
        <f>VLOOKUP(B145,[4]Succeded!$K$8:$P$219,6,FALSE)</f>
        <v>1188.7018015455064</v>
      </c>
      <c r="S145" s="180">
        <f>VLOOKUP(B145,[4]Succeded!$K$8:$P$219,2,FALSE)</f>
        <v>657.99197370273544</v>
      </c>
      <c r="T145" s="180">
        <f>VLOOKUP(B145,[4]Succeded!$K$8:$P$219,3,FALSE)</f>
        <v>138.36144259413345</v>
      </c>
      <c r="U145" s="180">
        <f>VLOOKUP(B145,[4]Succeded!$K$8:$P$219,4,FALSE)</f>
        <v>110.86726367494347</v>
      </c>
      <c r="V145" s="20">
        <f>VLOOKUP(B145,[4]Succeded!$K$8:$P$219,5,FALSE)</f>
        <v>281.48112157369394</v>
      </c>
      <c r="W145" s="19"/>
      <c r="X145" s="19">
        <f t="shared" si="16"/>
        <v>0.89374382486128678</v>
      </c>
      <c r="Y145" s="19">
        <f t="shared" si="17"/>
        <v>0.9248928745679208</v>
      </c>
      <c r="Z145" s="19">
        <f t="shared" si="18"/>
        <v>0.83763937841135838</v>
      </c>
      <c r="AA145" s="179"/>
      <c r="AB145" s="85">
        <f t="shared" si="19"/>
        <v>0.8935186130238546</v>
      </c>
      <c r="AC145" s="85">
        <f t="shared" si="20"/>
        <v>0.88515372829656802</v>
      </c>
      <c r="AD145" s="85">
        <f t="shared" si="21"/>
        <v>0.91860701810314083</v>
      </c>
      <c r="AE145" s="85">
        <f t="shared" si="22"/>
        <v>0.95285973571424076</v>
      </c>
      <c r="AF145" s="84">
        <f t="shared" si="23"/>
        <v>0.87956602383756144</v>
      </c>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row>
    <row r="146" spans="1:68" customFormat="1" x14ac:dyDescent="0.2">
      <c r="A146" s="77" t="s">
        <v>218</v>
      </c>
      <c r="B146" s="88" t="s">
        <v>217</v>
      </c>
      <c r="C146" s="184" t="s">
        <v>216</v>
      </c>
      <c r="D146" s="24">
        <f>VLOOKUP(B146,[4]Tried!$C$7:$F$218,4,FALSE)</f>
        <v>1189.5318624152524</v>
      </c>
      <c r="E146" s="180">
        <f>VLOOKUP(B146,[4]Tried!$C$7:$F$218,2,FALSE)</f>
        <v>780.93698300100493</v>
      </c>
      <c r="F146" s="180">
        <f>VLOOKUP(B146,[4]Tried!$C$7:$F$218,3,FALSE)</f>
        <v>408.59487941424754</v>
      </c>
      <c r="G146" s="183"/>
      <c r="H146" s="180">
        <f>VLOOKUP(B146,[4]Tried!$K$7:$P$218,6,FALSE)</f>
        <v>1154.7742419193871</v>
      </c>
      <c r="I146" s="182">
        <f>VLOOKUP(B146,[4]Tried!$K$7:$P$218,2,FALSE)</f>
        <v>578.35323559577773</v>
      </c>
      <c r="J146" s="20">
        <f>VLOOKUP(B146,[4]Tried!$K$7:$P$218,3,FALSE)</f>
        <v>190.34019298820547</v>
      </c>
      <c r="K146" s="180">
        <f>VLOOKUP(B146,[4]Tried!$K$7:$P$218,4,FALSE)</f>
        <v>122.07965942339628</v>
      </c>
      <c r="L146" s="180">
        <f>VLOOKUP(B146,[4]Tried!$K$7:$P$218,5,FALSE)</f>
        <v>264.00115391200762</v>
      </c>
      <c r="M146" s="19"/>
      <c r="N146" s="180">
        <f>VLOOKUP(B146,[4]Succeded!$C$8:$F$219,4,0)</f>
        <v>1094.2411014894174</v>
      </c>
      <c r="O146" s="181">
        <f>VLOOKUP(B146,[4]Succeded!$C$8:$F$219,2,0)</f>
        <v>743.4316490185613</v>
      </c>
      <c r="P146" s="20">
        <f>VLOOKUP(B146,[4]Succeded!$C$8:$F$219,3,0)</f>
        <v>350.809452470856</v>
      </c>
      <c r="Q146" s="19"/>
      <c r="R146" s="180">
        <f>VLOOKUP(B146,[4]Succeded!$K$8:$P$219,6,FALSE)</f>
        <v>1063.0100435599154</v>
      </c>
      <c r="S146" s="180">
        <f>VLOOKUP(B146,[4]Succeded!$K$8:$P$219,2,FALSE)</f>
        <v>534.43149383980983</v>
      </c>
      <c r="T146" s="180">
        <f>VLOOKUP(B146,[4]Succeded!$K$8:$P$219,3,FALSE)</f>
        <v>167.79373826300821</v>
      </c>
      <c r="U146" s="180">
        <f>VLOOKUP(B146,[4]Succeded!$K$8:$P$219,4,FALSE)</f>
        <v>115.00260786220396</v>
      </c>
      <c r="V146" s="20">
        <f>VLOOKUP(B146,[4]Succeded!$K$8:$P$219,5,FALSE)</f>
        <v>245.78220359489345</v>
      </c>
      <c r="W146" s="19"/>
      <c r="X146" s="19">
        <f t="shared" si="16"/>
        <v>0.91989221647888064</v>
      </c>
      <c r="Y146" s="19">
        <f t="shared" si="17"/>
        <v>0.95197393029291921</v>
      </c>
      <c r="Z146" s="19">
        <f t="shared" si="18"/>
        <v>0.85857525423169412</v>
      </c>
      <c r="AA146" s="179"/>
      <c r="AB146" s="85">
        <f t="shared" si="19"/>
        <v>0.92053494524873747</v>
      </c>
      <c r="AC146" s="85">
        <f t="shared" si="20"/>
        <v>0.9240572386342355</v>
      </c>
      <c r="AD146" s="85">
        <f t="shared" si="21"/>
        <v>0.88154653848336506</v>
      </c>
      <c r="AE146" s="85">
        <f t="shared" si="22"/>
        <v>0.94202923243218006</v>
      </c>
      <c r="AF146" s="84">
        <f t="shared" si="23"/>
        <v>0.9309891261945521</v>
      </c>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row>
    <row r="147" spans="1:68" customFormat="1" x14ac:dyDescent="0.2">
      <c r="A147" s="77" t="s">
        <v>215</v>
      </c>
      <c r="B147" s="88" t="s">
        <v>214</v>
      </c>
      <c r="C147" s="184" t="s">
        <v>213</v>
      </c>
      <c r="D147" s="24">
        <f>VLOOKUP(B147,[4]Tried!$C$7:$F$218,4,FALSE)</f>
        <v>1210.9695694519255</v>
      </c>
      <c r="E147" s="180">
        <f>VLOOKUP(B147,[4]Tried!$C$7:$F$218,2,FALSE)</f>
        <v>398.62913380618573</v>
      </c>
      <c r="F147" s="180">
        <f>VLOOKUP(B147,[4]Tried!$C$7:$F$218,3,FALSE)</f>
        <v>812.34043564573972</v>
      </c>
      <c r="G147" s="183"/>
      <c r="H147" s="180">
        <f>VLOOKUP(B147,[4]Tried!$K$7:$P$218,6,FALSE)</f>
        <v>1175.1922618188532</v>
      </c>
      <c r="I147" s="182">
        <f>VLOOKUP(B147,[4]Tried!$K$7:$P$218,2,FALSE)</f>
        <v>472.43870308708534</v>
      </c>
      <c r="J147" s="20">
        <f>VLOOKUP(B147,[4]Tried!$K$7:$P$218,3,FALSE)</f>
        <v>197.79779377335075</v>
      </c>
      <c r="K147" s="180">
        <f>VLOOKUP(B147,[4]Tried!$K$7:$P$218,4,FALSE)</f>
        <v>104.72638531045206</v>
      </c>
      <c r="L147" s="180">
        <f>VLOOKUP(B147,[4]Tried!$K$7:$P$218,5,FALSE)</f>
        <v>400.22937964796512</v>
      </c>
      <c r="M147" s="19"/>
      <c r="N147" s="180">
        <f>VLOOKUP(B147,[4]Succeded!$C$8:$F$219,4,0)</f>
        <v>984.00137557434823</v>
      </c>
      <c r="O147" s="181">
        <f>VLOOKUP(B147,[4]Succeded!$C$8:$F$219,2,0)</f>
        <v>349.89305881979806</v>
      </c>
      <c r="P147" s="20">
        <f>VLOOKUP(B147,[4]Succeded!$C$8:$F$219,3,0)</f>
        <v>634.10831675455017</v>
      </c>
      <c r="Q147" s="19"/>
      <c r="R147" s="180">
        <f>VLOOKUP(B147,[4]Succeded!$K$8:$P$219,6,FALSE)</f>
        <v>957.65810727892961</v>
      </c>
      <c r="S147" s="180">
        <f>VLOOKUP(B147,[4]Succeded!$K$8:$P$219,2,FALSE)</f>
        <v>364.58285387258945</v>
      </c>
      <c r="T147" s="180">
        <f>VLOOKUP(B147,[4]Succeded!$K$8:$P$219,3,FALSE)</f>
        <v>167.60655050478917</v>
      </c>
      <c r="U147" s="180">
        <f>VLOOKUP(B147,[4]Succeded!$K$8:$P$219,4,FALSE)</f>
        <v>93.523876962489638</v>
      </c>
      <c r="V147" s="20">
        <f>VLOOKUP(B147,[4]Succeded!$K$8:$P$219,5,FALSE)</f>
        <v>331.94482593906133</v>
      </c>
      <c r="W147" s="19"/>
      <c r="X147" s="19">
        <f t="shared" si="16"/>
        <v>0.81257316483988851</v>
      </c>
      <c r="Y147" s="19">
        <f t="shared" si="17"/>
        <v>0.87774081005809457</v>
      </c>
      <c r="Z147" s="19">
        <f t="shared" si="18"/>
        <v>0.780594303729925</v>
      </c>
      <c r="AA147" s="179"/>
      <c r="AB147" s="85">
        <f t="shared" si="19"/>
        <v>0.81489483754492686</v>
      </c>
      <c r="AC147" s="85">
        <f t="shared" si="20"/>
        <v>0.77170403586808878</v>
      </c>
      <c r="AD147" s="85">
        <f t="shared" si="21"/>
        <v>0.84736309393239939</v>
      </c>
      <c r="AE147" s="85">
        <f t="shared" si="22"/>
        <v>0.89303069790145451</v>
      </c>
      <c r="AF147" s="84">
        <f t="shared" si="23"/>
        <v>0.82938645391558785</v>
      </c>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row>
    <row r="148" spans="1:68" customFormat="1" x14ac:dyDescent="0.2">
      <c r="A148" s="77" t="s">
        <v>212</v>
      </c>
      <c r="B148" s="88" t="s">
        <v>211</v>
      </c>
      <c r="C148" s="184" t="s">
        <v>210</v>
      </c>
      <c r="D148" s="24">
        <f>VLOOKUP(B148,[4]Tried!$C$7:$F$218,4,FALSE)</f>
        <v>1085.1876813462825</v>
      </c>
      <c r="E148" s="180">
        <f>VLOOKUP(B148,[4]Tried!$C$7:$F$218,2,FALSE)</f>
        <v>528.91075014074897</v>
      </c>
      <c r="F148" s="180">
        <f>VLOOKUP(B148,[4]Tried!$C$7:$F$218,3,FALSE)</f>
        <v>556.27693120553351</v>
      </c>
      <c r="G148" s="183"/>
      <c r="H148" s="180">
        <f>VLOOKUP(B148,[4]Tried!$K$7:$P$218,6,FALSE)</f>
        <v>1065.8534218409291</v>
      </c>
      <c r="I148" s="182">
        <f>VLOOKUP(B148,[4]Tried!$K$7:$P$218,2,FALSE)</f>
        <v>453.90011652285256</v>
      </c>
      <c r="J148" s="20">
        <f>VLOOKUP(B148,[4]Tried!$K$7:$P$218,3,FALSE)</f>
        <v>172.84528281105017</v>
      </c>
      <c r="K148" s="180">
        <f>VLOOKUP(B148,[4]Tried!$K$7:$P$218,4,FALSE)</f>
        <v>157.03770028878458</v>
      </c>
      <c r="L148" s="180">
        <f>VLOOKUP(B148,[4]Tried!$K$7:$P$218,5,FALSE)</f>
        <v>282.07032221824187</v>
      </c>
      <c r="M148" s="19"/>
      <c r="N148" s="180">
        <f>VLOOKUP(B148,[4]Succeded!$C$8:$F$219,4,0)</f>
        <v>948.64836665599057</v>
      </c>
      <c r="O148" s="181">
        <f>VLOOKUP(B148,[4]Succeded!$C$8:$F$219,2,0)</f>
        <v>480.60062343434504</v>
      </c>
      <c r="P148" s="20">
        <f>VLOOKUP(B148,[4]Succeded!$C$8:$F$219,3,0)</f>
        <v>468.04774322164553</v>
      </c>
      <c r="Q148" s="19"/>
      <c r="R148" s="180">
        <f>VLOOKUP(B148,[4]Succeded!$K$8:$P$219,6,FALSE)</f>
        <v>932.03779345327905</v>
      </c>
      <c r="S148" s="180">
        <f>VLOOKUP(B148,[4]Succeded!$K$8:$P$219,2,FALSE)</f>
        <v>383.73053829851699</v>
      </c>
      <c r="T148" s="180">
        <f>VLOOKUP(B148,[4]Succeded!$K$8:$P$219,3,FALSE)</f>
        <v>154.49209308564241</v>
      </c>
      <c r="U148" s="180">
        <f>VLOOKUP(B148,[4]Succeded!$K$8:$P$219,4,FALSE)</f>
        <v>145.52044263404963</v>
      </c>
      <c r="V148" s="20">
        <f>VLOOKUP(B148,[4]Succeded!$K$8:$P$219,5,FALSE)</f>
        <v>248.29471943507008</v>
      </c>
      <c r="W148" s="19"/>
      <c r="X148" s="19">
        <f t="shared" si="16"/>
        <v>0.87417907792603999</v>
      </c>
      <c r="Y148" s="19">
        <f t="shared" si="17"/>
        <v>0.90866109888379454</v>
      </c>
      <c r="Z148" s="19">
        <f t="shared" si="18"/>
        <v>0.84139340850845201</v>
      </c>
      <c r="AA148" s="179"/>
      <c r="AB148" s="85">
        <f t="shared" si="19"/>
        <v>0.87445212855204302</v>
      </c>
      <c r="AC148" s="85">
        <f t="shared" si="20"/>
        <v>0.84540744610978147</v>
      </c>
      <c r="AD148" s="85">
        <f t="shared" si="21"/>
        <v>0.89381723685528069</v>
      </c>
      <c r="AE148" s="85">
        <f t="shared" si="22"/>
        <v>0.92665928223888094</v>
      </c>
      <c r="AF148" s="84">
        <f t="shared" si="23"/>
        <v>0.88025821888117983</v>
      </c>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row>
    <row r="149" spans="1:68" customFormat="1" x14ac:dyDescent="0.2">
      <c r="A149" s="77" t="s">
        <v>209</v>
      </c>
      <c r="B149" s="88" t="s">
        <v>208</v>
      </c>
      <c r="C149" s="184" t="s">
        <v>207</v>
      </c>
      <c r="D149" s="24">
        <f>VLOOKUP(B149,[4]Tried!$C$7:$F$218,4,FALSE)</f>
        <v>613.20408518354748</v>
      </c>
      <c r="E149" s="180">
        <f>VLOOKUP(B149,[4]Tried!$C$7:$F$218,2,FALSE)</f>
        <v>527.82469868609087</v>
      </c>
      <c r="F149" s="180">
        <f>VLOOKUP(B149,[4]Tried!$C$7:$F$218,3,FALSE)</f>
        <v>85.379386497456636</v>
      </c>
      <c r="G149" s="183"/>
      <c r="H149" s="180">
        <f>VLOOKUP(B149,[4]Tried!$K$7:$P$218,6,FALSE)</f>
        <v>604.61287872528078</v>
      </c>
      <c r="I149" s="182">
        <f>VLOOKUP(B149,[4]Tried!$K$7:$P$218,2,FALSE)</f>
        <v>293.6723316357423</v>
      </c>
      <c r="J149" s="20">
        <f>VLOOKUP(B149,[4]Tried!$K$7:$P$218,3,FALSE)</f>
        <v>97.927216456291063</v>
      </c>
      <c r="K149" s="180">
        <f>VLOOKUP(B149,[4]Tried!$K$7:$P$218,4,FALSE)</f>
        <v>78.378821127461762</v>
      </c>
      <c r="L149" s="180">
        <f>VLOOKUP(B149,[4]Tried!$K$7:$P$218,5,FALSE)</f>
        <v>134.63450950578562</v>
      </c>
      <c r="M149" s="19"/>
      <c r="N149" s="180">
        <f>VLOOKUP(B149,[4]Succeded!$C$8:$F$219,4,0)</f>
        <v>542.0642283324803</v>
      </c>
      <c r="O149" s="181">
        <f>VLOOKUP(B149,[4]Succeded!$C$8:$F$219,2,0)</f>
        <v>465.62024551816887</v>
      </c>
      <c r="P149" s="20">
        <f>VLOOKUP(B149,[4]Succeded!$C$8:$F$219,3,0)</f>
        <v>76.443982814311383</v>
      </c>
      <c r="Q149" s="19"/>
      <c r="R149" s="180">
        <f>VLOOKUP(B149,[4]Succeded!$K$8:$P$219,6,FALSE)</f>
        <v>534.05732494504582</v>
      </c>
      <c r="S149" s="180">
        <f>VLOOKUP(B149,[4]Succeded!$K$8:$P$219,2,FALSE)</f>
        <v>256.04915296130849</v>
      </c>
      <c r="T149" s="180">
        <f>VLOOKUP(B149,[4]Succeded!$K$8:$P$219,3,FALSE)</f>
        <v>88.644324270702555</v>
      </c>
      <c r="U149" s="180">
        <f>VLOOKUP(B149,[4]Succeded!$K$8:$P$219,4,FALSE)</f>
        <v>67.980528482226319</v>
      </c>
      <c r="V149" s="20">
        <f>VLOOKUP(B149,[4]Succeded!$K$8:$P$219,5,FALSE)</f>
        <v>121.38331923080848</v>
      </c>
      <c r="W149" s="19"/>
      <c r="X149" s="19">
        <f t="shared" si="16"/>
        <v>0.88398665538933385</v>
      </c>
      <c r="Y149" s="19">
        <f t="shared" si="17"/>
        <v>0.88214940808422382</v>
      </c>
      <c r="Z149" s="19">
        <f t="shared" si="18"/>
        <v>0.89534471902756729</v>
      </c>
      <c r="AA149" s="179"/>
      <c r="AB149" s="85">
        <f t="shared" si="19"/>
        <v>0.88330458006619239</v>
      </c>
      <c r="AC149" s="85">
        <f t="shared" si="20"/>
        <v>0.87188722047843492</v>
      </c>
      <c r="AD149" s="85">
        <f t="shared" si="21"/>
        <v>0.90520620802356977</v>
      </c>
      <c r="AE149" s="85">
        <f t="shared" si="22"/>
        <v>0.86733287773842049</v>
      </c>
      <c r="AF149" s="84">
        <f t="shared" si="23"/>
        <v>0.90157656960596944</v>
      </c>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row>
    <row r="150" spans="1:68" customFormat="1" x14ac:dyDescent="0.2">
      <c r="A150" s="77" t="s">
        <v>206</v>
      </c>
      <c r="B150" s="88" t="s">
        <v>205</v>
      </c>
      <c r="C150" s="184" t="s">
        <v>204</v>
      </c>
      <c r="D150" s="24">
        <f>VLOOKUP(B150,[4]Tried!$C$7:$F$218,4,FALSE)</f>
        <v>1097.3973021534393</v>
      </c>
      <c r="E150" s="180">
        <f>VLOOKUP(B150,[4]Tried!$C$7:$F$218,2,FALSE)</f>
        <v>643.04358134258189</v>
      </c>
      <c r="F150" s="180">
        <f>VLOOKUP(B150,[4]Tried!$C$7:$F$218,3,FALSE)</f>
        <v>454.35372081085757</v>
      </c>
      <c r="G150" s="183"/>
      <c r="H150" s="180">
        <f>VLOOKUP(B150,[4]Tried!$K$7:$P$218,6,FALSE)</f>
        <v>1110.0964304782685</v>
      </c>
      <c r="I150" s="182">
        <f>VLOOKUP(B150,[4]Tried!$K$7:$P$218,2,FALSE)</f>
        <v>568.92654371945014</v>
      </c>
      <c r="J150" s="20">
        <f>VLOOKUP(B150,[4]Tried!$K$7:$P$218,3,FALSE)</f>
        <v>168.87558602573213</v>
      </c>
      <c r="K150" s="180">
        <f>VLOOKUP(B150,[4]Tried!$K$7:$P$218,4,FALSE)</f>
        <v>108.48819738919838</v>
      </c>
      <c r="L150" s="180">
        <f>VLOOKUP(B150,[4]Tried!$K$7:$P$218,5,FALSE)</f>
        <v>263.80610334388786</v>
      </c>
      <c r="M150" s="19"/>
      <c r="N150" s="180">
        <f>VLOOKUP(B150,[4]Succeded!$C$8:$F$219,4,0)</f>
        <v>950.23700654290587</v>
      </c>
      <c r="O150" s="181">
        <f>VLOOKUP(B150,[4]Succeded!$C$8:$F$219,2,0)</f>
        <v>582.31339781362999</v>
      </c>
      <c r="P150" s="20">
        <f>VLOOKUP(B150,[4]Succeded!$C$8:$F$219,3,0)</f>
        <v>367.92360872927594</v>
      </c>
      <c r="Q150" s="19"/>
      <c r="R150" s="180">
        <f>VLOOKUP(B150,[4]Succeded!$K$8:$P$219,6,FALSE)</f>
        <v>964.62521751540908</v>
      </c>
      <c r="S150" s="180">
        <f>VLOOKUP(B150,[4]Succeded!$K$8:$P$219,2,FALSE)</f>
        <v>504.83034766114599</v>
      </c>
      <c r="T150" s="180">
        <f>VLOOKUP(B150,[4]Succeded!$K$8:$P$219,3,FALSE)</f>
        <v>143.25535710348521</v>
      </c>
      <c r="U150" s="180">
        <f>VLOOKUP(B150,[4]Succeded!$K$8:$P$219,4,FALSE)</f>
        <v>99.099689577485279</v>
      </c>
      <c r="V150" s="20">
        <f>VLOOKUP(B150,[4]Succeded!$K$8:$P$219,5,FALSE)</f>
        <v>217.43982317329252</v>
      </c>
      <c r="W150" s="19"/>
      <c r="X150" s="19">
        <f t="shared" si="16"/>
        <v>0.86590062202471374</v>
      </c>
      <c r="Y150" s="19">
        <f t="shared" si="17"/>
        <v>0.90555821519568536</v>
      </c>
      <c r="Z150" s="19">
        <f t="shared" si="18"/>
        <v>0.80977351318410018</v>
      </c>
      <c r="AA150" s="179"/>
      <c r="AB150" s="85">
        <f t="shared" si="19"/>
        <v>0.86895623752236972</v>
      </c>
      <c r="AC150" s="85">
        <f t="shared" si="20"/>
        <v>0.88733836245490538</v>
      </c>
      <c r="AD150" s="85">
        <f t="shared" si="21"/>
        <v>0.84828932633078724</v>
      </c>
      <c r="AE150" s="85">
        <f t="shared" si="22"/>
        <v>0.91346056034066003</v>
      </c>
      <c r="AF150" s="84">
        <f t="shared" si="23"/>
        <v>0.8242410634823184</v>
      </c>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row>
    <row r="151" spans="1:68" customFormat="1" x14ac:dyDescent="0.2">
      <c r="A151" s="77" t="s">
        <v>203</v>
      </c>
      <c r="B151" s="88" t="s">
        <v>202</v>
      </c>
      <c r="C151" s="184" t="s">
        <v>201</v>
      </c>
      <c r="D151" s="24">
        <f>VLOOKUP(B151,[4]Tried!$C$7:$F$218,4,FALSE)</f>
        <v>705.79846898660719</v>
      </c>
      <c r="E151" s="180">
        <f>VLOOKUP(B151,[4]Tried!$C$7:$F$218,2,FALSE)</f>
        <v>461.26282327621175</v>
      </c>
      <c r="F151" s="180">
        <f>VLOOKUP(B151,[4]Tried!$C$7:$F$218,3,FALSE)</f>
        <v>244.53564571039544</v>
      </c>
      <c r="G151" s="183"/>
      <c r="H151" s="180">
        <f>VLOOKUP(B151,[4]Tried!$K$7:$P$218,6,FALSE)</f>
        <v>698.673151280865</v>
      </c>
      <c r="I151" s="182">
        <f>VLOOKUP(B151,[4]Tried!$K$7:$P$218,2,FALSE)</f>
        <v>328.7117786048795</v>
      </c>
      <c r="J151" s="20">
        <f>VLOOKUP(B151,[4]Tried!$K$7:$P$218,3,FALSE)</f>
        <v>100.67518270401369</v>
      </c>
      <c r="K151" s="180">
        <f>VLOOKUP(B151,[4]Tried!$K$7:$P$218,4,FALSE)</f>
        <v>97.338533921948866</v>
      </c>
      <c r="L151" s="180">
        <f>VLOOKUP(B151,[4]Tried!$K$7:$P$218,5,FALSE)</f>
        <v>171.94765605002294</v>
      </c>
      <c r="M151" s="19"/>
      <c r="N151" s="180">
        <f>VLOOKUP(B151,[4]Succeded!$C$8:$F$219,4,0)</f>
        <v>637.19048947454917</v>
      </c>
      <c r="O151" s="181">
        <f>VLOOKUP(B151,[4]Succeded!$C$8:$F$219,2,0)</f>
        <v>431.30208917125537</v>
      </c>
      <c r="P151" s="20">
        <f>VLOOKUP(B151,[4]Succeded!$C$8:$F$219,3,0)</f>
        <v>205.88840030329382</v>
      </c>
      <c r="Q151" s="19"/>
      <c r="R151" s="180">
        <f>VLOOKUP(B151,[4]Succeded!$K$8:$P$219,6,FALSE)</f>
        <v>626.79367458047466</v>
      </c>
      <c r="S151" s="180">
        <f>VLOOKUP(B151,[4]Succeded!$K$8:$P$219,2,FALSE)</f>
        <v>287.88293893779996</v>
      </c>
      <c r="T151" s="180">
        <f>VLOOKUP(B151,[4]Succeded!$K$8:$P$219,3,FALSE)</f>
        <v>89.776540292445006</v>
      </c>
      <c r="U151" s="180">
        <f>VLOOKUP(B151,[4]Succeded!$K$8:$P$219,4,FALSE)</f>
        <v>93.678018732088645</v>
      </c>
      <c r="V151" s="20">
        <f>VLOOKUP(B151,[4]Succeded!$K$8:$P$219,5,FALSE)</f>
        <v>155.45617661814106</v>
      </c>
      <c r="W151" s="19"/>
      <c r="X151" s="19">
        <f t="shared" si="16"/>
        <v>0.90279381080187648</v>
      </c>
      <c r="Y151" s="19">
        <f t="shared" si="17"/>
        <v>0.93504628469263085</v>
      </c>
      <c r="Z151" s="19">
        <f t="shared" si="18"/>
        <v>0.84195659780058518</v>
      </c>
      <c r="AA151" s="179"/>
      <c r="AB151" s="85">
        <f t="shared" si="19"/>
        <v>0.89712002447980865</v>
      </c>
      <c r="AC151" s="85">
        <f t="shared" si="20"/>
        <v>0.87579137005565932</v>
      </c>
      <c r="AD151" s="85">
        <f t="shared" si="21"/>
        <v>0.89174449830788161</v>
      </c>
      <c r="AE151" s="85">
        <f t="shared" si="22"/>
        <v>0.96239397654380732</v>
      </c>
      <c r="AF151" s="84">
        <f t="shared" si="23"/>
        <v>0.90409011782583304</v>
      </c>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row>
    <row r="152" spans="1:68" customFormat="1" x14ac:dyDescent="0.2">
      <c r="A152" s="77" t="s">
        <v>200</v>
      </c>
      <c r="B152" s="88" t="s">
        <v>199</v>
      </c>
      <c r="C152" s="184" t="s">
        <v>198</v>
      </c>
      <c r="D152" s="24">
        <f>VLOOKUP(B152,[4]Tried!$C$7:$F$218,4,FALSE)</f>
        <v>736.22026621834323</v>
      </c>
      <c r="E152" s="180">
        <f>VLOOKUP(B152,[4]Tried!$C$7:$F$218,2,FALSE)</f>
        <v>586.53256063953461</v>
      </c>
      <c r="F152" s="180">
        <f>VLOOKUP(B152,[4]Tried!$C$7:$F$218,3,FALSE)</f>
        <v>149.68770557880862</v>
      </c>
      <c r="G152" s="183"/>
      <c r="H152" s="180">
        <f>VLOOKUP(B152,[4]Tried!$K$7:$P$218,6,FALSE)</f>
        <v>721.86131403272202</v>
      </c>
      <c r="I152" s="182">
        <f>VLOOKUP(B152,[4]Tried!$K$7:$P$218,2,FALSE)</f>
        <v>337.83229517640666</v>
      </c>
      <c r="J152" s="20">
        <f>VLOOKUP(B152,[4]Tried!$K$7:$P$218,3,FALSE)</f>
        <v>123.53335309729385</v>
      </c>
      <c r="K152" s="180">
        <f>VLOOKUP(B152,[4]Tried!$K$7:$P$218,4,FALSE)</f>
        <v>122.67842321880698</v>
      </c>
      <c r="L152" s="180">
        <f>VLOOKUP(B152,[4]Tried!$K$7:$P$218,5,FALSE)</f>
        <v>137.81724254021444</v>
      </c>
      <c r="M152" s="19"/>
      <c r="N152" s="180">
        <f>VLOOKUP(B152,[4]Succeded!$C$8:$F$219,4,0)</f>
        <v>678.79968311687151</v>
      </c>
      <c r="O152" s="181">
        <f>VLOOKUP(B152,[4]Succeded!$C$8:$F$219,2,0)</f>
        <v>549.87286378070849</v>
      </c>
      <c r="P152" s="20">
        <f>VLOOKUP(B152,[4]Succeded!$C$8:$F$219,3,0)</f>
        <v>128.92681933616305</v>
      </c>
      <c r="Q152" s="19"/>
      <c r="R152" s="180">
        <f>VLOOKUP(B152,[4]Succeded!$K$8:$P$219,6,FALSE)</f>
        <v>666.43628850081348</v>
      </c>
      <c r="S152" s="180">
        <f>VLOOKUP(B152,[4]Succeded!$K$8:$P$219,2,FALSE)</f>
        <v>310.95515448209954</v>
      </c>
      <c r="T152" s="180">
        <f>VLOOKUP(B152,[4]Succeded!$K$8:$P$219,3,FALSE)</f>
        <v>112.46275159534913</v>
      </c>
      <c r="U152" s="180">
        <f>VLOOKUP(B152,[4]Succeded!$K$8:$P$219,4,FALSE)</f>
        <v>115.56298576103154</v>
      </c>
      <c r="V152" s="20">
        <f>VLOOKUP(B152,[4]Succeded!$K$8:$P$219,5,FALSE)</f>
        <v>127.4553966623333</v>
      </c>
      <c r="W152" s="19"/>
      <c r="X152" s="19">
        <f t="shared" si="16"/>
        <v>0.92200624495653005</v>
      </c>
      <c r="Y152" s="19">
        <f t="shared" si="17"/>
        <v>0.93749759294035839</v>
      </c>
      <c r="Z152" s="19">
        <f t="shared" si="18"/>
        <v>0.86130533458063308</v>
      </c>
      <c r="AA152" s="179"/>
      <c r="AB152" s="85">
        <f t="shared" si="19"/>
        <v>0.92321928817285792</v>
      </c>
      <c r="AC152" s="85">
        <f t="shared" si="20"/>
        <v>0.92044235830007726</v>
      </c>
      <c r="AD152" s="85">
        <f t="shared" si="21"/>
        <v>0.91038370428409232</v>
      </c>
      <c r="AE152" s="85">
        <f t="shared" si="22"/>
        <v>0.94199927525083627</v>
      </c>
      <c r="AF152" s="84">
        <f t="shared" si="23"/>
        <v>0.92481459005495925</v>
      </c>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row>
    <row r="153" spans="1:68" customFormat="1" x14ac:dyDescent="0.2">
      <c r="A153" s="77" t="s">
        <v>197</v>
      </c>
      <c r="B153" s="88" t="s">
        <v>196</v>
      </c>
      <c r="C153" s="184" t="s">
        <v>195</v>
      </c>
      <c r="D153" s="24">
        <f>VLOOKUP(B153,[4]Tried!$C$7:$F$218,4,FALSE)</f>
        <v>950.91548351133588</v>
      </c>
      <c r="E153" s="180">
        <f>VLOOKUP(B153,[4]Tried!$C$7:$F$218,2,FALSE)</f>
        <v>456.45563154790642</v>
      </c>
      <c r="F153" s="180">
        <f>VLOOKUP(B153,[4]Tried!$C$7:$F$218,3,FALSE)</f>
        <v>494.45985196342946</v>
      </c>
      <c r="G153" s="183"/>
      <c r="H153" s="180">
        <f>VLOOKUP(B153,[4]Tried!$K$7:$P$218,6,FALSE)</f>
        <v>923.03533126208652</v>
      </c>
      <c r="I153" s="182">
        <f>VLOOKUP(B153,[4]Tried!$K$7:$P$218,2,FALSE)</f>
        <v>388.3639882461851</v>
      </c>
      <c r="J153" s="20">
        <f>VLOOKUP(B153,[4]Tried!$K$7:$P$218,3,FALSE)</f>
        <v>153.28941912424469</v>
      </c>
      <c r="K153" s="180">
        <f>VLOOKUP(B153,[4]Tried!$K$7:$P$218,4,FALSE)</f>
        <v>64.394824694911833</v>
      </c>
      <c r="L153" s="180">
        <f>VLOOKUP(B153,[4]Tried!$K$7:$P$218,5,FALSE)</f>
        <v>316.98709919674491</v>
      </c>
      <c r="M153" s="19"/>
      <c r="N153" s="180">
        <f>VLOOKUP(B153,[4]Succeded!$C$8:$F$219,4,0)</f>
        <v>795.38222646702991</v>
      </c>
      <c r="O153" s="181">
        <f>VLOOKUP(B153,[4]Succeded!$C$8:$F$219,2,0)</f>
        <v>389.79455462947845</v>
      </c>
      <c r="P153" s="20">
        <f>VLOOKUP(B153,[4]Succeded!$C$8:$F$219,3,0)</f>
        <v>405.58767183755145</v>
      </c>
      <c r="Q153" s="19"/>
      <c r="R153" s="180">
        <f>VLOOKUP(B153,[4]Succeded!$K$8:$P$219,6,FALSE)</f>
        <v>773.29419157642076</v>
      </c>
      <c r="S153" s="180">
        <f>VLOOKUP(B153,[4]Succeded!$K$8:$P$219,2,FALSE)</f>
        <v>324.65914271679571</v>
      </c>
      <c r="T153" s="180">
        <f>VLOOKUP(B153,[4]Succeded!$K$8:$P$219,3,FALSE)</f>
        <v>136.97820676573585</v>
      </c>
      <c r="U153" s="180">
        <f>VLOOKUP(B153,[4]Succeded!$K$8:$P$219,4,FALSE)</f>
        <v>58.658679981700097</v>
      </c>
      <c r="V153" s="20">
        <f>VLOOKUP(B153,[4]Succeded!$K$8:$P$219,5,FALSE)</f>
        <v>252.99816211218905</v>
      </c>
      <c r="W153" s="19"/>
      <c r="X153" s="19">
        <f t="shared" si="16"/>
        <v>0.83643840095022293</v>
      </c>
      <c r="Y153" s="19">
        <f t="shared" si="17"/>
        <v>0.85395935045785132</v>
      </c>
      <c r="Z153" s="19">
        <f t="shared" si="18"/>
        <v>0.82026411290425449</v>
      </c>
      <c r="AA153" s="179"/>
      <c r="AB153" s="85">
        <f t="shared" si="19"/>
        <v>0.83777312242108715</v>
      </c>
      <c r="AC153" s="85">
        <f t="shared" si="20"/>
        <v>0.83596613626027882</v>
      </c>
      <c r="AD153" s="85">
        <f t="shared" si="21"/>
        <v>0.89359205317825485</v>
      </c>
      <c r="AE153" s="85">
        <f t="shared" si="22"/>
        <v>0.9109222714653189</v>
      </c>
      <c r="AF153" s="84">
        <f t="shared" si="23"/>
        <v>0.79813393905712315</v>
      </c>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row>
    <row r="154" spans="1:68" customFormat="1" x14ac:dyDescent="0.2">
      <c r="A154" s="77" t="s">
        <v>194</v>
      </c>
      <c r="B154" s="88" t="s">
        <v>193</v>
      </c>
      <c r="C154" s="184" t="s">
        <v>192</v>
      </c>
      <c r="D154" s="24">
        <f>VLOOKUP(B154,[4]Tried!$C$7:$F$218,4,FALSE)</f>
        <v>1065.7472331233118</v>
      </c>
      <c r="E154" s="180">
        <f>VLOOKUP(B154,[4]Tried!$C$7:$F$218,2,FALSE)</f>
        <v>655.38153078203391</v>
      </c>
      <c r="F154" s="180">
        <f>VLOOKUP(B154,[4]Tried!$C$7:$F$218,3,FALSE)</f>
        <v>410.36570234127799</v>
      </c>
      <c r="G154" s="183"/>
      <c r="H154" s="180">
        <f>VLOOKUP(B154,[4]Tried!$K$7:$P$218,6,FALSE)</f>
        <v>1035.4912734107736</v>
      </c>
      <c r="I154" s="182">
        <f>VLOOKUP(B154,[4]Tried!$K$7:$P$218,2,FALSE)</f>
        <v>472.05599631342932</v>
      </c>
      <c r="J154" s="20">
        <f>VLOOKUP(B154,[4]Tried!$K$7:$P$218,3,FALSE)</f>
        <v>161.52301017498135</v>
      </c>
      <c r="K154" s="180">
        <f>VLOOKUP(B154,[4]Tried!$K$7:$P$218,4,FALSE)</f>
        <v>109.94329383820173</v>
      </c>
      <c r="L154" s="180">
        <f>VLOOKUP(B154,[4]Tried!$K$7:$P$218,5,FALSE)</f>
        <v>291.96897308416118</v>
      </c>
      <c r="M154" s="19"/>
      <c r="N154" s="180">
        <f>VLOOKUP(B154,[4]Succeded!$C$8:$F$219,4,0)</f>
        <v>922.90680106378568</v>
      </c>
      <c r="O154" s="181">
        <f>VLOOKUP(B154,[4]Succeded!$C$8:$F$219,2,0)</f>
        <v>586.66564702176152</v>
      </c>
      <c r="P154" s="20">
        <f>VLOOKUP(B154,[4]Succeded!$C$8:$F$219,3,0)</f>
        <v>336.24115404202416</v>
      </c>
      <c r="Q154" s="19"/>
      <c r="R154" s="180">
        <f>VLOOKUP(B154,[4]Succeded!$K$8:$P$219,6,FALSE)</f>
        <v>896.32620195970787</v>
      </c>
      <c r="S154" s="180">
        <f>VLOOKUP(B154,[4]Succeded!$K$8:$P$219,2,FALSE)</f>
        <v>405.75457662645852</v>
      </c>
      <c r="T154" s="180">
        <f>VLOOKUP(B154,[4]Succeded!$K$8:$P$219,3,FALSE)</f>
        <v>135.50026909979971</v>
      </c>
      <c r="U154" s="180">
        <f>VLOOKUP(B154,[4]Succeded!$K$8:$P$219,4,FALSE)</f>
        <v>103.62466299365062</v>
      </c>
      <c r="V154" s="20">
        <f>VLOOKUP(B154,[4]Succeded!$K$8:$P$219,5,FALSE)</f>
        <v>251.44669323979898</v>
      </c>
      <c r="W154" s="19"/>
      <c r="X154" s="19">
        <f t="shared" si="16"/>
        <v>0.86597156659659946</v>
      </c>
      <c r="Y154" s="19">
        <f t="shared" si="17"/>
        <v>0.89515132707771428</v>
      </c>
      <c r="Z154" s="19">
        <f t="shared" si="18"/>
        <v>0.81936953337876994</v>
      </c>
      <c r="AA154" s="179"/>
      <c r="AB154" s="85">
        <f t="shared" si="19"/>
        <v>0.86560478583979361</v>
      </c>
      <c r="AC154" s="85">
        <f t="shared" si="20"/>
        <v>0.8595475532463126</v>
      </c>
      <c r="AD154" s="85">
        <f t="shared" si="21"/>
        <v>0.8388914307194334</v>
      </c>
      <c r="AE154" s="85">
        <f t="shared" si="22"/>
        <v>0.94252827413148155</v>
      </c>
      <c r="AF154" s="84">
        <f t="shared" si="23"/>
        <v>0.86121032171222689</v>
      </c>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row>
    <row r="155" spans="1:68" customFormat="1" x14ac:dyDescent="0.2">
      <c r="A155" s="77" t="s">
        <v>191</v>
      </c>
      <c r="B155" s="88" t="s">
        <v>190</v>
      </c>
      <c r="C155" s="184" t="s">
        <v>189</v>
      </c>
      <c r="D155" s="24">
        <f>VLOOKUP(B155,[4]Tried!$C$7:$F$218,4,FALSE)</f>
        <v>1256.9433394876107</v>
      </c>
      <c r="E155" s="180">
        <f>VLOOKUP(B155,[4]Tried!$C$7:$F$218,2,FALSE)</f>
        <v>888.30792093655759</v>
      </c>
      <c r="F155" s="180">
        <f>VLOOKUP(B155,[4]Tried!$C$7:$F$218,3,FALSE)</f>
        <v>368.63541855105319</v>
      </c>
      <c r="G155" s="183"/>
      <c r="H155" s="180">
        <f>VLOOKUP(B155,[4]Tried!$K$7:$P$218,6,FALSE)</f>
        <v>1251.476549140549</v>
      </c>
      <c r="I155" s="182">
        <f>VLOOKUP(B155,[4]Tried!$K$7:$P$218,2,FALSE)</f>
        <v>714.50483131518445</v>
      </c>
      <c r="J155" s="20">
        <f>VLOOKUP(B155,[4]Tried!$K$7:$P$218,3,FALSE)</f>
        <v>133.81258402869256</v>
      </c>
      <c r="K155" s="180">
        <f>VLOOKUP(B155,[4]Tried!$K$7:$P$218,4,FALSE)</f>
        <v>99.375726149175094</v>
      </c>
      <c r="L155" s="180">
        <f>VLOOKUP(B155,[4]Tried!$K$7:$P$218,5,FALSE)</f>
        <v>303.78340764749692</v>
      </c>
      <c r="M155" s="19"/>
      <c r="N155" s="180">
        <f>VLOOKUP(B155,[4]Succeded!$C$8:$F$219,4,0)</f>
        <v>1139.6075313007641</v>
      </c>
      <c r="O155" s="181">
        <f>VLOOKUP(B155,[4]Succeded!$C$8:$F$219,2,0)</f>
        <v>812.75075836775352</v>
      </c>
      <c r="P155" s="20">
        <f>VLOOKUP(B155,[4]Succeded!$C$8:$F$219,3,0)</f>
        <v>326.85677293301069</v>
      </c>
      <c r="Q155" s="19"/>
      <c r="R155" s="180">
        <f>VLOOKUP(B155,[4]Succeded!$K$8:$P$219,6,FALSE)</f>
        <v>1131.9770703036409</v>
      </c>
      <c r="S155" s="180">
        <f>VLOOKUP(B155,[4]Succeded!$K$8:$P$219,2,FALSE)</f>
        <v>636.94845607897128</v>
      </c>
      <c r="T155" s="180">
        <f>VLOOKUP(B155,[4]Succeded!$K$8:$P$219,3,FALSE)</f>
        <v>115.33670545408324</v>
      </c>
      <c r="U155" s="180">
        <f>VLOOKUP(B155,[4]Succeded!$K$8:$P$219,4,FALSE)</f>
        <v>96.031808443716372</v>
      </c>
      <c r="V155" s="20">
        <f>VLOOKUP(B155,[4]Succeded!$K$8:$P$219,5,FALSE)</f>
        <v>283.66010032687001</v>
      </c>
      <c r="W155" s="19"/>
      <c r="X155" s="19">
        <f t="shared" si="16"/>
        <v>0.90664988269504798</v>
      </c>
      <c r="Y155" s="19">
        <f t="shared" si="17"/>
        <v>0.91494259953334323</v>
      </c>
      <c r="Z155" s="19">
        <f t="shared" si="18"/>
        <v>0.88666676202125028</v>
      </c>
      <c r="AA155" s="179"/>
      <c r="AB155" s="85">
        <f t="shared" si="19"/>
        <v>0.90451320968101689</v>
      </c>
      <c r="AC155" s="85">
        <f t="shared" si="20"/>
        <v>0.89145437254293203</v>
      </c>
      <c r="AD155" s="85">
        <f t="shared" si="21"/>
        <v>0.86192719684235641</v>
      </c>
      <c r="AE155" s="85">
        <f t="shared" si="22"/>
        <v>0.96635075953619609</v>
      </c>
      <c r="AF155" s="84">
        <f t="shared" si="23"/>
        <v>0.93375771416726772</v>
      </c>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row>
    <row r="156" spans="1:68" customFormat="1" x14ac:dyDescent="0.2">
      <c r="A156" s="77" t="s">
        <v>188</v>
      </c>
      <c r="B156" s="88" t="s">
        <v>187</v>
      </c>
      <c r="C156" s="184" t="s">
        <v>186</v>
      </c>
      <c r="D156" s="24">
        <f>VLOOKUP(B156,[4]Tried!$C$7:$F$218,4,FALSE)</f>
        <v>771.32238406896863</v>
      </c>
      <c r="E156" s="180">
        <f>VLOOKUP(B156,[4]Tried!$C$7:$F$218,2,FALSE)</f>
        <v>470.53670558168187</v>
      </c>
      <c r="F156" s="180">
        <f>VLOOKUP(B156,[4]Tried!$C$7:$F$218,3,FALSE)</f>
        <v>300.78567848728676</v>
      </c>
      <c r="G156" s="183"/>
      <c r="H156" s="180">
        <f>VLOOKUP(B156,[4]Tried!$K$7:$P$218,6,FALSE)</f>
        <v>748.17469792646091</v>
      </c>
      <c r="I156" s="182">
        <f>VLOOKUP(B156,[4]Tried!$K$7:$P$218,2,FALSE)</f>
        <v>353.99237934844075</v>
      </c>
      <c r="J156" s="20">
        <f>VLOOKUP(B156,[4]Tried!$K$7:$P$218,3,FALSE)</f>
        <v>79.903066910741884</v>
      </c>
      <c r="K156" s="180">
        <f>VLOOKUP(B156,[4]Tried!$K$7:$P$218,4,FALSE)</f>
        <v>74.561817984372595</v>
      </c>
      <c r="L156" s="180">
        <f>VLOOKUP(B156,[4]Tried!$K$7:$P$218,5,FALSE)</f>
        <v>239.71743368290566</v>
      </c>
      <c r="M156" s="19"/>
      <c r="N156" s="180">
        <f>VLOOKUP(B156,[4]Succeded!$C$8:$F$219,4,0)</f>
        <v>682.03975972609476</v>
      </c>
      <c r="O156" s="181">
        <f>VLOOKUP(B156,[4]Succeded!$C$8:$F$219,2,0)</f>
        <v>420.72146155035057</v>
      </c>
      <c r="P156" s="20">
        <f>VLOOKUP(B156,[4]Succeded!$C$8:$F$219,3,0)</f>
        <v>261.31829817574419</v>
      </c>
      <c r="Q156" s="19"/>
      <c r="R156" s="180">
        <f>VLOOKUP(B156,[4]Succeded!$K$8:$P$219,6,FALSE)</f>
        <v>662.08551937611207</v>
      </c>
      <c r="S156" s="180">
        <f>VLOOKUP(B156,[4]Succeded!$K$8:$P$219,2,FALSE)</f>
        <v>316.27547978045743</v>
      </c>
      <c r="T156" s="180">
        <f>VLOOKUP(B156,[4]Succeded!$K$8:$P$219,3,FALSE)</f>
        <v>71.989734401764977</v>
      </c>
      <c r="U156" s="180">
        <f>VLOOKUP(B156,[4]Succeded!$K$8:$P$219,4,FALSE)</f>
        <v>64.485403915641044</v>
      </c>
      <c r="V156" s="20">
        <f>VLOOKUP(B156,[4]Succeded!$K$8:$P$219,5,FALSE)</f>
        <v>209.33490127824865</v>
      </c>
      <c r="W156" s="19"/>
      <c r="X156" s="19">
        <f t="shared" si="16"/>
        <v>0.8842473313533572</v>
      </c>
      <c r="Y156" s="19">
        <f t="shared" si="17"/>
        <v>0.89413101371177994</v>
      </c>
      <c r="Z156" s="19">
        <f t="shared" si="18"/>
        <v>0.86878570645373754</v>
      </c>
      <c r="AA156" s="179"/>
      <c r="AB156" s="85">
        <f t="shared" si="19"/>
        <v>0.88493438926905454</v>
      </c>
      <c r="AC156" s="85">
        <f t="shared" si="20"/>
        <v>0.89345279229624908</v>
      </c>
      <c r="AD156" s="85">
        <f t="shared" si="21"/>
        <v>0.90096334452572724</v>
      </c>
      <c r="AE156" s="85">
        <f t="shared" si="22"/>
        <v>0.86485825666370597</v>
      </c>
      <c r="AF156" s="84">
        <f t="shared" si="23"/>
        <v>0.87325689275963747</v>
      </c>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row>
    <row r="157" spans="1:68" customFormat="1" x14ac:dyDescent="0.2">
      <c r="A157" s="77" t="s">
        <v>185</v>
      </c>
      <c r="B157" s="88" t="s">
        <v>184</v>
      </c>
      <c r="C157" s="184" t="s">
        <v>183</v>
      </c>
      <c r="D157" s="24">
        <f>VLOOKUP(B157,[4]Tried!$C$7:$F$218,4,FALSE)</f>
        <v>697.35605657485564</v>
      </c>
      <c r="E157" s="180">
        <f>VLOOKUP(B157,[4]Tried!$C$7:$F$218,2,FALSE)</f>
        <v>443.24944451263701</v>
      </c>
      <c r="F157" s="180">
        <f>VLOOKUP(B157,[4]Tried!$C$7:$F$218,3,FALSE)</f>
        <v>254.10661206221863</v>
      </c>
      <c r="G157" s="183"/>
      <c r="H157" s="180">
        <f>VLOOKUP(B157,[4]Tried!$K$7:$P$218,6,FALSE)</f>
        <v>711.17450260872215</v>
      </c>
      <c r="I157" s="182">
        <f>VLOOKUP(B157,[4]Tried!$K$7:$P$218,2,FALSE)</f>
        <v>320.26499505108256</v>
      </c>
      <c r="J157" s="20">
        <f>VLOOKUP(B157,[4]Tried!$K$7:$P$218,3,FALSE)</f>
        <v>112.51323016098347</v>
      </c>
      <c r="K157" s="180">
        <f>VLOOKUP(B157,[4]Tried!$K$7:$P$218,4,FALSE)</f>
        <v>48.447771686260189</v>
      </c>
      <c r="L157" s="180">
        <f>VLOOKUP(B157,[4]Tried!$K$7:$P$218,5,FALSE)</f>
        <v>229.94850571039586</v>
      </c>
      <c r="M157" s="19"/>
      <c r="N157" s="180">
        <f>VLOOKUP(B157,[4]Succeded!$C$8:$F$219,4,0)</f>
        <v>636.75384004896659</v>
      </c>
      <c r="O157" s="181">
        <f>VLOOKUP(B157,[4]Succeded!$C$8:$F$219,2,0)</f>
        <v>401.71367753311137</v>
      </c>
      <c r="P157" s="20">
        <f>VLOOKUP(B157,[4]Succeded!$C$8:$F$219,3,0)</f>
        <v>235.04016251585526</v>
      </c>
      <c r="Q157" s="19"/>
      <c r="R157" s="180">
        <f>VLOOKUP(B157,[4]Succeded!$K$8:$P$219,6,FALSE)</f>
        <v>649.60692977250903</v>
      </c>
      <c r="S157" s="180">
        <f>VLOOKUP(B157,[4]Succeded!$K$8:$P$219,2,FALSE)</f>
        <v>294.50430973153948</v>
      </c>
      <c r="T157" s="180">
        <f>VLOOKUP(B157,[4]Succeded!$K$8:$P$219,3,FALSE)</f>
        <v>102.87152667849372</v>
      </c>
      <c r="U157" s="180">
        <f>VLOOKUP(B157,[4]Succeded!$K$8:$P$219,4,FALSE)</f>
        <v>47.437889431868463</v>
      </c>
      <c r="V157" s="20">
        <f>VLOOKUP(B157,[4]Succeded!$K$8:$P$219,5,FALSE)</f>
        <v>204.7932039306074</v>
      </c>
      <c r="W157" s="19"/>
      <c r="X157" s="19">
        <f t="shared" si="16"/>
        <v>0.91309716757384485</v>
      </c>
      <c r="Y157" s="19">
        <f t="shared" si="17"/>
        <v>0.90629256845387551</v>
      </c>
      <c r="Z157" s="19">
        <f t="shared" si="18"/>
        <v>0.92496673190977452</v>
      </c>
      <c r="AA157" s="179"/>
      <c r="AB157" s="85">
        <f t="shared" si="19"/>
        <v>0.9134283180704994</v>
      </c>
      <c r="AC157" s="85">
        <f t="shared" si="20"/>
        <v>0.91956446780755974</v>
      </c>
      <c r="AD157" s="85">
        <f t="shared" si="21"/>
        <v>0.91430604677605976</v>
      </c>
      <c r="AE157" s="85">
        <f t="shared" si="22"/>
        <v>0.97915523832692331</v>
      </c>
      <c r="AF157" s="84">
        <f t="shared" si="23"/>
        <v>0.89060463036246118</v>
      </c>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row>
    <row r="158" spans="1:68" customFormat="1" x14ac:dyDescent="0.2">
      <c r="A158" s="77" t="s">
        <v>182</v>
      </c>
      <c r="B158" s="88" t="s">
        <v>181</v>
      </c>
      <c r="C158" s="184" t="s">
        <v>180</v>
      </c>
      <c r="D158" s="24">
        <f>VLOOKUP(B158,[4]Tried!$C$7:$F$218,4,FALSE)</f>
        <v>525.03620329336366</v>
      </c>
      <c r="E158" s="180">
        <f>VLOOKUP(B158,[4]Tried!$C$7:$F$218,2,FALSE)</f>
        <v>506.55168802890012</v>
      </c>
      <c r="F158" s="180">
        <f>VLOOKUP(B158,[4]Tried!$C$7:$F$218,3,FALSE)</f>
        <v>18.484515264463571</v>
      </c>
      <c r="G158" s="183"/>
      <c r="H158" s="180">
        <f>VLOOKUP(B158,[4]Tried!$K$7:$P$218,6,FALSE)</f>
        <v>512.07719883324455</v>
      </c>
      <c r="I158" s="182">
        <f>VLOOKUP(B158,[4]Tried!$K$7:$P$218,2,FALSE)</f>
        <v>220.5524664451203</v>
      </c>
      <c r="J158" s="20">
        <f>VLOOKUP(B158,[4]Tried!$K$7:$P$218,3,FALSE)</f>
        <v>105.19239507851859</v>
      </c>
      <c r="K158" s="180">
        <f>VLOOKUP(B158,[4]Tried!$K$7:$P$218,4,FALSE)</f>
        <v>94.132721729049479</v>
      </c>
      <c r="L158" s="180">
        <f>VLOOKUP(B158,[4]Tried!$K$7:$P$218,5,FALSE)</f>
        <v>92.199615580556184</v>
      </c>
      <c r="M158" s="19"/>
      <c r="N158" s="180">
        <f>VLOOKUP(B158,[4]Succeded!$C$8:$F$219,4,0)</f>
        <v>475.66821309820892</v>
      </c>
      <c r="O158" s="181">
        <f>VLOOKUP(B158,[4]Succeded!$C$8:$F$219,2,0)</f>
        <v>457.18369783374533</v>
      </c>
      <c r="P158" s="20">
        <f>VLOOKUP(B158,[4]Succeded!$C$8:$F$219,3,0)</f>
        <v>18.484515264463571</v>
      </c>
      <c r="Q158" s="19"/>
      <c r="R158" s="180">
        <f>VLOOKUP(B158,[4]Succeded!$K$8:$P$219,6,FALSE)</f>
        <v>465.96689949910842</v>
      </c>
      <c r="S158" s="180">
        <f>VLOOKUP(B158,[4]Succeded!$K$8:$P$219,2,FALSE)</f>
        <v>189.14242846531482</v>
      </c>
      <c r="T158" s="180">
        <f>VLOOKUP(B158,[4]Succeded!$K$8:$P$219,3,FALSE)</f>
        <v>101.84315781555294</v>
      </c>
      <c r="U158" s="180">
        <f>VLOOKUP(B158,[4]Succeded!$K$8:$P$219,4,FALSE)</f>
        <v>89.501274638504867</v>
      </c>
      <c r="V158" s="20">
        <f>VLOOKUP(B158,[4]Succeded!$K$8:$P$219,5,FALSE)</f>
        <v>85.48003857973579</v>
      </c>
      <c r="W158" s="19"/>
      <c r="X158" s="19">
        <f t="shared" si="16"/>
        <v>0.90597221699096742</v>
      </c>
      <c r="Y158" s="19">
        <f t="shared" si="17"/>
        <v>0.90254106074099549</v>
      </c>
      <c r="Z158" s="19">
        <f t="shared" si="18"/>
        <v>1</v>
      </c>
      <c r="AA158" s="179"/>
      <c r="AB158" s="85">
        <f t="shared" si="19"/>
        <v>0.90995439859615435</v>
      </c>
      <c r="AC158" s="85">
        <f t="shared" si="20"/>
        <v>0.85758473488837095</v>
      </c>
      <c r="AD158" s="85">
        <f t="shared" si="21"/>
        <v>0.968160842231364</v>
      </c>
      <c r="AE158" s="85">
        <f t="shared" si="22"/>
        <v>0.95079875514621037</v>
      </c>
      <c r="AF158" s="84">
        <f t="shared" si="23"/>
        <v>0.92711925143603879</v>
      </c>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row>
    <row r="159" spans="1:68" customFormat="1" x14ac:dyDescent="0.2">
      <c r="A159" s="77" t="s">
        <v>179</v>
      </c>
      <c r="B159" s="88" t="s">
        <v>178</v>
      </c>
      <c r="C159" s="184" t="s">
        <v>177</v>
      </c>
      <c r="D159" s="24">
        <f>VLOOKUP(B159,[4]Tried!$C$7:$F$218,4,FALSE)</f>
        <v>1211.6279540493358</v>
      </c>
      <c r="E159" s="180">
        <f>VLOOKUP(B159,[4]Tried!$C$7:$F$218,2,FALSE)</f>
        <v>1119.2828341371885</v>
      </c>
      <c r="F159" s="180">
        <f>VLOOKUP(B159,[4]Tried!$C$7:$F$218,3,FALSE)</f>
        <v>92.345119912147325</v>
      </c>
      <c r="G159" s="183"/>
      <c r="H159" s="180">
        <f>VLOOKUP(B159,[4]Tried!$K$7:$P$218,6,FALSE)</f>
        <v>1189.664881875944</v>
      </c>
      <c r="I159" s="182">
        <f>VLOOKUP(B159,[4]Tried!$K$7:$P$218,2,FALSE)</f>
        <v>559.47163030798595</v>
      </c>
      <c r="J159" s="20">
        <f>VLOOKUP(B159,[4]Tried!$K$7:$P$218,3,FALSE)</f>
        <v>191.51634178147856</v>
      </c>
      <c r="K159" s="180">
        <f>VLOOKUP(B159,[4]Tried!$K$7:$P$218,4,FALSE)</f>
        <v>146.46492928485748</v>
      </c>
      <c r="L159" s="180">
        <f>VLOOKUP(B159,[4]Tried!$K$7:$P$218,5,FALSE)</f>
        <v>292.21198050162207</v>
      </c>
      <c r="M159" s="19"/>
      <c r="N159" s="180">
        <f>VLOOKUP(B159,[4]Succeded!$C$8:$F$219,4,0)</f>
        <v>1108.0512990069619</v>
      </c>
      <c r="O159" s="181">
        <f>VLOOKUP(B159,[4]Succeded!$C$8:$F$219,2,0)</f>
        <v>1038.8457483581744</v>
      </c>
      <c r="P159" s="20">
        <f>VLOOKUP(B159,[4]Succeded!$C$8:$F$219,3,0)</f>
        <v>69.205550648787607</v>
      </c>
      <c r="Q159" s="19"/>
      <c r="R159" s="180">
        <f>VLOOKUP(B159,[4]Succeded!$K$8:$P$219,6,FALSE)</f>
        <v>1088.8863474926798</v>
      </c>
      <c r="S159" s="180">
        <f>VLOOKUP(B159,[4]Succeded!$K$8:$P$219,2,FALSE)</f>
        <v>512.73026625788873</v>
      </c>
      <c r="T159" s="180">
        <f>VLOOKUP(B159,[4]Succeded!$K$8:$P$219,3,FALSE)</f>
        <v>171.35193998203354</v>
      </c>
      <c r="U159" s="180">
        <f>VLOOKUP(B159,[4]Succeded!$K$8:$P$219,4,FALSE)</f>
        <v>137.11915725608409</v>
      </c>
      <c r="V159" s="20">
        <f>VLOOKUP(B159,[4]Succeded!$K$8:$P$219,5,FALSE)</f>
        <v>267.68498399667345</v>
      </c>
      <c r="W159" s="19"/>
      <c r="X159" s="19">
        <f t="shared" si="16"/>
        <v>0.91451447228811922</v>
      </c>
      <c r="Y159" s="19">
        <f t="shared" si="17"/>
        <v>0.92813515643611211</v>
      </c>
      <c r="Z159" s="19">
        <f t="shared" si="18"/>
        <v>0.74942293338972776</v>
      </c>
      <c r="AA159" s="179"/>
      <c r="AB159" s="85">
        <f t="shared" si="19"/>
        <v>0.91528830016033602</v>
      </c>
      <c r="AC159" s="85">
        <f t="shared" si="20"/>
        <v>0.91645445181131635</v>
      </c>
      <c r="AD159" s="85">
        <f t="shared" si="21"/>
        <v>0.89471184750149035</v>
      </c>
      <c r="AE159" s="85">
        <f t="shared" si="22"/>
        <v>0.93619105901729605</v>
      </c>
      <c r="AF159" s="84">
        <f t="shared" si="23"/>
        <v>0.91606437058862322</v>
      </c>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row>
    <row r="160" spans="1:68" customFormat="1" x14ac:dyDescent="0.2">
      <c r="A160" s="77" t="s">
        <v>176</v>
      </c>
      <c r="B160" s="88" t="s">
        <v>175</v>
      </c>
      <c r="C160" s="184" t="s">
        <v>174</v>
      </c>
      <c r="D160" s="24">
        <f>VLOOKUP(B160,[4]Tried!$C$7:$F$218,4,FALSE)</f>
        <v>772.15952773905394</v>
      </c>
      <c r="E160" s="180">
        <f>VLOOKUP(B160,[4]Tried!$C$7:$F$218,2,FALSE)</f>
        <v>734.38963800212775</v>
      </c>
      <c r="F160" s="180">
        <f>VLOOKUP(B160,[4]Tried!$C$7:$F$218,3,FALSE)</f>
        <v>37.76988973692621</v>
      </c>
      <c r="G160" s="183"/>
      <c r="H160" s="180">
        <f>VLOOKUP(B160,[4]Tried!$K$7:$P$218,6,FALSE)</f>
        <v>743.94643114591531</v>
      </c>
      <c r="I160" s="182">
        <f>VLOOKUP(B160,[4]Tried!$K$7:$P$218,2,FALSE)</f>
        <v>283.20010570841509</v>
      </c>
      <c r="J160" s="20">
        <f>VLOOKUP(B160,[4]Tried!$K$7:$P$218,3,FALSE)</f>
        <v>116.71688434492471</v>
      </c>
      <c r="K160" s="180">
        <f>VLOOKUP(B160,[4]Tried!$K$7:$P$218,4,FALSE)</f>
        <v>159.72391624572009</v>
      </c>
      <c r="L160" s="180">
        <f>VLOOKUP(B160,[4]Tried!$K$7:$P$218,5,FALSE)</f>
        <v>184.30552484685541</v>
      </c>
      <c r="M160" s="19"/>
      <c r="N160" s="180">
        <f>VLOOKUP(B160,[4]Succeded!$C$8:$F$219,4,0)</f>
        <v>728.22192794422301</v>
      </c>
      <c r="O160" s="181">
        <f>VLOOKUP(B160,[4]Succeded!$C$8:$F$219,2,0)</f>
        <v>690.79712298960214</v>
      </c>
      <c r="P160" s="20">
        <f>VLOOKUP(B160,[4]Succeded!$C$8:$F$219,3,0)</f>
        <v>37.424804954620839</v>
      </c>
      <c r="Q160" s="19"/>
      <c r="R160" s="180">
        <f>VLOOKUP(B160,[4]Succeded!$K$8:$P$219,6,FALSE)</f>
        <v>702.52849964418499</v>
      </c>
      <c r="S160" s="180">
        <f>VLOOKUP(B160,[4]Succeded!$K$8:$P$219,2,FALSE)</f>
        <v>267.18936635390867</v>
      </c>
      <c r="T160" s="180">
        <f>VLOOKUP(B160,[4]Succeded!$K$8:$P$219,3,FALSE)</f>
        <v>109.3624644945198</v>
      </c>
      <c r="U160" s="180">
        <f>VLOOKUP(B160,[4]Succeded!$K$8:$P$219,4,FALSE)</f>
        <v>152.50488357146386</v>
      </c>
      <c r="V160" s="20">
        <f>VLOOKUP(B160,[4]Succeded!$K$8:$P$219,5,FALSE)</f>
        <v>173.4717852242926</v>
      </c>
      <c r="W160" s="19"/>
      <c r="X160" s="19">
        <f t="shared" si="16"/>
        <v>0.94309776902775022</v>
      </c>
      <c r="Y160" s="19">
        <f t="shared" si="17"/>
        <v>0.94064116273329101</v>
      </c>
      <c r="Z160" s="19">
        <f t="shared" si="18"/>
        <v>0.99086349510922733</v>
      </c>
      <c r="AA160" s="179"/>
      <c r="AB160" s="85">
        <f t="shared" si="19"/>
        <v>0.94432672868941181</v>
      </c>
      <c r="AC160" s="85">
        <f t="shared" si="20"/>
        <v>0.94346492451174713</v>
      </c>
      <c r="AD160" s="85">
        <f t="shared" si="21"/>
        <v>0.93698923774669185</v>
      </c>
      <c r="AE160" s="85">
        <f t="shared" si="22"/>
        <v>0.95480305740093152</v>
      </c>
      <c r="AF160" s="84">
        <f t="shared" si="23"/>
        <v>0.94121858456731089</v>
      </c>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row>
    <row r="161" spans="1:68" customFormat="1" x14ac:dyDescent="0.2">
      <c r="A161" s="77" t="s">
        <v>173</v>
      </c>
      <c r="B161" s="88" t="s">
        <v>172</v>
      </c>
      <c r="C161" s="184" t="s">
        <v>171</v>
      </c>
      <c r="D161" s="24">
        <f>VLOOKUP(B161,[4]Tried!$C$7:$F$218,4,FALSE)</f>
        <v>820.65954162044409</v>
      </c>
      <c r="E161" s="180">
        <f>VLOOKUP(B161,[4]Tried!$C$7:$F$218,2,FALSE)</f>
        <v>763.25892391747209</v>
      </c>
      <c r="F161" s="180">
        <f>VLOOKUP(B161,[4]Tried!$C$7:$F$218,3,FALSE)</f>
        <v>57.400617702972042</v>
      </c>
      <c r="G161" s="183"/>
      <c r="H161" s="180">
        <f>VLOOKUP(B161,[4]Tried!$K$7:$P$218,6,FALSE)</f>
        <v>802.79090076388252</v>
      </c>
      <c r="I161" s="182">
        <f>VLOOKUP(B161,[4]Tried!$K$7:$P$218,2,FALSE)</f>
        <v>309.45818764914924</v>
      </c>
      <c r="J161" s="20">
        <f>VLOOKUP(B161,[4]Tried!$K$7:$P$218,3,FALSE)</f>
        <v>132.1636870910454</v>
      </c>
      <c r="K161" s="180">
        <f>VLOOKUP(B161,[4]Tried!$K$7:$P$218,4,FALSE)</f>
        <v>208.55344147091361</v>
      </c>
      <c r="L161" s="180">
        <f>VLOOKUP(B161,[4]Tried!$K$7:$P$218,5,FALSE)</f>
        <v>152.61558455277432</v>
      </c>
      <c r="M161" s="19"/>
      <c r="N161" s="180">
        <f>VLOOKUP(B161,[4]Succeded!$C$8:$F$219,4,0)</f>
        <v>741.94808216793081</v>
      </c>
      <c r="O161" s="181">
        <f>VLOOKUP(B161,[4]Succeded!$C$8:$F$219,2,0)</f>
        <v>699.03730889635222</v>
      </c>
      <c r="P161" s="20">
        <f>VLOOKUP(B161,[4]Succeded!$C$8:$F$219,3,0)</f>
        <v>42.910773271578577</v>
      </c>
      <c r="Q161" s="19"/>
      <c r="R161" s="180">
        <f>VLOOKUP(B161,[4]Succeded!$K$8:$P$219,6,FALSE)</f>
        <v>725.43480076501373</v>
      </c>
      <c r="S161" s="180">
        <f>VLOOKUP(B161,[4]Succeded!$K$8:$P$219,2,FALSE)</f>
        <v>271.10993736805676</v>
      </c>
      <c r="T161" s="180">
        <f>VLOOKUP(B161,[4]Succeded!$K$8:$P$219,3,FALSE)</f>
        <v>120.4898354200315</v>
      </c>
      <c r="U161" s="180">
        <f>VLOOKUP(B161,[4]Succeded!$K$8:$P$219,4,FALSE)</f>
        <v>195.304695062034</v>
      </c>
      <c r="V161" s="20">
        <f>VLOOKUP(B161,[4]Succeded!$K$8:$P$219,5,FALSE)</f>
        <v>138.53033291489146</v>
      </c>
      <c r="W161" s="19"/>
      <c r="X161" s="19">
        <f t="shared" si="16"/>
        <v>0.90408755950477038</v>
      </c>
      <c r="Y161" s="19">
        <f t="shared" si="17"/>
        <v>0.91585867782390462</v>
      </c>
      <c r="Z161" s="19">
        <f t="shared" si="18"/>
        <v>0.74756640239703864</v>
      </c>
      <c r="AA161" s="179"/>
      <c r="AB161" s="85">
        <f t="shared" si="19"/>
        <v>0.90364103538634799</v>
      </c>
      <c r="AC161" s="85">
        <f t="shared" si="20"/>
        <v>0.87607938063487234</v>
      </c>
      <c r="AD161" s="85">
        <f t="shared" si="21"/>
        <v>0.91167126214500971</v>
      </c>
      <c r="AE161" s="85">
        <f t="shared" si="22"/>
        <v>0.93647313458153902</v>
      </c>
      <c r="AF161" s="84">
        <f t="shared" si="23"/>
        <v>0.90770764545994187</v>
      </c>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row>
    <row r="162" spans="1:68" customFormat="1" x14ac:dyDescent="0.2">
      <c r="A162" s="77" t="s">
        <v>170</v>
      </c>
      <c r="B162" s="88" t="s">
        <v>169</v>
      </c>
      <c r="C162" s="184" t="s">
        <v>168</v>
      </c>
      <c r="D162" s="24">
        <f>VLOOKUP(B162,[4]Tried!$C$7:$F$218,4,FALSE)</f>
        <v>1978.7784352357378</v>
      </c>
      <c r="E162" s="180">
        <f>VLOOKUP(B162,[4]Tried!$C$7:$F$218,2,FALSE)</f>
        <v>1914.2421218494414</v>
      </c>
      <c r="F162" s="180">
        <f>VLOOKUP(B162,[4]Tried!$C$7:$F$218,3,FALSE)</f>
        <v>64.536313386296342</v>
      </c>
      <c r="G162" s="183"/>
      <c r="H162" s="180">
        <f>VLOOKUP(B162,[4]Tried!$K$7:$P$218,6,FALSE)</f>
        <v>1940.3509985331239</v>
      </c>
      <c r="I162" s="182">
        <f>VLOOKUP(B162,[4]Tried!$K$7:$P$218,2,FALSE)</f>
        <v>752.8804035483106</v>
      </c>
      <c r="J162" s="20">
        <f>VLOOKUP(B162,[4]Tried!$K$7:$P$218,3,FALSE)</f>
        <v>359.59292459596548</v>
      </c>
      <c r="K162" s="180">
        <f>VLOOKUP(B162,[4]Tried!$K$7:$P$218,4,FALSE)</f>
        <v>473.17871592508664</v>
      </c>
      <c r="L162" s="180">
        <f>VLOOKUP(B162,[4]Tried!$K$7:$P$218,5,FALSE)</f>
        <v>354.6989544637612</v>
      </c>
      <c r="M162" s="19"/>
      <c r="N162" s="180">
        <f>VLOOKUP(B162,[4]Succeded!$C$8:$F$219,4,0)</f>
        <v>1815.5888783742898</v>
      </c>
      <c r="O162" s="181">
        <f>VLOOKUP(B162,[4]Succeded!$C$8:$F$219,2,0)</f>
        <v>1762.7454933228416</v>
      </c>
      <c r="P162" s="20">
        <f>VLOOKUP(B162,[4]Succeded!$C$8:$F$219,3,0)</f>
        <v>52.843385051448166</v>
      </c>
      <c r="Q162" s="19"/>
      <c r="R162" s="180">
        <f>VLOOKUP(B162,[4]Succeded!$K$8:$P$219,6,FALSE)</f>
        <v>1780.670526453782</v>
      </c>
      <c r="S162" s="180">
        <f>VLOOKUP(B162,[4]Succeded!$K$8:$P$219,2,FALSE)</f>
        <v>696.0301700518844</v>
      </c>
      <c r="T162" s="180">
        <f>VLOOKUP(B162,[4]Succeded!$K$8:$P$219,3,FALSE)</f>
        <v>339.64190157689217</v>
      </c>
      <c r="U162" s="180">
        <f>VLOOKUP(B162,[4]Succeded!$K$8:$P$219,4,FALSE)</f>
        <v>441.66363195140752</v>
      </c>
      <c r="V162" s="20">
        <f>VLOOKUP(B162,[4]Succeded!$K$8:$P$219,5,FALSE)</f>
        <v>303.33482287359794</v>
      </c>
      <c r="W162" s="19"/>
      <c r="X162" s="19">
        <f t="shared" si="16"/>
        <v>0.91753015195862153</v>
      </c>
      <c r="Y162" s="19">
        <f t="shared" si="17"/>
        <v>0.92085816794156028</v>
      </c>
      <c r="Z162" s="19">
        <f t="shared" si="18"/>
        <v>0.81881629548843959</v>
      </c>
      <c r="AA162" s="179"/>
      <c r="AB162" s="85">
        <f t="shared" si="19"/>
        <v>0.91770536763706267</v>
      </c>
      <c r="AC162" s="85">
        <f t="shared" si="20"/>
        <v>0.92448968889548433</v>
      </c>
      <c r="AD162" s="85">
        <f t="shared" si="21"/>
        <v>0.94451775423142692</v>
      </c>
      <c r="AE162" s="85">
        <f t="shared" si="22"/>
        <v>0.93339708039896585</v>
      </c>
      <c r="AF162" s="84">
        <f t="shared" si="23"/>
        <v>0.85518950382073644</v>
      </c>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row>
    <row r="163" spans="1:68" customFormat="1" x14ac:dyDescent="0.2">
      <c r="A163" s="77" t="s">
        <v>167</v>
      </c>
      <c r="B163" s="88" t="s">
        <v>166</v>
      </c>
      <c r="C163" s="184" t="s">
        <v>165</v>
      </c>
      <c r="D163" s="24">
        <f>VLOOKUP(B163,[4]Tried!$C$7:$F$218,4,FALSE)</f>
        <v>519.21110771722601</v>
      </c>
      <c r="E163" s="180">
        <f>VLOOKUP(B163,[4]Tried!$C$7:$F$218,2,FALSE)</f>
        <v>443.30154304343057</v>
      </c>
      <c r="F163" s="180">
        <f>VLOOKUP(B163,[4]Tried!$C$7:$F$218,3,FALSE)</f>
        <v>75.909564673795458</v>
      </c>
      <c r="G163" s="183"/>
      <c r="H163" s="180">
        <f>VLOOKUP(B163,[4]Tried!$K$7:$P$218,6,FALSE)</f>
        <v>518.4727928768865</v>
      </c>
      <c r="I163" s="182">
        <f>VLOOKUP(B163,[4]Tried!$K$7:$P$218,2,FALSE)</f>
        <v>277.49525551397505</v>
      </c>
      <c r="J163" s="20">
        <f>VLOOKUP(B163,[4]Tried!$K$7:$P$218,3,FALSE)</f>
        <v>76.243371593712794</v>
      </c>
      <c r="K163" s="180">
        <f>VLOOKUP(B163,[4]Tried!$K$7:$P$218,4,FALSE)</f>
        <v>76.763215534053373</v>
      </c>
      <c r="L163" s="180">
        <f>VLOOKUP(B163,[4]Tried!$K$7:$P$218,5,FALSE)</f>
        <v>87.970950235145338</v>
      </c>
      <c r="M163" s="19"/>
      <c r="N163" s="180">
        <f>VLOOKUP(B163,[4]Succeded!$C$8:$F$219,4,0)</f>
        <v>475.20104461283768</v>
      </c>
      <c r="O163" s="181">
        <f>VLOOKUP(B163,[4]Succeded!$C$8:$F$219,2,0)</f>
        <v>414.07443575365073</v>
      </c>
      <c r="P163" s="20">
        <f>VLOOKUP(B163,[4]Succeded!$C$8:$F$219,3,0)</f>
        <v>61.126608859186938</v>
      </c>
      <c r="Q163" s="19"/>
      <c r="R163" s="180">
        <f>VLOOKUP(B163,[4]Succeded!$K$8:$P$219,6,FALSE)</f>
        <v>473.19122292118789</v>
      </c>
      <c r="S163" s="180">
        <f>VLOOKUP(B163,[4]Succeded!$K$8:$P$219,2,FALSE)</f>
        <v>254.02386980351187</v>
      </c>
      <c r="T163" s="180">
        <f>VLOOKUP(B163,[4]Succeded!$K$8:$P$219,3,FALSE)</f>
        <v>69.07123881301321</v>
      </c>
      <c r="U163" s="180">
        <f>VLOOKUP(B163,[4]Succeded!$K$8:$P$219,4,FALSE)</f>
        <v>70.977034548267781</v>
      </c>
      <c r="V163" s="20">
        <f>VLOOKUP(B163,[4]Succeded!$K$8:$P$219,5,FALSE)</f>
        <v>79.119079756394996</v>
      </c>
      <c r="W163" s="19"/>
      <c r="X163" s="19">
        <f t="shared" si="16"/>
        <v>0.91523666876488086</v>
      </c>
      <c r="Y163" s="19">
        <f t="shared" si="17"/>
        <v>0.93406946637468291</v>
      </c>
      <c r="Z163" s="19">
        <f t="shared" si="18"/>
        <v>0.80525568973903361</v>
      </c>
      <c r="AA163" s="179"/>
      <c r="AB163" s="85">
        <f t="shared" si="19"/>
        <v>0.91266355616378325</v>
      </c>
      <c r="AC163" s="85">
        <f t="shared" si="20"/>
        <v>0.91541698373548908</v>
      </c>
      <c r="AD163" s="85">
        <f t="shared" si="21"/>
        <v>0.90593106481546237</v>
      </c>
      <c r="AE163" s="85">
        <f t="shared" si="22"/>
        <v>0.92462299884742649</v>
      </c>
      <c r="AF163" s="84">
        <f t="shared" si="23"/>
        <v>0.8993773461001684</v>
      </c>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row>
    <row r="164" spans="1:68" customFormat="1" x14ac:dyDescent="0.2">
      <c r="A164" s="77" t="s">
        <v>164</v>
      </c>
      <c r="B164" s="88" t="s">
        <v>163</v>
      </c>
      <c r="C164" s="184" t="s">
        <v>162</v>
      </c>
      <c r="D164" s="24">
        <f>VLOOKUP(B164,[4]Tried!$C$7:$F$218,4,FALSE)</f>
        <v>1003.0572726622191</v>
      </c>
      <c r="E164" s="180">
        <f>VLOOKUP(B164,[4]Tried!$C$7:$F$218,2,FALSE)</f>
        <v>885.51671930485657</v>
      </c>
      <c r="F164" s="180">
        <f>VLOOKUP(B164,[4]Tried!$C$7:$F$218,3,FALSE)</f>
        <v>117.54055335736255</v>
      </c>
      <c r="G164" s="183"/>
      <c r="H164" s="180">
        <f>VLOOKUP(B164,[4]Tried!$K$7:$P$218,6,FALSE)</f>
        <v>986.64159497645971</v>
      </c>
      <c r="I164" s="182">
        <f>VLOOKUP(B164,[4]Tried!$K$7:$P$218,2,FALSE)</f>
        <v>447.66648373805015</v>
      </c>
      <c r="J164" s="20">
        <f>VLOOKUP(B164,[4]Tried!$K$7:$P$218,3,FALSE)</f>
        <v>160.35162514946532</v>
      </c>
      <c r="K164" s="180">
        <f>VLOOKUP(B164,[4]Tried!$K$7:$P$218,4,FALSE)</f>
        <v>190.71268268632915</v>
      </c>
      <c r="L164" s="180">
        <f>VLOOKUP(B164,[4]Tried!$K$7:$P$218,5,FALSE)</f>
        <v>187.91080340261507</v>
      </c>
      <c r="M164" s="19"/>
      <c r="N164" s="180">
        <f>VLOOKUP(B164,[4]Succeded!$C$8:$F$219,4,0)</f>
        <v>917.65329351554954</v>
      </c>
      <c r="O164" s="181">
        <f>VLOOKUP(B164,[4]Succeded!$C$8:$F$219,2,0)</f>
        <v>818.75622374741488</v>
      </c>
      <c r="P164" s="20">
        <f>VLOOKUP(B164,[4]Succeded!$C$8:$F$219,3,0)</f>
        <v>98.897069768134699</v>
      </c>
      <c r="Q164" s="19"/>
      <c r="R164" s="180">
        <f>VLOOKUP(B164,[4]Succeded!$K$8:$P$219,6,FALSE)</f>
        <v>901.66080490555237</v>
      </c>
      <c r="S164" s="180">
        <f>VLOOKUP(B164,[4]Succeded!$K$8:$P$219,2,FALSE)</f>
        <v>405.65747822515169</v>
      </c>
      <c r="T164" s="180">
        <f>VLOOKUP(B164,[4]Succeded!$K$8:$P$219,3,FALSE)</f>
        <v>147.73766619421045</v>
      </c>
      <c r="U164" s="180">
        <f>VLOOKUP(B164,[4]Succeded!$K$8:$P$219,4,FALSE)</f>
        <v>179.87661255025094</v>
      </c>
      <c r="V164" s="20">
        <f>VLOOKUP(B164,[4]Succeded!$K$8:$P$219,5,FALSE)</f>
        <v>168.38904793593923</v>
      </c>
      <c r="W164" s="19"/>
      <c r="X164" s="19">
        <f t="shared" si="16"/>
        <v>0.91485632827326147</v>
      </c>
      <c r="Y164" s="19">
        <f t="shared" si="17"/>
        <v>0.92460843019446359</v>
      </c>
      <c r="Z164" s="19">
        <f t="shared" si="18"/>
        <v>0.84138679752046563</v>
      </c>
      <c r="AA164" s="179"/>
      <c r="AB164" s="85">
        <f t="shared" si="19"/>
        <v>0.91386863223323267</v>
      </c>
      <c r="AC164" s="85">
        <f t="shared" si="20"/>
        <v>0.90616003869192985</v>
      </c>
      <c r="AD164" s="85">
        <f t="shared" si="21"/>
        <v>0.92133563383908779</v>
      </c>
      <c r="AE164" s="85">
        <f t="shared" si="22"/>
        <v>0.94318117713282545</v>
      </c>
      <c r="AF164" s="84">
        <f t="shared" si="23"/>
        <v>0.89611158532035651</v>
      </c>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row>
    <row r="165" spans="1:68" customFormat="1" x14ac:dyDescent="0.2">
      <c r="A165" s="77" t="s">
        <v>161</v>
      </c>
      <c r="B165" s="88" t="s">
        <v>160</v>
      </c>
      <c r="C165" s="184" t="s">
        <v>159</v>
      </c>
      <c r="D165" s="24">
        <f>VLOOKUP(B165,[4]Tried!$C$7:$F$218,4,FALSE)</f>
        <v>654.76077154769473</v>
      </c>
      <c r="E165" s="180">
        <f>VLOOKUP(B165,[4]Tried!$C$7:$F$218,2,FALSE)</f>
        <v>596.32582087047342</v>
      </c>
      <c r="F165" s="180">
        <f>VLOOKUP(B165,[4]Tried!$C$7:$F$218,3,FALSE)</f>
        <v>58.434950677221366</v>
      </c>
      <c r="G165" s="183"/>
      <c r="H165" s="180">
        <f>VLOOKUP(B165,[4]Tried!$K$7:$P$218,6,FALSE)</f>
        <v>634.97199346648642</v>
      </c>
      <c r="I165" s="182">
        <f>VLOOKUP(B165,[4]Tried!$K$7:$P$218,2,FALSE)</f>
        <v>284.22159714498531</v>
      </c>
      <c r="J165" s="20">
        <f>VLOOKUP(B165,[4]Tried!$K$7:$P$218,3,FALSE)</f>
        <v>106.55190622072924</v>
      </c>
      <c r="K165" s="180">
        <f>VLOOKUP(B165,[4]Tried!$K$7:$P$218,4,FALSE)</f>
        <v>121.04728025808454</v>
      </c>
      <c r="L165" s="180">
        <f>VLOOKUP(B165,[4]Tried!$K$7:$P$218,5,FALSE)</f>
        <v>123.15120984268727</v>
      </c>
      <c r="M165" s="19"/>
      <c r="N165" s="180">
        <f>VLOOKUP(B165,[4]Succeded!$C$8:$F$219,4,0)</f>
        <v>616.0012260654654</v>
      </c>
      <c r="O165" s="181">
        <f>VLOOKUP(B165,[4]Succeded!$C$8:$F$219,2,0)</f>
        <v>561.85001386253555</v>
      </c>
      <c r="P165" s="20">
        <f>VLOOKUP(B165,[4]Succeded!$C$8:$F$219,3,0)</f>
        <v>54.15121220292982</v>
      </c>
      <c r="Q165" s="19"/>
      <c r="R165" s="180">
        <f>VLOOKUP(B165,[4]Succeded!$K$8:$P$219,6,FALSE)</f>
        <v>596.21244798425676</v>
      </c>
      <c r="S165" s="180">
        <f>VLOOKUP(B165,[4]Succeded!$K$8:$P$219,2,FALSE)</f>
        <v>259.27705606521442</v>
      </c>
      <c r="T165" s="180">
        <f>VLOOKUP(B165,[4]Succeded!$K$8:$P$219,3,FALSE)</f>
        <v>98.731421173875134</v>
      </c>
      <c r="U165" s="180">
        <f>VLOOKUP(B165,[4]Succeded!$K$8:$P$219,4,FALSE)</f>
        <v>116.3171324121143</v>
      </c>
      <c r="V165" s="20">
        <f>VLOOKUP(B165,[4]Succeded!$K$8:$P$219,5,FALSE)</f>
        <v>121.88683833305289</v>
      </c>
      <c r="W165" s="19"/>
      <c r="X165" s="19">
        <f t="shared" si="16"/>
        <v>0.94080350081051556</v>
      </c>
      <c r="Y165" s="19">
        <f t="shared" si="17"/>
        <v>0.94218629178657298</v>
      </c>
      <c r="Z165" s="19">
        <f t="shared" si="18"/>
        <v>0.92669218636028727</v>
      </c>
      <c r="AA165" s="179"/>
      <c r="AB165" s="85">
        <f t="shared" si="19"/>
        <v>0.9389586534822888</v>
      </c>
      <c r="AC165" s="85">
        <f t="shared" si="20"/>
        <v>0.91223558895474666</v>
      </c>
      <c r="AD165" s="85">
        <f t="shared" si="21"/>
        <v>0.92660398744388994</v>
      </c>
      <c r="AE165" s="85">
        <f t="shared" si="22"/>
        <v>0.96092313816646602</v>
      </c>
      <c r="AF165" s="84">
        <f t="shared" si="23"/>
        <v>0.9897331783321538</v>
      </c>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row>
    <row r="166" spans="1:68" customFormat="1" x14ac:dyDescent="0.2">
      <c r="A166" s="77" t="s">
        <v>158</v>
      </c>
      <c r="B166" s="88" t="s">
        <v>157</v>
      </c>
      <c r="C166" s="184" t="s">
        <v>156</v>
      </c>
      <c r="D166" s="24">
        <f>VLOOKUP(B166,[4]Tried!$C$7:$F$218,4,FALSE)</f>
        <v>784.30255805326476</v>
      </c>
      <c r="E166" s="180">
        <f>VLOOKUP(B166,[4]Tried!$C$7:$F$218,2,FALSE)</f>
        <v>753.01765163543087</v>
      </c>
      <c r="F166" s="180">
        <f>VLOOKUP(B166,[4]Tried!$C$7:$F$218,3,FALSE)</f>
        <v>31.284906417833941</v>
      </c>
      <c r="G166" s="183"/>
      <c r="H166" s="180">
        <f>VLOOKUP(B166,[4]Tried!$K$7:$P$218,6,FALSE)</f>
        <v>774.8380276879343</v>
      </c>
      <c r="I166" s="182">
        <f>VLOOKUP(B166,[4]Tried!$K$7:$P$218,2,FALSE)</f>
        <v>381.48538023090202</v>
      </c>
      <c r="J166" s="20">
        <f>VLOOKUP(B166,[4]Tried!$K$7:$P$218,3,FALSE)</f>
        <v>143.23818926314939</v>
      </c>
      <c r="K166" s="180">
        <f>VLOOKUP(B166,[4]Tried!$K$7:$P$218,4,FALSE)</f>
        <v>113.08691459695335</v>
      </c>
      <c r="L166" s="180">
        <f>VLOOKUP(B166,[4]Tried!$K$7:$P$218,5,FALSE)</f>
        <v>137.02754359692958</v>
      </c>
      <c r="M166" s="19"/>
      <c r="N166" s="180">
        <f>VLOOKUP(B166,[4]Succeded!$C$8:$F$219,4,0)</f>
        <v>727.49568921590321</v>
      </c>
      <c r="O166" s="181">
        <f>VLOOKUP(B166,[4]Succeded!$C$8:$F$219,2,0)</f>
        <v>697.5037937574125</v>
      </c>
      <c r="P166" s="20">
        <f>VLOOKUP(B166,[4]Succeded!$C$8:$F$219,3,0)</f>
        <v>29.99189545849076</v>
      </c>
      <c r="Q166" s="19"/>
      <c r="R166" s="180">
        <f>VLOOKUP(B166,[4]Succeded!$K$8:$P$219,6,FALSE)</f>
        <v>715.13126807628123</v>
      </c>
      <c r="S166" s="180">
        <f>VLOOKUP(B166,[4]Succeded!$K$8:$P$219,2,FALSE)</f>
        <v>342.08177569802746</v>
      </c>
      <c r="T166" s="180">
        <f>VLOOKUP(B166,[4]Succeded!$K$8:$P$219,3,FALSE)</f>
        <v>137.21840489664748</v>
      </c>
      <c r="U166" s="180">
        <f>VLOOKUP(B166,[4]Succeded!$K$8:$P$219,4,FALSE)</f>
        <v>104.69333789973072</v>
      </c>
      <c r="V166" s="20">
        <f>VLOOKUP(B166,[4]Succeded!$K$8:$P$219,5,FALSE)</f>
        <v>131.1377495818756</v>
      </c>
      <c r="W166" s="19"/>
      <c r="X166" s="19">
        <f t="shared" si="16"/>
        <v>0.9275702109421099</v>
      </c>
      <c r="Y166" s="19">
        <f t="shared" si="17"/>
        <v>0.92627814532972585</v>
      </c>
      <c r="Z166" s="19">
        <f t="shared" si="18"/>
        <v>0.95866981533925566</v>
      </c>
      <c r="AA166" s="179"/>
      <c r="AB166" s="85">
        <f t="shared" si="19"/>
        <v>0.92294291519246396</v>
      </c>
      <c r="AC166" s="85">
        <f t="shared" si="20"/>
        <v>0.89671005345204913</v>
      </c>
      <c r="AD166" s="85">
        <f t="shared" si="21"/>
        <v>0.95797360747528937</v>
      </c>
      <c r="AE166" s="85">
        <f t="shared" si="22"/>
        <v>0.92577764874797674</v>
      </c>
      <c r="AF166" s="84">
        <f t="shared" si="23"/>
        <v>0.9570174443732351</v>
      </c>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row>
    <row r="167" spans="1:68" customFormat="1" x14ac:dyDescent="0.2">
      <c r="A167" s="77" t="s">
        <v>155</v>
      </c>
      <c r="B167" s="88" t="s">
        <v>154</v>
      </c>
      <c r="C167" s="184" t="s">
        <v>153</v>
      </c>
      <c r="D167" s="24">
        <f>VLOOKUP(B167,[4]Tried!$C$7:$F$218,4,FALSE)</f>
        <v>865.28305883740586</v>
      </c>
      <c r="E167" s="180">
        <f>VLOOKUP(B167,[4]Tried!$C$7:$F$218,2,FALSE)</f>
        <v>825.5758402847589</v>
      </c>
      <c r="F167" s="180">
        <f>VLOOKUP(B167,[4]Tried!$C$7:$F$218,3,FALSE)</f>
        <v>39.707218552646921</v>
      </c>
      <c r="G167" s="183"/>
      <c r="H167" s="180">
        <f>VLOOKUP(B167,[4]Tried!$K$7:$P$218,6,FALSE)</f>
        <v>851.28536839421804</v>
      </c>
      <c r="I167" s="182">
        <f>VLOOKUP(B167,[4]Tried!$K$7:$P$218,2,FALSE)</f>
        <v>320.77876642529412</v>
      </c>
      <c r="J167" s="20">
        <f>VLOOKUP(B167,[4]Tried!$K$7:$P$218,3,FALSE)</f>
        <v>143.66371126728072</v>
      </c>
      <c r="K167" s="180">
        <f>VLOOKUP(B167,[4]Tried!$K$7:$P$218,4,FALSE)</f>
        <v>218.01770775864446</v>
      </c>
      <c r="L167" s="180">
        <f>VLOOKUP(B167,[4]Tried!$K$7:$P$218,5,FALSE)</f>
        <v>168.82518294299874</v>
      </c>
      <c r="M167" s="19"/>
      <c r="N167" s="180">
        <f>VLOOKUP(B167,[4]Succeded!$C$8:$F$219,4,0)</f>
        <v>829.07467987571397</v>
      </c>
      <c r="O167" s="181">
        <f>VLOOKUP(B167,[4]Succeded!$C$8:$F$219,2,0)</f>
        <v>793.19886556999791</v>
      </c>
      <c r="P167" s="20">
        <f>VLOOKUP(B167,[4]Succeded!$C$8:$F$219,3,0)</f>
        <v>35.875814305716077</v>
      </c>
      <c r="Q167" s="19"/>
      <c r="R167" s="180">
        <f>VLOOKUP(B167,[4]Succeded!$K$8:$P$219,6,FALSE)</f>
        <v>818.46306826940554</v>
      </c>
      <c r="S167" s="180">
        <f>VLOOKUP(B167,[4]Succeded!$K$8:$P$219,2,FALSE)</f>
        <v>308.28626224750064</v>
      </c>
      <c r="T167" s="180">
        <f>VLOOKUP(B167,[4]Succeded!$K$8:$P$219,3,FALSE)</f>
        <v>137.66498897879157</v>
      </c>
      <c r="U167" s="180">
        <f>VLOOKUP(B167,[4]Succeded!$K$8:$P$219,4,FALSE)</f>
        <v>211.63606571972178</v>
      </c>
      <c r="V167" s="20">
        <f>VLOOKUP(B167,[4]Succeded!$K$8:$P$219,5,FALSE)</f>
        <v>160.87575132339163</v>
      </c>
      <c r="W167" s="19"/>
      <c r="X167" s="19">
        <f t="shared" si="16"/>
        <v>0.95815429576265887</v>
      </c>
      <c r="Y167" s="19">
        <f t="shared" si="17"/>
        <v>0.96078255547837554</v>
      </c>
      <c r="Z167" s="19">
        <f t="shared" si="18"/>
        <v>0.90350862169177448</v>
      </c>
      <c r="AA167" s="179"/>
      <c r="AB167" s="85">
        <f t="shared" si="19"/>
        <v>0.96144383382657539</v>
      </c>
      <c r="AC167" s="85">
        <f t="shared" si="20"/>
        <v>0.96105570104590188</v>
      </c>
      <c r="AD167" s="85">
        <f t="shared" si="21"/>
        <v>0.9582446935584954</v>
      </c>
      <c r="AE167" s="85">
        <f t="shared" si="22"/>
        <v>0.97072879031464987</v>
      </c>
      <c r="AF167" s="84">
        <f t="shared" si="23"/>
        <v>0.95291323556692897</v>
      </c>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row>
    <row r="168" spans="1:68" customFormat="1" x14ac:dyDescent="0.2">
      <c r="A168" s="77" t="s">
        <v>152</v>
      </c>
      <c r="B168" s="88" t="s">
        <v>151</v>
      </c>
      <c r="C168" s="184" t="s">
        <v>150</v>
      </c>
      <c r="D168" s="24">
        <f>VLOOKUP(B168,[4]Tried!$C$7:$F$218,4,FALSE)</f>
        <v>1178.6239901908698</v>
      </c>
      <c r="E168" s="180">
        <f>VLOOKUP(B168,[4]Tried!$C$7:$F$218,2,FALSE)</f>
        <v>1066.4610614480698</v>
      </c>
      <c r="F168" s="180">
        <f>VLOOKUP(B168,[4]Tried!$C$7:$F$218,3,FALSE)</f>
        <v>112.16292874279993</v>
      </c>
      <c r="G168" s="183"/>
      <c r="H168" s="180">
        <f>VLOOKUP(B168,[4]Tried!$K$7:$P$218,6,FALSE)</f>
        <v>1161.6653537181933</v>
      </c>
      <c r="I168" s="182">
        <f>VLOOKUP(B168,[4]Tried!$K$7:$P$218,2,FALSE)</f>
        <v>519.28583977229346</v>
      </c>
      <c r="J168" s="20">
        <f>VLOOKUP(B168,[4]Tried!$K$7:$P$218,3,FALSE)</f>
        <v>186.54039799336354</v>
      </c>
      <c r="K168" s="180">
        <f>VLOOKUP(B168,[4]Tried!$K$7:$P$218,4,FALSE)</f>
        <v>186.53952403346403</v>
      </c>
      <c r="L168" s="180">
        <f>VLOOKUP(B168,[4]Tried!$K$7:$P$218,5,FALSE)</f>
        <v>269.29959191907227</v>
      </c>
      <c r="M168" s="19"/>
      <c r="N168" s="180">
        <f>VLOOKUP(B168,[4]Succeded!$C$8:$F$219,4,0)</f>
        <v>1092.021324457721</v>
      </c>
      <c r="O168" s="181">
        <f>VLOOKUP(B168,[4]Succeded!$C$8:$F$219,2,0)</f>
        <v>996.74947429687415</v>
      </c>
      <c r="P168" s="20">
        <f>VLOOKUP(B168,[4]Succeded!$C$8:$F$219,3,0)</f>
        <v>95.271850160846796</v>
      </c>
      <c r="Q168" s="19"/>
      <c r="R168" s="180">
        <f>VLOOKUP(B168,[4]Succeded!$K$8:$P$219,6,FALSE)</f>
        <v>1075.2613579907645</v>
      </c>
      <c r="S168" s="180">
        <f>VLOOKUP(B168,[4]Succeded!$K$8:$P$219,2,FALSE)</f>
        <v>477.07047740635466</v>
      </c>
      <c r="T168" s="180">
        <f>VLOOKUP(B168,[4]Succeded!$K$8:$P$219,3,FALSE)</f>
        <v>176.91979820905001</v>
      </c>
      <c r="U168" s="180">
        <f>VLOOKUP(B168,[4]Succeded!$K$8:$P$219,4,FALSE)</f>
        <v>175.81575997055722</v>
      </c>
      <c r="V168" s="20">
        <f>VLOOKUP(B168,[4]Succeded!$K$8:$P$219,5,FALSE)</f>
        <v>245.45532240480259</v>
      </c>
      <c r="W168" s="19"/>
      <c r="X168" s="19">
        <f t="shared" si="16"/>
        <v>0.92652222722946265</v>
      </c>
      <c r="Y168" s="19">
        <f t="shared" si="17"/>
        <v>0.93463278719568121</v>
      </c>
      <c r="Z168" s="19">
        <f t="shared" si="18"/>
        <v>0.84940587080526442</v>
      </c>
      <c r="AA168" s="179"/>
      <c r="AB168" s="85">
        <f t="shared" si="19"/>
        <v>0.92562057958355071</v>
      </c>
      <c r="AC168" s="85">
        <f t="shared" si="20"/>
        <v>0.91870496144387415</v>
      </c>
      <c r="AD168" s="85">
        <f t="shared" si="21"/>
        <v>0.94842618602831652</v>
      </c>
      <c r="AE168" s="85">
        <f t="shared" si="22"/>
        <v>0.94251210772370664</v>
      </c>
      <c r="AF168" s="84">
        <f t="shared" si="23"/>
        <v>0.91145820406057221</v>
      </c>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row>
    <row r="169" spans="1:68" customFormat="1" x14ac:dyDescent="0.2">
      <c r="A169" s="77" t="s">
        <v>149</v>
      </c>
      <c r="B169" s="88" t="s">
        <v>148</v>
      </c>
      <c r="C169" s="184" t="s">
        <v>147</v>
      </c>
      <c r="D169" s="24">
        <f>VLOOKUP(B169,[4]Tried!$C$7:$F$218,4,FALSE)</f>
        <v>944.30020997408758</v>
      </c>
      <c r="E169" s="180">
        <f>VLOOKUP(B169,[4]Tried!$C$7:$F$218,2,FALSE)</f>
        <v>903.40658502284259</v>
      </c>
      <c r="F169" s="180">
        <f>VLOOKUP(B169,[4]Tried!$C$7:$F$218,3,FALSE)</f>
        <v>40.893624951244973</v>
      </c>
      <c r="G169" s="183"/>
      <c r="H169" s="180">
        <f>VLOOKUP(B169,[4]Tried!$K$7:$P$218,6,FALSE)</f>
        <v>915.66779116779776</v>
      </c>
      <c r="I169" s="182">
        <f>VLOOKUP(B169,[4]Tried!$K$7:$P$218,2,FALSE)</f>
        <v>435.95851851103282</v>
      </c>
      <c r="J169" s="20">
        <f>VLOOKUP(B169,[4]Tried!$K$7:$P$218,3,FALSE)</f>
        <v>152.84968952966008</v>
      </c>
      <c r="K169" s="180">
        <f>VLOOKUP(B169,[4]Tried!$K$7:$P$218,4,FALSE)</f>
        <v>182.31678364047409</v>
      </c>
      <c r="L169" s="180">
        <f>VLOOKUP(B169,[4]Tried!$K$7:$P$218,5,FALSE)</f>
        <v>144.54279948663071</v>
      </c>
      <c r="M169" s="19"/>
      <c r="N169" s="180">
        <f>VLOOKUP(B169,[4]Succeded!$C$8:$F$219,4,0)</f>
        <v>873.13127086524219</v>
      </c>
      <c r="O169" s="181">
        <f>VLOOKUP(B169,[4]Succeded!$C$8:$F$219,2,0)</f>
        <v>835.57118991856873</v>
      </c>
      <c r="P169" s="20">
        <f>VLOOKUP(B169,[4]Succeded!$C$8:$F$219,3,0)</f>
        <v>37.560080946673459</v>
      </c>
      <c r="Q169" s="19"/>
      <c r="R169" s="180">
        <f>VLOOKUP(B169,[4]Succeded!$K$8:$P$219,6,FALSE)</f>
        <v>850.38744108387141</v>
      </c>
      <c r="S169" s="180">
        <f>VLOOKUP(B169,[4]Succeded!$K$8:$P$219,2,FALSE)</f>
        <v>390.55413944695664</v>
      </c>
      <c r="T169" s="180">
        <f>VLOOKUP(B169,[4]Succeded!$K$8:$P$219,3,FALSE)</f>
        <v>150.43199242674763</v>
      </c>
      <c r="U169" s="180">
        <f>VLOOKUP(B169,[4]Succeded!$K$8:$P$219,4,FALSE)</f>
        <v>173.20534788002604</v>
      </c>
      <c r="V169" s="20">
        <f>VLOOKUP(B169,[4]Succeded!$K$8:$P$219,5,FALSE)</f>
        <v>136.19596133014113</v>
      </c>
      <c r="W169" s="19"/>
      <c r="X169" s="19">
        <f t="shared" si="16"/>
        <v>0.92463314276844399</v>
      </c>
      <c r="Y169" s="19">
        <f t="shared" si="17"/>
        <v>0.92491155562856708</v>
      </c>
      <c r="Z169" s="19">
        <f t="shared" si="18"/>
        <v>0.91848255055535188</v>
      </c>
      <c r="AA169" s="179"/>
      <c r="AB169" s="85">
        <f t="shared" si="19"/>
        <v>0.9287073863320332</v>
      </c>
      <c r="AC169" s="85">
        <f t="shared" si="20"/>
        <v>0.89585160712273793</v>
      </c>
      <c r="AD169" s="85">
        <f t="shared" si="21"/>
        <v>0.98418251871919371</v>
      </c>
      <c r="AE169" s="85">
        <f t="shared" si="22"/>
        <v>0.95002415258479078</v>
      </c>
      <c r="AF169" s="84">
        <f t="shared" si="23"/>
        <v>0.94225351808505953</v>
      </c>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row>
    <row r="170" spans="1:68" customFormat="1" x14ac:dyDescent="0.2">
      <c r="A170" s="77" t="s">
        <v>146</v>
      </c>
      <c r="B170" s="88" t="s">
        <v>145</v>
      </c>
      <c r="C170" s="184" t="s">
        <v>144</v>
      </c>
      <c r="D170" s="24">
        <f>VLOOKUP(B170,[4]Tried!$C$7:$F$218,4,FALSE)</f>
        <v>1115.8147767046867</v>
      </c>
      <c r="E170" s="180">
        <f>VLOOKUP(B170,[4]Tried!$C$7:$F$218,2,FALSE)</f>
        <v>963.03802046284136</v>
      </c>
      <c r="F170" s="180">
        <f>VLOOKUP(B170,[4]Tried!$C$7:$F$218,3,FALSE)</f>
        <v>152.77675624184533</v>
      </c>
      <c r="G170" s="183"/>
      <c r="H170" s="180">
        <f>VLOOKUP(B170,[4]Tried!$K$7:$P$218,6,FALSE)</f>
        <v>1096.4683772593369</v>
      </c>
      <c r="I170" s="182">
        <f>VLOOKUP(B170,[4]Tried!$K$7:$P$218,2,FALSE)</f>
        <v>523.94901534126268</v>
      </c>
      <c r="J170" s="20">
        <f>VLOOKUP(B170,[4]Tried!$K$7:$P$218,3,FALSE)</f>
        <v>181.93766824547328</v>
      </c>
      <c r="K170" s="180">
        <f>VLOOKUP(B170,[4]Tried!$K$7:$P$218,4,FALSE)</f>
        <v>186.95878222070306</v>
      </c>
      <c r="L170" s="180">
        <f>VLOOKUP(B170,[4]Tried!$K$7:$P$218,5,FALSE)</f>
        <v>203.62291145189798</v>
      </c>
      <c r="M170" s="19"/>
      <c r="N170" s="180">
        <f>VLOOKUP(B170,[4]Succeded!$C$8:$F$219,4,0)</f>
        <v>1023.5705872767151</v>
      </c>
      <c r="O170" s="181">
        <f>VLOOKUP(B170,[4]Succeded!$C$8:$F$219,2,0)</f>
        <v>887.25338668975644</v>
      </c>
      <c r="P170" s="20">
        <f>VLOOKUP(B170,[4]Succeded!$C$8:$F$219,3,0)</f>
        <v>136.31720058695868</v>
      </c>
      <c r="Q170" s="19"/>
      <c r="R170" s="180">
        <f>VLOOKUP(B170,[4]Succeded!$K$8:$P$219,6,FALSE)</f>
        <v>1006.2138067530943</v>
      </c>
      <c r="S170" s="180">
        <f>VLOOKUP(B170,[4]Succeded!$K$8:$P$219,2,FALSE)</f>
        <v>477.28941562090972</v>
      </c>
      <c r="T170" s="180">
        <f>VLOOKUP(B170,[4]Succeded!$K$8:$P$219,3,FALSE)</f>
        <v>167.7521155148371</v>
      </c>
      <c r="U170" s="180">
        <f>VLOOKUP(B170,[4]Succeded!$K$8:$P$219,4,FALSE)</f>
        <v>179.39293320480999</v>
      </c>
      <c r="V170" s="20">
        <f>VLOOKUP(B170,[4]Succeded!$K$8:$P$219,5,FALSE)</f>
        <v>181.77934241253755</v>
      </c>
      <c r="W170" s="19"/>
      <c r="X170" s="19">
        <f t="shared" si="16"/>
        <v>0.91733019551829698</v>
      </c>
      <c r="Y170" s="19">
        <f t="shared" si="17"/>
        <v>0.9213067063160576</v>
      </c>
      <c r="Z170" s="19">
        <f t="shared" si="18"/>
        <v>0.89226400625477864</v>
      </c>
      <c r="AA170" s="179"/>
      <c r="AB170" s="85">
        <f t="shared" si="19"/>
        <v>0.9176861162819514</v>
      </c>
      <c r="AC170" s="85">
        <f t="shared" si="20"/>
        <v>0.91094629753247602</v>
      </c>
      <c r="AD170" s="85">
        <f t="shared" si="21"/>
        <v>0.92203069948386507</v>
      </c>
      <c r="AE170" s="85">
        <f t="shared" si="22"/>
        <v>0.95953199456037508</v>
      </c>
      <c r="AF170" s="84">
        <f t="shared" si="23"/>
        <v>0.89272538692424819</v>
      </c>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row>
    <row r="171" spans="1:68" customFormat="1" x14ac:dyDescent="0.2">
      <c r="A171" s="77" t="s">
        <v>143</v>
      </c>
      <c r="B171" s="88" t="s">
        <v>142</v>
      </c>
      <c r="C171" s="184" t="s">
        <v>141</v>
      </c>
      <c r="D171" s="24">
        <f>VLOOKUP(B171,[4]Tried!$C$7:$F$218,4,FALSE)</f>
        <v>856.78075238617635</v>
      </c>
      <c r="E171" s="180">
        <f>VLOOKUP(B171,[4]Tried!$C$7:$F$218,2,FALSE)</f>
        <v>822.15761039298161</v>
      </c>
      <c r="F171" s="180">
        <f>VLOOKUP(B171,[4]Tried!$C$7:$F$218,3,FALSE)</f>
        <v>34.623141993194707</v>
      </c>
      <c r="G171" s="183"/>
      <c r="H171" s="180">
        <f>VLOOKUP(B171,[4]Tried!$K$7:$P$218,6,FALSE)</f>
        <v>837.06415859361437</v>
      </c>
      <c r="I171" s="182">
        <f>VLOOKUP(B171,[4]Tried!$K$7:$P$218,2,FALSE)</f>
        <v>353.6053987650576</v>
      </c>
      <c r="J171" s="20">
        <f>VLOOKUP(B171,[4]Tried!$K$7:$P$218,3,FALSE)</f>
        <v>125.41055453762253</v>
      </c>
      <c r="K171" s="180">
        <f>VLOOKUP(B171,[4]Tried!$K$7:$P$218,4,FALSE)</f>
        <v>199.7986236496441</v>
      </c>
      <c r="L171" s="180">
        <f>VLOOKUP(B171,[4]Tried!$K$7:$P$218,5,FALSE)</f>
        <v>158.24958164129015</v>
      </c>
      <c r="M171" s="19"/>
      <c r="N171" s="180">
        <f>VLOOKUP(B171,[4]Succeded!$C$8:$F$219,4,0)</f>
        <v>782.55874640337856</v>
      </c>
      <c r="O171" s="181">
        <f>VLOOKUP(B171,[4]Succeded!$C$8:$F$219,2,0)</f>
        <v>750.88936139855934</v>
      </c>
      <c r="P171" s="20">
        <f>VLOOKUP(B171,[4]Succeded!$C$8:$F$219,3,0)</f>
        <v>31.66938500481923</v>
      </c>
      <c r="Q171" s="19"/>
      <c r="R171" s="180">
        <f>VLOOKUP(B171,[4]Succeded!$K$8:$P$219,6,FALSE)</f>
        <v>760.64423688612567</v>
      </c>
      <c r="S171" s="180">
        <f>VLOOKUP(B171,[4]Succeded!$K$8:$P$219,2,FALSE)</f>
        <v>310.57731900735729</v>
      </c>
      <c r="T171" s="180">
        <f>VLOOKUP(B171,[4]Succeded!$K$8:$P$219,3,FALSE)</f>
        <v>117.92510440568485</v>
      </c>
      <c r="U171" s="180">
        <f>VLOOKUP(B171,[4]Succeded!$K$8:$P$219,4,FALSE)</f>
        <v>186.1323368710037</v>
      </c>
      <c r="V171" s="20">
        <f>VLOOKUP(B171,[4]Succeded!$K$8:$P$219,5,FALSE)</f>
        <v>146.00947660207984</v>
      </c>
      <c r="W171" s="19"/>
      <c r="X171" s="19">
        <f t="shared" si="16"/>
        <v>0.91337106281147673</v>
      </c>
      <c r="Y171" s="19">
        <f t="shared" si="17"/>
        <v>0.91331558804113377</v>
      </c>
      <c r="Z171" s="19">
        <f t="shared" si="18"/>
        <v>0.91468836106913554</v>
      </c>
      <c r="AA171" s="179"/>
      <c r="AB171" s="85">
        <f t="shared" si="19"/>
        <v>0.90870482158036137</v>
      </c>
      <c r="AC171" s="85">
        <f t="shared" si="20"/>
        <v>0.87831611194859327</v>
      </c>
      <c r="AD171" s="85">
        <f t="shared" si="21"/>
        <v>0.94031243893677163</v>
      </c>
      <c r="AE171" s="85">
        <f t="shared" si="22"/>
        <v>0.93159969508796592</v>
      </c>
      <c r="AF171" s="84">
        <f t="shared" si="23"/>
        <v>0.92265316020262611</v>
      </c>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row>
    <row r="172" spans="1:68" customFormat="1" x14ac:dyDescent="0.2">
      <c r="A172" s="77" t="s">
        <v>140</v>
      </c>
      <c r="B172" s="88" t="s">
        <v>139</v>
      </c>
      <c r="C172" s="184" t="s">
        <v>138</v>
      </c>
      <c r="D172" s="24">
        <f>VLOOKUP(B172,[4]Tried!$C$7:$F$218,4,FALSE)</f>
        <v>353.26072246111431</v>
      </c>
      <c r="E172" s="180">
        <f>VLOOKUP(B172,[4]Tried!$C$7:$F$218,2,FALSE)</f>
        <v>311.20056273865777</v>
      </c>
      <c r="F172" s="180">
        <f>VLOOKUP(B172,[4]Tried!$C$7:$F$218,3,FALSE)</f>
        <v>42.060159722456547</v>
      </c>
      <c r="G172" s="183"/>
      <c r="H172" s="180">
        <f>VLOOKUP(B172,[4]Tried!$K$7:$P$218,6,FALSE)</f>
        <v>345.85134659282807</v>
      </c>
      <c r="I172" s="182">
        <f>VLOOKUP(B172,[4]Tried!$K$7:$P$218,2,FALSE)</f>
        <v>172.18461644085701</v>
      </c>
      <c r="J172" s="20">
        <f>VLOOKUP(B172,[4]Tried!$K$7:$P$218,3,FALSE)</f>
        <v>50.517227217312673</v>
      </c>
      <c r="K172" s="180">
        <f>VLOOKUP(B172,[4]Tried!$K$7:$P$218,4,FALSE)</f>
        <v>60.442350209642143</v>
      </c>
      <c r="L172" s="180">
        <f>VLOOKUP(B172,[4]Tried!$K$7:$P$218,5,FALSE)</f>
        <v>62.707152725016208</v>
      </c>
      <c r="M172" s="19"/>
      <c r="N172" s="180">
        <f>VLOOKUP(B172,[4]Succeded!$C$8:$F$219,4,0)</f>
        <v>331.98664251922173</v>
      </c>
      <c r="O172" s="181">
        <f>VLOOKUP(B172,[4]Succeded!$C$8:$F$219,2,0)</f>
        <v>293.43795993439437</v>
      </c>
      <c r="P172" s="20">
        <f>VLOOKUP(B172,[4]Succeded!$C$8:$F$219,3,0)</f>
        <v>38.548682584827375</v>
      </c>
      <c r="Q172" s="19"/>
      <c r="R172" s="180">
        <f>VLOOKUP(B172,[4]Succeded!$K$8:$P$219,6,FALSE)</f>
        <v>324.57726665093537</v>
      </c>
      <c r="S172" s="180">
        <f>VLOOKUP(B172,[4]Succeded!$K$8:$P$219,2,FALSE)</f>
        <v>160.37307802061167</v>
      </c>
      <c r="T172" s="180">
        <f>VLOOKUP(B172,[4]Succeded!$K$8:$P$219,3,FALSE)</f>
        <v>48.289950895946632</v>
      </c>
      <c r="U172" s="180">
        <f>VLOOKUP(B172,[4]Succeded!$K$8:$P$219,4,FALSE)</f>
        <v>57.068483371845538</v>
      </c>
      <c r="V172" s="20">
        <f>VLOOKUP(B172,[4]Succeded!$K$8:$P$219,5,FALSE)</f>
        <v>58.845754362531537</v>
      </c>
      <c r="W172" s="19"/>
      <c r="X172" s="19">
        <f t="shared" si="16"/>
        <v>0.93977796401003977</v>
      </c>
      <c r="Y172" s="19">
        <f t="shared" si="17"/>
        <v>0.94292233070548714</v>
      </c>
      <c r="Z172" s="19">
        <f t="shared" si="18"/>
        <v>0.91651298614174448</v>
      </c>
      <c r="AA172" s="179"/>
      <c r="AB172" s="85">
        <f t="shared" si="19"/>
        <v>0.93848779207750566</v>
      </c>
      <c r="AC172" s="85">
        <f t="shared" si="20"/>
        <v>0.93140189487077418</v>
      </c>
      <c r="AD172" s="85">
        <f t="shared" si="21"/>
        <v>0.95591055875286168</v>
      </c>
      <c r="AE172" s="85">
        <f t="shared" si="22"/>
        <v>0.94418041611395875</v>
      </c>
      <c r="AF172" s="84">
        <f t="shared" si="23"/>
        <v>0.9384217239233027</v>
      </c>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row>
    <row r="173" spans="1:68" customFormat="1" x14ac:dyDescent="0.2">
      <c r="A173" s="77" t="s">
        <v>137</v>
      </c>
      <c r="B173" s="88" t="s">
        <v>136</v>
      </c>
      <c r="C173" s="184" t="s">
        <v>135</v>
      </c>
      <c r="D173" s="24">
        <f>VLOOKUP(B173,[4]Tried!$C$7:$F$218,4,FALSE)</f>
        <v>436.0542460643486</v>
      </c>
      <c r="E173" s="180">
        <f>VLOOKUP(B173,[4]Tried!$C$7:$F$218,2,FALSE)</f>
        <v>423.43053732879525</v>
      </c>
      <c r="F173" s="180">
        <f>VLOOKUP(B173,[4]Tried!$C$7:$F$218,3,FALSE)</f>
        <v>12.623708735553352</v>
      </c>
      <c r="G173" s="183"/>
      <c r="H173" s="180">
        <f>VLOOKUP(B173,[4]Tried!$K$7:$P$218,6,FALSE)</f>
        <v>426.90497790742279</v>
      </c>
      <c r="I173" s="182">
        <f>VLOOKUP(B173,[4]Tried!$K$7:$P$218,2,FALSE)</f>
        <v>191.92493444306501</v>
      </c>
      <c r="J173" s="20">
        <f>VLOOKUP(B173,[4]Tried!$K$7:$P$218,3,FALSE)</f>
        <v>59.586866707260064</v>
      </c>
      <c r="K173" s="180">
        <f>VLOOKUP(B173,[4]Tried!$K$7:$P$218,4,FALSE)</f>
        <v>81.493529837871321</v>
      </c>
      <c r="L173" s="180">
        <f>VLOOKUP(B173,[4]Tried!$K$7:$P$218,5,FALSE)</f>
        <v>93.899646919226356</v>
      </c>
      <c r="M173" s="19"/>
      <c r="N173" s="180">
        <f>VLOOKUP(B173,[4]Succeded!$C$8:$F$219,4,0)</f>
        <v>382.67821782481946</v>
      </c>
      <c r="O173" s="181">
        <f>VLOOKUP(B173,[4]Succeded!$C$8:$F$219,2,0)</f>
        <v>374.94572844072195</v>
      </c>
      <c r="P173" s="20">
        <f>VLOOKUP(B173,[4]Succeded!$C$8:$F$219,3,0)</f>
        <v>7.7324893840975086</v>
      </c>
      <c r="Q173" s="19"/>
      <c r="R173" s="180">
        <f>VLOOKUP(B173,[4]Succeded!$K$8:$P$219,6,FALSE)</f>
        <v>373.52894966789358</v>
      </c>
      <c r="S173" s="180">
        <f>VLOOKUP(B173,[4]Succeded!$K$8:$P$219,2,FALSE)</f>
        <v>164.29677466473424</v>
      </c>
      <c r="T173" s="180">
        <f>VLOOKUP(B173,[4]Succeded!$K$8:$P$219,3,FALSE)</f>
        <v>52.590283523593257</v>
      </c>
      <c r="U173" s="180">
        <f>VLOOKUP(B173,[4]Succeded!$K$8:$P$219,4,FALSE)</f>
        <v>75.982956528340637</v>
      </c>
      <c r="V173" s="20">
        <f>VLOOKUP(B173,[4]Succeded!$K$8:$P$219,5,FALSE)</f>
        <v>80.658934951225447</v>
      </c>
      <c r="W173" s="19"/>
      <c r="X173" s="19">
        <f t="shared" si="16"/>
        <v>0.87759314644615927</v>
      </c>
      <c r="Y173" s="19">
        <f t="shared" si="17"/>
        <v>0.88549524747568054</v>
      </c>
      <c r="Z173" s="19">
        <f t="shared" si="18"/>
        <v>0.6125370559540686</v>
      </c>
      <c r="AA173" s="179"/>
      <c r="AB173" s="85">
        <f t="shared" si="19"/>
        <v>0.87496976844551066</v>
      </c>
      <c r="AC173" s="85">
        <f t="shared" si="20"/>
        <v>0.85604705371658352</v>
      </c>
      <c r="AD173" s="85">
        <f t="shared" si="21"/>
        <v>0.88258179074862575</v>
      </c>
      <c r="AE173" s="85">
        <f t="shared" si="22"/>
        <v>0.93238023533286896</v>
      </c>
      <c r="AF173" s="84">
        <f t="shared" si="23"/>
        <v>0.85899082262374493</v>
      </c>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row>
    <row r="174" spans="1:68" customFormat="1" x14ac:dyDescent="0.2">
      <c r="A174" s="77" t="s">
        <v>134</v>
      </c>
      <c r="B174" s="88" t="s">
        <v>133</v>
      </c>
      <c r="C174" s="184" t="s">
        <v>132</v>
      </c>
      <c r="D174" s="24">
        <f>VLOOKUP(B174,[4]Tried!$C$7:$F$218,4,FALSE)</f>
        <v>581.91129077692324</v>
      </c>
      <c r="E174" s="180">
        <f>VLOOKUP(B174,[4]Tried!$C$7:$F$218,2,FALSE)</f>
        <v>561.74527329204159</v>
      </c>
      <c r="F174" s="180">
        <f>VLOOKUP(B174,[4]Tried!$C$7:$F$218,3,FALSE)</f>
        <v>20.166017484881682</v>
      </c>
      <c r="G174" s="183"/>
      <c r="H174" s="180">
        <f>VLOOKUP(B174,[4]Tried!$K$7:$P$218,6,FALSE)</f>
        <v>568.26571770190844</v>
      </c>
      <c r="I174" s="182">
        <f>VLOOKUP(B174,[4]Tried!$K$7:$P$218,2,FALSE)</f>
        <v>219.41697910397443</v>
      </c>
      <c r="J174" s="20">
        <f>VLOOKUP(B174,[4]Tried!$K$7:$P$218,3,FALSE)</f>
        <v>99.545786366942139</v>
      </c>
      <c r="K174" s="180">
        <f>VLOOKUP(B174,[4]Tried!$K$7:$P$218,4,FALSE)</f>
        <v>126.99930653350502</v>
      </c>
      <c r="L174" s="180">
        <f>VLOOKUP(B174,[4]Tried!$K$7:$P$218,5,FALSE)</f>
        <v>122.30364569748681</v>
      </c>
      <c r="M174" s="19"/>
      <c r="N174" s="180">
        <f>VLOOKUP(B174,[4]Succeded!$C$8:$F$219,4,0)</f>
        <v>534.0388875238333</v>
      </c>
      <c r="O174" s="181">
        <f>VLOOKUP(B174,[4]Succeded!$C$8:$F$219,2,0)</f>
        <v>514.64051530374945</v>
      </c>
      <c r="P174" s="20">
        <f>VLOOKUP(B174,[4]Succeded!$C$8:$F$219,3,0)</f>
        <v>19.398372220083832</v>
      </c>
      <c r="Q174" s="19"/>
      <c r="R174" s="180">
        <f>VLOOKUP(B174,[4]Succeded!$K$8:$P$219,6,FALSE)</f>
        <v>521.50946291801495</v>
      </c>
      <c r="S174" s="180">
        <f>VLOOKUP(B174,[4]Succeded!$K$8:$P$219,2,FALSE)</f>
        <v>197.88283472737788</v>
      </c>
      <c r="T174" s="180">
        <f>VLOOKUP(B174,[4]Succeded!$K$8:$P$219,3,FALSE)</f>
        <v>87.751603530506443</v>
      </c>
      <c r="U174" s="180">
        <f>VLOOKUP(B174,[4]Succeded!$K$8:$P$219,4,FALSE)</f>
        <v>122.33229256694428</v>
      </c>
      <c r="V174" s="20">
        <f>VLOOKUP(B174,[4]Succeded!$K$8:$P$219,5,FALSE)</f>
        <v>113.54273209318639</v>
      </c>
      <c r="W174" s="19"/>
      <c r="X174" s="19">
        <f t="shared" si="16"/>
        <v>0.91773247226536125</v>
      </c>
      <c r="Y174" s="19">
        <f t="shared" si="17"/>
        <v>0.91614569765359966</v>
      </c>
      <c r="Z174" s="19">
        <f t="shared" si="18"/>
        <v>0.96193372016198297</v>
      </c>
      <c r="AA174" s="179"/>
      <c r="AB174" s="85">
        <f t="shared" si="19"/>
        <v>0.91772114113626657</v>
      </c>
      <c r="AC174" s="85">
        <f t="shared" si="20"/>
        <v>0.90185743845104971</v>
      </c>
      <c r="AD174" s="85">
        <f t="shared" si="21"/>
        <v>0.88152001941136515</v>
      </c>
      <c r="AE174" s="85">
        <f t="shared" si="22"/>
        <v>0.96325165787161604</v>
      </c>
      <c r="AF174" s="84">
        <f t="shared" si="23"/>
        <v>0.9283675187739685</v>
      </c>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row>
    <row r="175" spans="1:68" customFormat="1" x14ac:dyDescent="0.2">
      <c r="A175" s="77" t="s">
        <v>131</v>
      </c>
      <c r="B175" s="88" t="s">
        <v>130</v>
      </c>
      <c r="C175" s="184" t="s">
        <v>129</v>
      </c>
      <c r="D175" s="24">
        <f>VLOOKUP(B175,[4]Tried!$C$7:$F$218,4,FALSE)</f>
        <v>516.57433184495653</v>
      </c>
      <c r="E175" s="180">
        <f>VLOOKUP(B175,[4]Tried!$C$7:$F$218,2,FALSE)</f>
        <v>465.64017348873546</v>
      </c>
      <c r="F175" s="180">
        <f>VLOOKUP(B175,[4]Tried!$C$7:$F$218,3,FALSE)</f>
        <v>50.934158356221054</v>
      </c>
      <c r="G175" s="183"/>
      <c r="H175" s="180">
        <f>VLOOKUP(B175,[4]Tried!$K$7:$P$218,6,FALSE)</f>
        <v>511.44794259167031</v>
      </c>
      <c r="I175" s="182">
        <f>VLOOKUP(B175,[4]Tried!$K$7:$P$218,2,FALSE)</f>
        <v>283.18127652632461</v>
      </c>
      <c r="J175" s="20">
        <f>VLOOKUP(B175,[4]Tried!$K$7:$P$218,3,FALSE)</f>
        <v>74.653449623710799</v>
      </c>
      <c r="K175" s="180">
        <f>VLOOKUP(B175,[4]Tried!$K$7:$P$218,4,FALSE)</f>
        <v>83.78996817474642</v>
      </c>
      <c r="L175" s="180">
        <f>VLOOKUP(B175,[4]Tried!$K$7:$P$218,5,FALSE)</f>
        <v>69.823248266888484</v>
      </c>
      <c r="M175" s="19"/>
      <c r="N175" s="180">
        <f>VLOOKUP(B175,[4]Succeded!$C$8:$F$219,4,0)</f>
        <v>487.64979760500762</v>
      </c>
      <c r="O175" s="181">
        <f>VLOOKUP(B175,[4]Succeded!$C$8:$F$219,2,0)</f>
        <v>446.67489475459689</v>
      </c>
      <c r="P175" s="20">
        <f>VLOOKUP(B175,[4]Succeded!$C$8:$F$219,3,0)</f>
        <v>40.974902850410736</v>
      </c>
      <c r="Q175" s="19"/>
      <c r="R175" s="180">
        <f>VLOOKUP(B175,[4]Succeded!$K$8:$P$219,6,FALSE)</f>
        <v>484.24248205688104</v>
      </c>
      <c r="S175" s="180">
        <f>VLOOKUP(B175,[4]Succeded!$K$8:$P$219,2,FALSE)</f>
        <v>266.01613846725178</v>
      </c>
      <c r="T175" s="180">
        <f>VLOOKUP(B175,[4]Succeded!$K$8:$P$219,3,FALSE)</f>
        <v>69.240146690773059</v>
      </c>
      <c r="U175" s="180">
        <f>VLOOKUP(B175,[4]Succeded!$K$8:$P$219,4,FALSE)</f>
        <v>83.229809048624062</v>
      </c>
      <c r="V175" s="20">
        <f>VLOOKUP(B175,[4]Succeded!$K$8:$P$219,5,FALSE)</f>
        <v>65.756387850232144</v>
      </c>
      <c r="W175" s="19"/>
      <c r="X175" s="19">
        <f t="shared" si="16"/>
        <v>0.94400702385531954</v>
      </c>
      <c r="Y175" s="19">
        <f t="shared" si="17"/>
        <v>0.95927052729998741</v>
      </c>
      <c r="Z175" s="19">
        <f t="shared" si="18"/>
        <v>0.80446804605746658</v>
      </c>
      <c r="AA175" s="179"/>
      <c r="AB175" s="85">
        <f t="shared" si="19"/>
        <v>0.94680698020422083</v>
      </c>
      <c r="AC175" s="85">
        <f t="shared" si="20"/>
        <v>0.93938462927482014</v>
      </c>
      <c r="AD175" s="85">
        <f t="shared" si="21"/>
        <v>0.92748757143543425</v>
      </c>
      <c r="AE175" s="85">
        <f t="shared" si="22"/>
        <v>0.99331472324999426</v>
      </c>
      <c r="AF175" s="84">
        <f t="shared" si="23"/>
        <v>0.94175492378825743</v>
      </c>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row>
    <row r="176" spans="1:68" customFormat="1" x14ac:dyDescent="0.2">
      <c r="A176" s="77" t="s">
        <v>128</v>
      </c>
      <c r="B176" s="88" t="s">
        <v>127</v>
      </c>
      <c r="C176" s="184" t="s">
        <v>126</v>
      </c>
      <c r="D176" s="24">
        <f>VLOOKUP(B176,[4]Tried!$C$7:$F$218,4,FALSE)</f>
        <v>1155.5912733453908</v>
      </c>
      <c r="E176" s="180">
        <f>VLOOKUP(B176,[4]Tried!$C$7:$F$218,2,FALSE)</f>
        <v>959.28130660119791</v>
      </c>
      <c r="F176" s="180">
        <f>VLOOKUP(B176,[4]Tried!$C$7:$F$218,3,FALSE)</f>
        <v>196.30996674419285</v>
      </c>
      <c r="G176" s="183"/>
      <c r="H176" s="180">
        <f>VLOOKUP(B176,[4]Tried!$K$7:$P$218,6,FALSE)</f>
        <v>1123.4820184988237</v>
      </c>
      <c r="I176" s="182">
        <f>VLOOKUP(B176,[4]Tried!$K$7:$P$218,2,FALSE)</f>
        <v>553.26365028068017</v>
      </c>
      <c r="J176" s="20">
        <f>VLOOKUP(B176,[4]Tried!$K$7:$P$218,3,FALSE)</f>
        <v>161.76173557504981</v>
      </c>
      <c r="K176" s="180">
        <f>VLOOKUP(B176,[4]Tried!$K$7:$P$218,4,FALSE)</f>
        <v>194.59944374058517</v>
      </c>
      <c r="L176" s="180">
        <f>VLOOKUP(B176,[4]Tried!$K$7:$P$218,5,FALSE)</f>
        <v>213.85718890250845</v>
      </c>
      <c r="M176" s="19"/>
      <c r="N176" s="180">
        <f>VLOOKUP(B176,[4]Succeded!$C$8:$F$219,4,0)</f>
        <v>1087.238093507196</v>
      </c>
      <c r="O176" s="181">
        <f>VLOOKUP(B176,[4]Succeded!$C$8:$F$219,2,0)</f>
        <v>917.84835549506727</v>
      </c>
      <c r="P176" s="20">
        <f>VLOOKUP(B176,[4]Succeded!$C$8:$F$219,3,0)</f>
        <v>169.38973801212887</v>
      </c>
      <c r="Q176" s="19"/>
      <c r="R176" s="180">
        <f>VLOOKUP(B176,[4]Succeded!$K$8:$P$219,6,FALSE)</f>
        <v>1057.237597882247</v>
      </c>
      <c r="S176" s="180">
        <f>VLOOKUP(B176,[4]Succeded!$K$8:$P$219,2,FALSE)</f>
        <v>516.05586973109769</v>
      </c>
      <c r="T176" s="180">
        <f>VLOOKUP(B176,[4]Succeded!$K$8:$P$219,3,FALSE)</f>
        <v>157.0392575367259</v>
      </c>
      <c r="U176" s="180">
        <f>VLOOKUP(B176,[4]Succeded!$K$8:$P$219,4,FALSE)</f>
        <v>185.57432756116319</v>
      </c>
      <c r="V176" s="20">
        <f>VLOOKUP(B176,[4]Succeded!$K$8:$P$219,5,FALSE)</f>
        <v>198.56814305326023</v>
      </c>
      <c r="W176" s="19"/>
      <c r="X176" s="19">
        <f t="shared" si="16"/>
        <v>0.94085003805859913</v>
      </c>
      <c r="Y176" s="19">
        <f t="shared" si="17"/>
        <v>0.95680834097254486</v>
      </c>
      <c r="Z176" s="19">
        <f t="shared" si="18"/>
        <v>0.86286876220022424</v>
      </c>
      <c r="AA176" s="179"/>
      <c r="AB176" s="85">
        <f t="shared" si="19"/>
        <v>0.94103651013027223</v>
      </c>
      <c r="AC176" s="85">
        <f t="shared" si="20"/>
        <v>0.9327485539114917</v>
      </c>
      <c r="AD176" s="85">
        <f t="shared" si="21"/>
        <v>0.97080596334147939</v>
      </c>
      <c r="AE176" s="85">
        <f t="shared" si="22"/>
        <v>0.95362208644618174</v>
      </c>
      <c r="AF176" s="84">
        <f t="shared" si="23"/>
        <v>0.92850815103429574</v>
      </c>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row>
    <row r="177" spans="1:68" customFormat="1" x14ac:dyDescent="0.2">
      <c r="A177" s="77" t="s">
        <v>125</v>
      </c>
      <c r="B177" s="88" t="s">
        <v>124</v>
      </c>
      <c r="C177" s="184" t="s">
        <v>123</v>
      </c>
      <c r="D177" s="24">
        <f>VLOOKUP(B177,[4]Tried!$C$7:$F$218,4,FALSE)</f>
        <v>855.16507354715213</v>
      </c>
      <c r="E177" s="180">
        <f>VLOOKUP(B177,[4]Tried!$C$7:$F$218,2,FALSE)</f>
        <v>807.10198134876964</v>
      </c>
      <c r="F177" s="180">
        <f>VLOOKUP(B177,[4]Tried!$C$7:$F$218,3,FALSE)</f>
        <v>48.063092198382542</v>
      </c>
      <c r="G177" s="183"/>
      <c r="H177" s="180">
        <f>VLOOKUP(B177,[4]Tried!$K$7:$P$218,6,FALSE)</f>
        <v>846.05510651787881</v>
      </c>
      <c r="I177" s="182">
        <f>VLOOKUP(B177,[4]Tried!$K$7:$P$218,2,FALSE)</f>
        <v>463.98537014950028</v>
      </c>
      <c r="J177" s="20">
        <f>VLOOKUP(B177,[4]Tried!$K$7:$P$218,3,FALSE)</f>
        <v>133.31068061175819</v>
      </c>
      <c r="K177" s="180">
        <f>VLOOKUP(B177,[4]Tried!$K$7:$P$218,4,FALSE)</f>
        <v>156.18309221036438</v>
      </c>
      <c r="L177" s="180">
        <f>VLOOKUP(B177,[4]Tried!$K$7:$P$218,5,FALSE)</f>
        <v>92.575963546255963</v>
      </c>
      <c r="M177" s="19"/>
      <c r="N177" s="180">
        <f>VLOOKUP(B177,[4]Succeded!$C$8:$F$219,4,0)</f>
        <v>807.54413074284935</v>
      </c>
      <c r="O177" s="181">
        <f>VLOOKUP(B177,[4]Succeded!$C$8:$F$219,2,0)</f>
        <v>765.06525192968365</v>
      </c>
      <c r="P177" s="20">
        <f>VLOOKUP(B177,[4]Succeded!$C$8:$F$219,3,0)</f>
        <v>42.478878813165657</v>
      </c>
      <c r="Q177" s="19"/>
      <c r="R177" s="180">
        <f>VLOOKUP(B177,[4]Succeded!$K$8:$P$219,6,FALSE)</f>
        <v>798.21253226016233</v>
      </c>
      <c r="S177" s="180">
        <f>VLOOKUP(B177,[4]Succeded!$K$8:$P$219,2,FALSE)</f>
        <v>428.76099465615715</v>
      </c>
      <c r="T177" s="180">
        <f>VLOOKUP(B177,[4]Succeded!$K$8:$P$219,3,FALSE)</f>
        <v>129.25841860786338</v>
      </c>
      <c r="U177" s="180">
        <f>VLOOKUP(B177,[4]Succeded!$K$8:$P$219,4,FALSE)</f>
        <v>151.99923501441577</v>
      </c>
      <c r="V177" s="20">
        <f>VLOOKUP(B177,[4]Succeded!$K$8:$P$219,5,FALSE)</f>
        <v>88.193883981726032</v>
      </c>
      <c r="W177" s="19"/>
      <c r="X177" s="19">
        <f t="shared" si="16"/>
        <v>0.94431374213311214</v>
      </c>
      <c r="Y177" s="19">
        <f t="shared" si="17"/>
        <v>0.94791645865019769</v>
      </c>
      <c r="Z177" s="19">
        <f t="shared" si="18"/>
        <v>0.88381493720446047</v>
      </c>
      <c r="AA177" s="179"/>
      <c r="AB177" s="85">
        <f t="shared" si="19"/>
        <v>0.94345217718190622</v>
      </c>
      <c r="AC177" s="85">
        <f t="shared" si="20"/>
        <v>0.92408300399214416</v>
      </c>
      <c r="AD177" s="85">
        <f t="shared" si="21"/>
        <v>0.96960287063797801</v>
      </c>
      <c r="AE177" s="85">
        <f t="shared" si="22"/>
        <v>0.97321184299313701</v>
      </c>
      <c r="AF177" s="84">
        <f t="shared" si="23"/>
        <v>0.95266503964238614</v>
      </c>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row>
    <row r="178" spans="1:68" customFormat="1" x14ac:dyDescent="0.2">
      <c r="A178" s="77" t="s">
        <v>122</v>
      </c>
      <c r="B178" s="88" t="s">
        <v>121</v>
      </c>
      <c r="C178" s="184" t="s">
        <v>120</v>
      </c>
      <c r="D178" s="24">
        <f>VLOOKUP(B178,[4]Tried!$C$7:$F$218,4,FALSE)</f>
        <v>779.80504059269549</v>
      </c>
      <c r="E178" s="180">
        <f>VLOOKUP(B178,[4]Tried!$C$7:$F$218,2,FALSE)</f>
        <v>761.54534215525973</v>
      </c>
      <c r="F178" s="180">
        <f>VLOOKUP(B178,[4]Tried!$C$7:$F$218,3,FALSE)</f>
        <v>18.259698437435805</v>
      </c>
      <c r="G178" s="183"/>
      <c r="H178" s="180">
        <f>VLOOKUP(B178,[4]Tried!$K$7:$P$218,6,FALSE)</f>
        <v>754.8971031051351</v>
      </c>
      <c r="I178" s="182">
        <f>VLOOKUP(B178,[4]Tried!$K$7:$P$218,2,FALSE)</f>
        <v>365.6980610893649</v>
      </c>
      <c r="J178" s="20">
        <f>VLOOKUP(B178,[4]Tried!$K$7:$P$218,3,FALSE)</f>
        <v>118.54109495114947</v>
      </c>
      <c r="K178" s="180">
        <f>VLOOKUP(B178,[4]Tried!$K$7:$P$218,4,FALSE)</f>
        <v>181.31225542731963</v>
      </c>
      <c r="L178" s="180">
        <f>VLOOKUP(B178,[4]Tried!$K$7:$P$218,5,FALSE)</f>
        <v>89.345691637301158</v>
      </c>
      <c r="M178" s="19"/>
      <c r="N178" s="180">
        <f>VLOOKUP(B178,[4]Succeded!$C$8:$F$219,4,0)</f>
        <v>726.98081296913472</v>
      </c>
      <c r="O178" s="181">
        <f>VLOOKUP(B178,[4]Succeded!$C$8:$F$219,2,0)</f>
        <v>708.72111453169896</v>
      </c>
      <c r="P178" s="20">
        <f>VLOOKUP(B178,[4]Succeded!$C$8:$F$219,3,0)</f>
        <v>18.259698437435805</v>
      </c>
      <c r="Q178" s="19"/>
      <c r="R178" s="180">
        <f>VLOOKUP(B178,[4]Succeded!$K$8:$P$219,6,FALSE)</f>
        <v>702.07287548157456</v>
      </c>
      <c r="S178" s="180">
        <f>VLOOKUP(B178,[4]Succeded!$K$8:$P$219,2,FALSE)</f>
        <v>338.6256705977724</v>
      </c>
      <c r="T178" s="180">
        <f>VLOOKUP(B178,[4]Succeded!$K$8:$P$219,3,FALSE)</f>
        <v>113.26612376459408</v>
      </c>
      <c r="U178" s="180">
        <f>VLOOKUP(B178,[4]Succeded!$K$8:$P$219,4,FALSE)</f>
        <v>169.52144641405573</v>
      </c>
      <c r="V178" s="20">
        <f>VLOOKUP(B178,[4]Succeded!$K$8:$P$219,5,FALSE)</f>
        <v>80.659634705152257</v>
      </c>
      <c r="W178" s="19"/>
      <c r="X178" s="19">
        <f t="shared" si="16"/>
        <v>0.93225969970210576</v>
      </c>
      <c r="Y178" s="19">
        <f t="shared" si="17"/>
        <v>0.93063547933460899</v>
      </c>
      <c r="Z178" s="19">
        <f t="shared" si="18"/>
        <v>1</v>
      </c>
      <c r="AA178" s="179"/>
      <c r="AB178" s="85">
        <f t="shared" si="19"/>
        <v>0.93002459884098443</v>
      </c>
      <c r="AC178" s="85">
        <f t="shared" si="20"/>
        <v>0.92597064799592455</v>
      </c>
      <c r="AD178" s="85">
        <f t="shared" si="21"/>
        <v>0.95550090718556979</v>
      </c>
      <c r="AE178" s="85">
        <f t="shared" si="22"/>
        <v>0.93496959714347427</v>
      </c>
      <c r="AF178" s="84">
        <f t="shared" si="23"/>
        <v>0.90278146855239594</v>
      </c>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row>
    <row r="179" spans="1:68" customFormat="1" x14ac:dyDescent="0.2">
      <c r="A179" s="77" t="s">
        <v>119</v>
      </c>
      <c r="B179" s="88" t="s">
        <v>118</v>
      </c>
      <c r="C179" s="184" t="s">
        <v>117</v>
      </c>
      <c r="D179" s="24">
        <f>VLOOKUP(B179,[4]Tried!$C$7:$F$218,4,FALSE)</f>
        <v>607.84223284526001</v>
      </c>
      <c r="E179" s="180">
        <f>VLOOKUP(B179,[4]Tried!$C$7:$F$218,2,FALSE)</f>
        <v>591.6503587739943</v>
      </c>
      <c r="F179" s="180">
        <f>VLOOKUP(B179,[4]Tried!$C$7:$F$218,3,FALSE)</f>
        <v>16.191874071265694</v>
      </c>
      <c r="G179" s="183"/>
      <c r="H179" s="180">
        <f>VLOOKUP(B179,[4]Tried!$K$7:$P$218,6,FALSE)</f>
        <v>590.95367408876859</v>
      </c>
      <c r="I179" s="182">
        <f>VLOOKUP(B179,[4]Tried!$K$7:$P$218,2,FALSE)</f>
        <v>241.29767166588528</v>
      </c>
      <c r="J179" s="20">
        <f>VLOOKUP(B179,[4]Tried!$K$7:$P$218,3,FALSE)</f>
        <v>78.996386581000053</v>
      </c>
      <c r="K179" s="180">
        <f>VLOOKUP(B179,[4]Tried!$K$7:$P$218,4,FALSE)</f>
        <v>170.97897822174082</v>
      </c>
      <c r="L179" s="180">
        <f>VLOOKUP(B179,[4]Tried!$K$7:$P$218,5,FALSE)</f>
        <v>99.680637620142406</v>
      </c>
      <c r="M179" s="19"/>
      <c r="N179" s="180">
        <f>VLOOKUP(B179,[4]Succeded!$C$8:$F$219,4,0)</f>
        <v>548.66880563496488</v>
      </c>
      <c r="O179" s="181">
        <f>VLOOKUP(B179,[4]Succeded!$C$8:$F$219,2,0)</f>
        <v>537.29671047366605</v>
      </c>
      <c r="P179" s="20">
        <f>VLOOKUP(B179,[4]Succeded!$C$8:$F$219,3,0)</f>
        <v>11.372095161298887</v>
      </c>
      <c r="Q179" s="19"/>
      <c r="R179" s="180">
        <f>VLOOKUP(B179,[4]Succeded!$K$8:$P$219,6,FALSE)</f>
        <v>535.3535415592246</v>
      </c>
      <c r="S179" s="180">
        <f>VLOOKUP(B179,[4]Succeded!$K$8:$P$219,2,FALSE)</f>
        <v>212.72100918374866</v>
      </c>
      <c r="T179" s="180">
        <f>VLOOKUP(B179,[4]Succeded!$K$8:$P$219,3,FALSE)</f>
        <v>69.54420692199389</v>
      </c>
      <c r="U179" s="180">
        <f>VLOOKUP(B179,[4]Succeded!$K$8:$P$219,4,FALSE)</f>
        <v>163.44253964703287</v>
      </c>
      <c r="V179" s="20">
        <f>VLOOKUP(B179,[4]Succeded!$K$8:$P$219,5,FALSE)</f>
        <v>89.645785806449084</v>
      </c>
      <c r="W179" s="19"/>
      <c r="X179" s="19">
        <f t="shared" si="16"/>
        <v>0.90265002329089716</v>
      </c>
      <c r="Y179" s="19">
        <f t="shared" si="17"/>
        <v>0.90813214680887078</v>
      </c>
      <c r="Z179" s="19">
        <f t="shared" si="18"/>
        <v>0.70233347364527443</v>
      </c>
      <c r="AA179" s="179"/>
      <c r="AB179" s="85">
        <f t="shared" si="19"/>
        <v>0.9059145666277858</v>
      </c>
      <c r="AC179" s="85">
        <f t="shared" si="20"/>
        <v>0.88157091494150219</v>
      </c>
      <c r="AD179" s="85">
        <f t="shared" si="21"/>
        <v>0.88034668333450627</v>
      </c>
      <c r="AE179" s="85">
        <f t="shared" si="22"/>
        <v>0.95592184107607647</v>
      </c>
      <c r="AF179" s="84">
        <f t="shared" si="23"/>
        <v>0.89932997969040296</v>
      </c>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row>
    <row r="180" spans="1:68" customFormat="1" x14ac:dyDescent="0.2">
      <c r="A180" s="77" t="s">
        <v>116</v>
      </c>
      <c r="B180" s="88" t="s">
        <v>115</v>
      </c>
      <c r="C180" s="184" t="s">
        <v>114</v>
      </c>
      <c r="D180" s="24">
        <f>VLOOKUP(B180,[4]Tried!$C$7:$F$218,4,FALSE)</f>
        <v>442.14150537873422</v>
      </c>
      <c r="E180" s="180">
        <f>VLOOKUP(B180,[4]Tried!$C$7:$F$218,2,FALSE)</f>
        <v>434.08766427874059</v>
      </c>
      <c r="F180" s="180">
        <f>VLOOKUP(B180,[4]Tried!$C$7:$F$218,3,FALSE)</f>
        <v>8.0538410999936154</v>
      </c>
      <c r="G180" s="183"/>
      <c r="H180" s="180">
        <f>VLOOKUP(B180,[4]Tried!$K$7:$P$218,6,FALSE)</f>
        <v>425.97607871473383</v>
      </c>
      <c r="I180" s="182">
        <f>VLOOKUP(B180,[4]Tried!$K$7:$P$218,2,FALSE)</f>
        <v>237.07422356214522</v>
      </c>
      <c r="J180" s="20">
        <f>VLOOKUP(B180,[4]Tried!$K$7:$P$218,3,FALSE)</f>
        <v>57.314540710948101</v>
      </c>
      <c r="K180" s="180">
        <f>VLOOKUP(B180,[4]Tried!$K$7:$P$218,4,FALSE)</f>
        <v>64.913278829458307</v>
      </c>
      <c r="L180" s="180">
        <f>VLOOKUP(B180,[4]Tried!$K$7:$P$218,5,FALSE)</f>
        <v>66.674035612182195</v>
      </c>
      <c r="M180" s="19"/>
      <c r="N180" s="180">
        <f>VLOOKUP(B180,[4]Succeded!$C$8:$F$219,4,0)</f>
        <v>432.51437678893137</v>
      </c>
      <c r="O180" s="181">
        <f>VLOOKUP(B180,[4]Succeded!$C$8:$F$219,2,0)</f>
        <v>424.46053568893774</v>
      </c>
      <c r="P180" s="20">
        <f>VLOOKUP(B180,[4]Succeded!$C$8:$F$219,3,0)</f>
        <v>8.0538410999936154</v>
      </c>
      <c r="Q180" s="19"/>
      <c r="R180" s="180">
        <f>VLOOKUP(B180,[4]Succeded!$K$8:$P$219,6,FALSE)</f>
        <v>416.34895012493092</v>
      </c>
      <c r="S180" s="180">
        <f>VLOOKUP(B180,[4]Succeded!$K$8:$P$219,2,FALSE)</f>
        <v>231.18346947589606</v>
      </c>
      <c r="T180" s="180">
        <f>VLOOKUP(B180,[4]Succeded!$K$8:$P$219,3,FALSE)</f>
        <v>57.314540710948101</v>
      </c>
      <c r="U180" s="180">
        <f>VLOOKUP(B180,[4]Succeded!$K$8:$P$219,4,FALSE)</f>
        <v>64.913278829458307</v>
      </c>
      <c r="V180" s="20">
        <f>VLOOKUP(B180,[4]Succeded!$K$8:$P$219,5,FALSE)</f>
        <v>62.937661108628468</v>
      </c>
      <c r="W180" s="19"/>
      <c r="X180" s="19">
        <f t="shared" si="16"/>
        <v>0.97822613694329297</v>
      </c>
      <c r="Y180" s="19">
        <f t="shared" si="17"/>
        <v>0.97782215579473142</v>
      </c>
      <c r="Z180" s="19">
        <f t="shared" si="18"/>
        <v>1</v>
      </c>
      <c r="AA180" s="179"/>
      <c r="AB180" s="85">
        <f t="shared" si="19"/>
        <v>0.97739983752409254</v>
      </c>
      <c r="AC180" s="85">
        <f t="shared" si="20"/>
        <v>0.97515227932527637</v>
      </c>
      <c r="AD180" s="85">
        <f t="shared" si="21"/>
        <v>1</v>
      </c>
      <c r="AE180" s="85">
        <f t="shared" si="22"/>
        <v>1</v>
      </c>
      <c r="AF180" s="84">
        <f t="shared" si="23"/>
        <v>0.94396057671854738</v>
      </c>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row>
    <row r="181" spans="1:68" customFormat="1" x14ac:dyDescent="0.2">
      <c r="A181" s="77" t="s">
        <v>113</v>
      </c>
      <c r="B181" s="88" t="s">
        <v>112</v>
      </c>
      <c r="C181" s="184" t="s">
        <v>111</v>
      </c>
      <c r="D181" s="24">
        <f>VLOOKUP(B181,[4]Tried!$C$7:$F$218,4,FALSE)</f>
        <v>363.71466103549051</v>
      </c>
      <c r="E181" s="180">
        <f>VLOOKUP(B181,[4]Tried!$C$7:$F$218,2,FALSE)</f>
        <v>323.2956264024009</v>
      </c>
      <c r="F181" s="180">
        <f>VLOOKUP(B181,[4]Tried!$C$7:$F$218,3,FALSE)</f>
        <v>40.41903463308963</v>
      </c>
      <c r="G181" s="183"/>
      <c r="H181" s="180">
        <f>VLOOKUP(B181,[4]Tried!$K$7:$P$218,6,FALSE)</f>
        <v>361.2553620685116</v>
      </c>
      <c r="I181" s="182">
        <f>VLOOKUP(B181,[4]Tried!$K$7:$P$218,2,FALSE)</f>
        <v>195.32697917867461</v>
      </c>
      <c r="J181" s="20">
        <f>VLOOKUP(B181,[4]Tried!$K$7:$P$218,3,FALSE)</f>
        <v>54.659658294076777</v>
      </c>
      <c r="K181" s="180">
        <f>VLOOKUP(B181,[4]Tried!$K$7:$P$218,4,FALSE)</f>
        <v>57.777538286608255</v>
      </c>
      <c r="L181" s="180">
        <f>VLOOKUP(B181,[4]Tried!$K$7:$P$218,5,FALSE)</f>
        <v>53.491186309151942</v>
      </c>
      <c r="M181" s="19"/>
      <c r="N181" s="180">
        <f>VLOOKUP(B181,[4]Succeded!$C$8:$F$219,4,0)</f>
        <v>326.72356138743089</v>
      </c>
      <c r="O181" s="181">
        <f>VLOOKUP(B181,[4]Succeded!$C$8:$F$219,2,0)</f>
        <v>294.49346353594206</v>
      </c>
      <c r="P181" s="20">
        <f>VLOOKUP(B181,[4]Succeded!$C$8:$F$219,3,0)</f>
        <v>32.23009785148885</v>
      </c>
      <c r="Q181" s="19"/>
      <c r="R181" s="180">
        <f>VLOOKUP(B181,[4]Succeded!$K$8:$P$219,6,FALSE)</f>
        <v>322.10065111595696</v>
      </c>
      <c r="S181" s="180">
        <f>VLOOKUP(B181,[4]Succeded!$K$8:$P$219,2,FALSE)</f>
        <v>173.08639293908405</v>
      </c>
      <c r="T181" s="180">
        <f>VLOOKUP(B181,[4]Succeded!$K$8:$P$219,3,FALSE)</f>
        <v>50.19586242833693</v>
      </c>
      <c r="U181" s="180">
        <f>VLOOKUP(B181,[4]Succeded!$K$8:$P$219,4,FALSE)</f>
        <v>52.023967597173076</v>
      </c>
      <c r="V181" s="20">
        <f>VLOOKUP(B181,[4]Succeded!$K$8:$P$219,5,FALSE)</f>
        <v>46.794428151362908</v>
      </c>
      <c r="W181" s="19"/>
      <c r="X181" s="19">
        <f t="shared" si="16"/>
        <v>0.89829637457355593</v>
      </c>
      <c r="Y181" s="19">
        <f t="shared" si="17"/>
        <v>0.9109107562419998</v>
      </c>
      <c r="Z181" s="19">
        <f t="shared" si="18"/>
        <v>0.79739900133842412</v>
      </c>
      <c r="AA181" s="179"/>
      <c r="AB181" s="85">
        <f t="shared" si="19"/>
        <v>0.89161486564972015</v>
      </c>
      <c r="AC181" s="85">
        <f t="shared" si="20"/>
        <v>0.88613663953075283</v>
      </c>
      <c r="AD181" s="85">
        <f t="shared" si="21"/>
        <v>0.91833472793181425</v>
      </c>
      <c r="AE181" s="85">
        <f t="shared" si="22"/>
        <v>0.90041855606768295</v>
      </c>
      <c r="AF181" s="84">
        <f t="shared" si="23"/>
        <v>0.87480632567980143</v>
      </c>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row>
    <row r="182" spans="1:68" customFormat="1" x14ac:dyDescent="0.2">
      <c r="A182" s="77" t="s">
        <v>110</v>
      </c>
      <c r="B182" s="88" t="s">
        <v>109</v>
      </c>
      <c r="C182" s="184" t="s">
        <v>108</v>
      </c>
      <c r="D182" s="24">
        <f>VLOOKUP(B182,[4]Tried!$C$7:$F$218,4,FALSE)</f>
        <v>2642.1861446372091</v>
      </c>
      <c r="E182" s="180">
        <f>VLOOKUP(B182,[4]Tried!$C$7:$F$218,2,FALSE)</f>
        <v>2413.8788876432368</v>
      </c>
      <c r="F182" s="180">
        <f>VLOOKUP(B182,[4]Tried!$C$7:$F$218,3,FALSE)</f>
        <v>228.30725699397209</v>
      </c>
      <c r="G182" s="183"/>
      <c r="H182" s="180">
        <f>VLOOKUP(B182,[4]Tried!$K$7:$P$218,6,FALSE)</f>
        <v>2587.092817326602</v>
      </c>
      <c r="I182" s="182">
        <f>VLOOKUP(B182,[4]Tried!$K$7:$P$218,2,FALSE)</f>
        <v>1323.9943675501293</v>
      </c>
      <c r="J182" s="20">
        <f>VLOOKUP(B182,[4]Tried!$K$7:$P$218,3,FALSE)</f>
        <v>415.79006987463356</v>
      </c>
      <c r="K182" s="180">
        <f>VLOOKUP(B182,[4]Tried!$K$7:$P$218,4,FALSE)</f>
        <v>415.44474369561038</v>
      </c>
      <c r="L182" s="180">
        <f>VLOOKUP(B182,[4]Tried!$K$7:$P$218,5,FALSE)</f>
        <v>431.86363620622882</v>
      </c>
      <c r="M182" s="19"/>
      <c r="N182" s="180">
        <f>VLOOKUP(B182,[4]Succeded!$C$8:$F$219,4,0)</f>
        <v>2511.3332793762247</v>
      </c>
      <c r="O182" s="181">
        <f>VLOOKUP(B182,[4]Succeded!$C$8:$F$219,2,0)</f>
        <v>2305.9636374756287</v>
      </c>
      <c r="P182" s="20">
        <f>VLOOKUP(B182,[4]Succeded!$C$8:$F$219,3,0)</f>
        <v>205.36964190059621</v>
      </c>
      <c r="Q182" s="19"/>
      <c r="R182" s="180">
        <f>VLOOKUP(B182,[4]Succeded!$K$8:$P$219,6,FALSE)</f>
        <v>2459.0581945175404</v>
      </c>
      <c r="S182" s="180">
        <f>VLOOKUP(B182,[4]Succeded!$K$8:$P$219,2,FALSE)</f>
        <v>1252.579359030457</v>
      </c>
      <c r="T182" s="180">
        <f>VLOOKUP(B182,[4]Succeded!$K$8:$P$219,3,FALSE)</f>
        <v>395.60206114312899</v>
      </c>
      <c r="U182" s="180">
        <f>VLOOKUP(B182,[4]Succeded!$K$8:$P$219,4,FALSE)</f>
        <v>403.78753223379465</v>
      </c>
      <c r="V182" s="20">
        <f>VLOOKUP(B182,[4]Succeded!$K$8:$P$219,5,FALSE)</f>
        <v>407.08924211015943</v>
      </c>
      <c r="W182" s="19"/>
      <c r="X182" s="19">
        <f t="shared" si="16"/>
        <v>0.95047553120866457</v>
      </c>
      <c r="Y182" s="19">
        <f t="shared" si="17"/>
        <v>0.95529384232157155</v>
      </c>
      <c r="Z182" s="19">
        <f t="shared" si="18"/>
        <v>0.89953181779946012</v>
      </c>
      <c r="AA182" s="179"/>
      <c r="AB182" s="85">
        <f t="shared" si="19"/>
        <v>0.95051023219902586</v>
      </c>
      <c r="AC182" s="85">
        <f t="shared" si="20"/>
        <v>0.94606094234991656</v>
      </c>
      <c r="AD182" s="85">
        <f t="shared" si="21"/>
        <v>0.95144663089815606</v>
      </c>
      <c r="AE182" s="85">
        <f t="shared" si="22"/>
        <v>0.97194040449731434</v>
      </c>
      <c r="AF182" s="84">
        <f t="shared" si="23"/>
        <v>0.94263375746635258</v>
      </c>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row>
    <row r="183" spans="1:68" customFormat="1" x14ac:dyDescent="0.2">
      <c r="A183" s="77" t="s">
        <v>107</v>
      </c>
      <c r="B183" s="88" t="s">
        <v>106</v>
      </c>
      <c r="C183" s="184" t="s">
        <v>105</v>
      </c>
      <c r="D183" s="24">
        <f>VLOOKUP(B183,[4]Tried!$C$7:$F$218,4,FALSE)</f>
        <v>862.6301019339619</v>
      </c>
      <c r="E183" s="180">
        <f>VLOOKUP(B183,[4]Tried!$C$7:$F$218,2,FALSE)</f>
        <v>765.61626121917948</v>
      </c>
      <c r="F183" s="180">
        <f>VLOOKUP(B183,[4]Tried!$C$7:$F$218,3,FALSE)</f>
        <v>97.013840714782361</v>
      </c>
      <c r="G183" s="183"/>
      <c r="H183" s="180">
        <f>VLOOKUP(B183,[4]Tried!$K$7:$P$218,6,FALSE)</f>
        <v>835.32018221369526</v>
      </c>
      <c r="I183" s="182">
        <f>VLOOKUP(B183,[4]Tried!$K$7:$P$218,2,FALSE)</f>
        <v>390.32534836970518</v>
      </c>
      <c r="J183" s="20">
        <f>VLOOKUP(B183,[4]Tried!$K$7:$P$218,3,FALSE)</f>
        <v>132.71530577849455</v>
      </c>
      <c r="K183" s="180">
        <f>VLOOKUP(B183,[4]Tried!$K$7:$P$218,4,FALSE)</f>
        <v>132.07018634244861</v>
      </c>
      <c r="L183" s="180">
        <f>VLOOKUP(B183,[4]Tried!$K$7:$P$218,5,FALSE)</f>
        <v>180.20934172304678</v>
      </c>
      <c r="M183" s="19"/>
      <c r="N183" s="180">
        <f>VLOOKUP(B183,[4]Succeded!$C$8:$F$219,4,0)</f>
        <v>792.61723787250935</v>
      </c>
      <c r="O183" s="181">
        <f>VLOOKUP(B183,[4]Succeded!$C$8:$F$219,2,0)</f>
        <v>724.39829354947619</v>
      </c>
      <c r="P183" s="20">
        <f>VLOOKUP(B183,[4]Succeded!$C$8:$F$219,3,0)</f>
        <v>68.218944323033156</v>
      </c>
      <c r="Q183" s="19"/>
      <c r="R183" s="180">
        <f>VLOOKUP(B183,[4]Succeded!$K$8:$P$219,6,FALSE)</f>
        <v>767.96542077002437</v>
      </c>
      <c r="S183" s="180">
        <f>VLOOKUP(B183,[4]Succeded!$K$8:$P$219,2,FALSE)</f>
        <v>359.03361260732726</v>
      </c>
      <c r="T183" s="180">
        <f>VLOOKUP(B183,[4]Succeded!$K$8:$P$219,3,FALSE)</f>
        <v>122.70314670342765</v>
      </c>
      <c r="U183" s="180">
        <f>VLOOKUP(B183,[4]Succeded!$K$8:$P$219,4,FALSE)</f>
        <v>127.59711955936841</v>
      </c>
      <c r="V183" s="20">
        <f>VLOOKUP(B183,[4]Succeded!$K$8:$P$219,5,FALSE)</f>
        <v>158.63154189990115</v>
      </c>
      <c r="W183" s="19"/>
      <c r="X183" s="19">
        <f t="shared" si="16"/>
        <v>0.91883790757534645</v>
      </c>
      <c r="Y183" s="19">
        <f t="shared" si="17"/>
        <v>0.94616367264187007</v>
      </c>
      <c r="Z183" s="19">
        <f t="shared" si="18"/>
        <v>0.70318774950467844</v>
      </c>
      <c r="AA183" s="179"/>
      <c r="AB183" s="85">
        <f t="shared" si="19"/>
        <v>0.91936653408137103</v>
      </c>
      <c r="AC183" s="85">
        <f t="shared" si="20"/>
        <v>0.9198316586584091</v>
      </c>
      <c r="AD183" s="85">
        <f t="shared" si="21"/>
        <v>0.92455912288084185</v>
      </c>
      <c r="AE183" s="85">
        <f t="shared" si="22"/>
        <v>0.96613113900300063</v>
      </c>
      <c r="AF183" s="84">
        <f t="shared" si="23"/>
        <v>0.88026259006979068</v>
      </c>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row>
    <row r="184" spans="1:68" customFormat="1" x14ac:dyDescent="0.2">
      <c r="A184" s="77" t="s">
        <v>104</v>
      </c>
      <c r="B184" s="88" t="s">
        <v>103</v>
      </c>
      <c r="C184" s="184" t="s">
        <v>102</v>
      </c>
      <c r="D184" s="24">
        <f>VLOOKUP(B184,[4]Tried!$C$7:$F$218,4,FALSE)</f>
        <v>488.50406182410035</v>
      </c>
      <c r="E184" s="180">
        <f>VLOOKUP(B184,[4]Tried!$C$7:$F$218,2,FALSE)</f>
        <v>210.2418894738953</v>
      </c>
      <c r="F184" s="180">
        <f>VLOOKUP(B184,[4]Tried!$C$7:$F$218,3,FALSE)</f>
        <v>278.26217235020505</v>
      </c>
      <c r="G184" s="183"/>
      <c r="H184" s="180">
        <f>VLOOKUP(B184,[4]Tried!$K$7:$P$218,6,FALSE)</f>
        <v>485.61618710502961</v>
      </c>
      <c r="I184" s="182">
        <f>VLOOKUP(B184,[4]Tried!$K$7:$P$218,2,FALSE)</f>
        <v>225.66414600037797</v>
      </c>
      <c r="J184" s="20">
        <f>VLOOKUP(B184,[4]Tried!$K$7:$P$218,3,FALSE)</f>
        <v>53.063219588842593</v>
      </c>
      <c r="K184" s="180">
        <f>VLOOKUP(B184,[4]Tried!$K$7:$P$218,4,FALSE)</f>
        <v>62.507587968855596</v>
      </c>
      <c r="L184" s="180">
        <f>VLOOKUP(B184,[4]Tried!$K$7:$P$218,5,FALSE)</f>
        <v>144.38123354695344</v>
      </c>
      <c r="M184" s="19"/>
      <c r="N184" s="180">
        <f>VLOOKUP(B184,[4]Succeded!$C$8:$F$219,4,0)</f>
        <v>434.56225210017038</v>
      </c>
      <c r="O184" s="181">
        <f>VLOOKUP(B184,[4]Succeded!$C$8:$F$219,2,0)</f>
        <v>186.33847278858863</v>
      </c>
      <c r="P184" s="20">
        <f>VLOOKUP(B184,[4]Succeded!$C$8:$F$219,3,0)</f>
        <v>248.22377931158175</v>
      </c>
      <c r="Q184" s="19"/>
      <c r="R184" s="180">
        <f>VLOOKUP(B184,[4]Succeded!$K$8:$P$219,6,FALSE)</f>
        <v>434.25793188778312</v>
      </c>
      <c r="S184" s="180">
        <f>VLOOKUP(B184,[4]Succeded!$K$8:$P$219,2,FALSE)</f>
        <v>200.45363044394736</v>
      </c>
      <c r="T184" s="180">
        <f>VLOOKUP(B184,[4]Succeded!$K$8:$P$219,3,FALSE)</f>
        <v>50.235948997945954</v>
      </c>
      <c r="U184" s="180">
        <f>VLOOKUP(B184,[4]Succeded!$K$8:$P$219,4,FALSE)</f>
        <v>56.861593937534401</v>
      </c>
      <c r="V184" s="20">
        <f>VLOOKUP(B184,[4]Succeded!$K$8:$P$219,5,FALSE)</f>
        <v>126.70675850835538</v>
      </c>
      <c r="W184" s="19"/>
      <c r="X184" s="19">
        <f t="shared" si="16"/>
        <v>0.88957756149967648</v>
      </c>
      <c r="Y184" s="19">
        <f t="shared" si="17"/>
        <v>0.88630516618204847</v>
      </c>
      <c r="Z184" s="19">
        <f t="shared" si="18"/>
        <v>0.89205003042663422</v>
      </c>
      <c r="AA184" s="179"/>
      <c r="AB184" s="85">
        <f t="shared" si="19"/>
        <v>0.89424105583585356</v>
      </c>
      <c r="AC184" s="85">
        <f t="shared" si="20"/>
        <v>0.88828302588933028</v>
      </c>
      <c r="AD184" s="85">
        <f t="shared" si="21"/>
        <v>0.94671882684835962</v>
      </c>
      <c r="AE184" s="85">
        <f t="shared" si="22"/>
        <v>0.90967506162396938</v>
      </c>
      <c r="AF184" s="84">
        <f t="shared" si="23"/>
        <v>0.87758467908607918</v>
      </c>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row>
    <row r="185" spans="1:68" customFormat="1" x14ac:dyDescent="0.2">
      <c r="A185" s="77" t="s">
        <v>101</v>
      </c>
      <c r="B185" s="88" t="s">
        <v>100</v>
      </c>
      <c r="C185" s="184" t="s">
        <v>99</v>
      </c>
      <c r="D185" s="24">
        <f>VLOOKUP(B185,[4]Tried!$C$7:$F$218,4,FALSE)</f>
        <v>750.4333544565244</v>
      </c>
      <c r="E185" s="180">
        <f>VLOOKUP(B185,[4]Tried!$C$7:$F$218,2,FALSE)</f>
        <v>729.14685780241291</v>
      </c>
      <c r="F185" s="180">
        <f>VLOOKUP(B185,[4]Tried!$C$7:$F$218,3,FALSE)</f>
        <v>21.286496654111446</v>
      </c>
      <c r="G185" s="183"/>
      <c r="H185" s="180">
        <f>VLOOKUP(B185,[4]Tried!$K$7:$P$218,6,FALSE)</f>
        <v>729.39148795768733</v>
      </c>
      <c r="I185" s="182">
        <f>VLOOKUP(B185,[4]Tried!$K$7:$P$218,2,FALSE)</f>
        <v>319.75583863798795</v>
      </c>
      <c r="J185" s="20">
        <f>VLOOKUP(B185,[4]Tried!$K$7:$P$218,3,FALSE)</f>
        <v>126.55109767077987</v>
      </c>
      <c r="K185" s="180">
        <f>VLOOKUP(B185,[4]Tried!$K$7:$P$218,4,FALSE)</f>
        <v>153.11766035175964</v>
      </c>
      <c r="L185" s="180">
        <f>VLOOKUP(B185,[4]Tried!$K$7:$P$218,5,FALSE)</f>
        <v>129.96689129715992</v>
      </c>
      <c r="M185" s="19"/>
      <c r="N185" s="180">
        <f>VLOOKUP(B185,[4]Succeded!$C$8:$F$219,4,0)</f>
        <v>697.47242408952525</v>
      </c>
      <c r="O185" s="181">
        <f>VLOOKUP(B185,[4]Succeded!$C$8:$F$219,2,0)</f>
        <v>679.83130253841716</v>
      </c>
      <c r="P185" s="20">
        <f>VLOOKUP(B185,[4]Succeded!$C$8:$F$219,3,0)</f>
        <v>17.641121551108139</v>
      </c>
      <c r="Q185" s="19"/>
      <c r="R185" s="180">
        <f>VLOOKUP(B185,[4]Succeded!$K$8:$P$219,6,FALSE)</f>
        <v>676.43055759068841</v>
      </c>
      <c r="S185" s="180">
        <f>VLOOKUP(B185,[4]Succeded!$K$8:$P$219,2,FALSE)</f>
        <v>291.32733768020455</v>
      </c>
      <c r="T185" s="180">
        <f>VLOOKUP(B185,[4]Succeded!$K$8:$P$219,3,FALSE)</f>
        <v>116.56166959745637</v>
      </c>
      <c r="U185" s="180">
        <f>VLOOKUP(B185,[4]Succeded!$K$8:$P$219,4,FALSE)</f>
        <v>141.77190962399632</v>
      </c>
      <c r="V185" s="20">
        <f>VLOOKUP(B185,[4]Succeded!$K$8:$P$219,5,FALSE)</f>
        <v>126.76964068903108</v>
      </c>
      <c r="W185" s="19"/>
      <c r="X185" s="19">
        <f t="shared" si="16"/>
        <v>0.92942620413593646</v>
      </c>
      <c r="Y185" s="19">
        <f t="shared" si="17"/>
        <v>0.93236540110365607</v>
      </c>
      <c r="Z185" s="19">
        <f t="shared" si="18"/>
        <v>0.82874706147104715</v>
      </c>
      <c r="AA185" s="179"/>
      <c r="AB185" s="85">
        <f t="shared" si="19"/>
        <v>0.927390254422504</v>
      </c>
      <c r="AC185" s="85">
        <f t="shared" si="20"/>
        <v>0.91109309816241146</v>
      </c>
      <c r="AD185" s="85">
        <f t="shared" si="21"/>
        <v>0.92106407406033897</v>
      </c>
      <c r="AE185" s="85">
        <f t="shared" si="22"/>
        <v>0.92590174966298111</v>
      </c>
      <c r="AF185" s="84">
        <f t="shared" si="23"/>
        <v>0.97539949924001368</v>
      </c>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row>
    <row r="186" spans="1:68" customFormat="1" x14ac:dyDescent="0.2">
      <c r="A186" s="77" t="s">
        <v>98</v>
      </c>
      <c r="B186" s="88" t="s">
        <v>97</v>
      </c>
      <c r="C186" s="184" t="s">
        <v>96</v>
      </c>
      <c r="D186" s="24">
        <f>VLOOKUP(B186,[4]Tried!$C$7:$F$218,4,FALSE)</f>
        <v>476.81182813139765</v>
      </c>
      <c r="E186" s="180">
        <f>VLOOKUP(B186,[4]Tried!$C$7:$F$218,2,FALSE)</f>
        <v>343.24612172529118</v>
      </c>
      <c r="F186" s="180">
        <f>VLOOKUP(B186,[4]Tried!$C$7:$F$218,3,FALSE)</f>
        <v>133.56570640610647</v>
      </c>
      <c r="G186" s="183"/>
      <c r="H186" s="180">
        <f>VLOOKUP(B186,[4]Tried!$K$7:$P$218,6,FALSE)</f>
        <v>474.89981586631893</v>
      </c>
      <c r="I186" s="182">
        <f>VLOOKUP(B186,[4]Tried!$K$7:$P$218,2,FALSE)</f>
        <v>274.33818556045122</v>
      </c>
      <c r="J186" s="20">
        <f>VLOOKUP(B186,[4]Tried!$K$7:$P$218,3,FALSE)</f>
        <v>63.454790309858019</v>
      </c>
      <c r="K186" s="180">
        <f>VLOOKUP(B186,[4]Tried!$K$7:$P$218,4,FALSE)</f>
        <v>41.993250960334038</v>
      </c>
      <c r="L186" s="180">
        <f>VLOOKUP(B186,[4]Tried!$K$7:$P$218,5,FALSE)</f>
        <v>95.113589035675645</v>
      </c>
      <c r="M186" s="19"/>
      <c r="N186" s="180">
        <f>VLOOKUP(B186,[4]Succeded!$C$8:$F$219,4,0)</f>
        <v>442.78861135223241</v>
      </c>
      <c r="O186" s="181">
        <f>VLOOKUP(B186,[4]Succeded!$C$8:$F$219,2,0)</f>
        <v>331.26610927937486</v>
      </c>
      <c r="P186" s="20">
        <f>VLOOKUP(B186,[4]Succeded!$C$8:$F$219,3,0)</f>
        <v>111.52250207285756</v>
      </c>
      <c r="Q186" s="19"/>
      <c r="R186" s="180">
        <f>VLOOKUP(B186,[4]Succeded!$K$8:$P$219,6,FALSE)</f>
        <v>438.7955794863542</v>
      </c>
      <c r="S186" s="180">
        <f>VLOOKUP(B186,[4]Succeded!$K$8:$P$219,2,FALSE)</f>
        <v>255.4629364489868</v>
      </c>
      <c r="T186" s="180">
        <f>VLOOKUP(B186,[4]Succeded!$K$8:$P$219,3,FALSE)</f>
        <v>61.216362969056306</v>
      </c>
      <c r="U186" s="180">
        <f>VLOOKUP(B186,[4]Succeded!$K$8:$P$219,4,FALSE)</f>
        <v>40.482399260392626</v>
      </c>
      <c r="V186" s="20">
        <f>VLOOKUP(B186,[4]Succeded!$K$8:$P$219,5,FALSE)</f>
        <v>81.63388080791843</v>
      </c>
      <c r="W186" s="19"/>
      <c r="X186" s="19">
        <f t="shared" si="16"/>
        <v>0.92864435240102883</v>
      </c>
      <c r="Y186" s="19">
        <f t="shared" si="17"/>
        <v>0.96509789422907377</v>
      </c>
      <c r="Z186" s="19">
        <f t="shared" si="18"/>
        <v>0.8349635926288852</v>
      </c>
      <c r="AA186" s="179"/>
      <c r="AB186" s="85">
        <f t="shared" si="19"/>
        <v>0.92397504658092389</v>
      </c>
      <c r="AC186" s="85">
        <f t="shared" si="20"/>
        <v>0.93119714970446499</v>
      </c>
      <c r="AD186" s="85">
        <f t="shared" si="21"/>
        <v>0.96472406054970505</v>
      </c>
      <c r="AE186" s="85">
        <f t="shared" si="22"/>
        <v>0.96402155905079767</v>
      </c>
      <c r="AF186" s="84">
        <f t="shared" si="23"/>
        <v>0.85827778801721821</v>
      </c>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row>
    <row r="187" spans="1:68" customFormat="1" x14ac:dyDescent="0.2">
      <c r="A187" s="77" t="s">
        <v>95</v>
      </c>
      <c r="B187" s="88" t="s">
        <v>94</v>
      </c>
      <c r="C187" s="184" t="s">
        <v>93</v>
      </c>
      <c r="D187" s="24">
        <f>VLOOKUP(B187,[4]Tried!$C$7:$F$218,4,FALSE)</f>
        <v>1062.2844442557096</v>
      </c>
      <c r="E187" s="180">
        <f>VLOOKUP(B187,[4]Tried!$C$7:$F$218,2,FALSE)</f>
        <v>892.53701501003195</v>
      </c>
      <c r="F187" s="180">
        <f>VLOOKUP(B187,[4]Tried!$C$7:$F$218,3,FALSE)</f>
        <v>169.74742924567764</v>
      </c>
      <c r="G187" s="183"/>
      <c r="H187" s="180">
        <f>VLOOKUP(B187,[4]Tried!$K$7:$P$218,6,FALSE)</f>
        <v>1034.3258729407419</v>
      </c>
      <c r="I187" s="182">
        <f>VLOOKUP(B187,[4]Tried!$K$7:$P$218,2,FALSE)</f>
        <v>504.04265184802205</v>
      </c>
      <c r="J187" s="20">
        <f>VLOOKUP(B187,[4]Tried!$K$7:$P$218,3,FALSE)</f>
        <v>151.82826969888939</v>
      </c>
      <c r="K187" s="180">
        <f>VLOOKUP(B187,[4]Tried!$K$7:$P$218,4,FALSE)</f>
        <v>144.77177889841133</v>
      </c>
      <c r="L187" s="180">
        <f>VLOOKUP(B187,[4]Tried!$K$7:$P$218,5,FALSE)</f>
        <v>233.68317249541914</v>
      </c>
      <c r="M187" s="19"/>
      <c r="N187" s="180">
        <f>VLOOKUP(B187,[4]Succeded!$C$8:$F$219,4,0)</f>
        <v>947.38747276185518</v>
      </c>
      <c r="O187" s="181">
        <f>VLOOKUP(B187,[4]Succeded!$C$8:$F$219,2,0)</f>
        <v>818.04237141008616</v>
      </c>
      <c r="P187" s="20">
        <f>VLOOKUP(B187,[4]Succeded!$C$8:$F$219,3,0)</f>
        <v>129.34510135176899</v>
      </c>
      <c r="Q187" s="19"/>
      <c r="R187" s="180">
        <f>VLOOKUP(B187,[4]Succeded!$K$8:$P$219,6,FALSE)</f>
        <v>922.39584630335253</v>
      </c>
      <c r="S187" s="180">
        <f>VLOOKUP(B187,[4]Succeded!$K$8:$P$219,2,FALSE)</f>
        <v>439.88022170892066</v>
      </c>
      <c r="T187" s="180">
        <f>VLOOKUP(B187,[4]Succeded!$K$8:$P$219,3,FALSE)</f>
        <v>143.43802373994029</v>
      </c>
      <c r="U187" s="180">
        <f>VLOOKUP(B187,[4]Succeded!$K$8:$P$219,4,FALSE)</f>
        <v>137.60704966786602</v>
      </c>
      <c r="V187" s="20">
        <f>VLOOKUP(B187,[4]Succeded!$K$8:$P$219,5,FALSE)</f>
        <v>201.47055118662558</v>
      </c>
      <c r="W187" s="19"/>
      <c r="X187" s="19">
        <f t="shared" si="16"/>
        <v>0.89183973076593714</v>
      </c>
      <c r="Y187" s="19">
        <f t="shared" si="17"/>
        <v>0.91653607374579471</v>
      </c>
      <c r="Z187" s="19">
        <f t="shared" si="18"/>
        <v>0.76198562727313035</v>
      </c>
      <c r="AA187" s="179"/>
      <c r="AB187" s="85">
        <f t="shared" si="19"/>
        <v>0.89178456271314599</v>
      </c>
      <c r="AC187" s="85">
        <f t="shared" si="20"/>
        <v>0.87270436360126225</v>
      </c>
      <c r="AD187" s="85">
        <f t="shared" si="21"/>
        <v>0.94473857881941947</v>
      </c>
      <c r="AE187" s="85">
        <f t="shared" si="22"/>
        <v>0.95051018033305434</v>
      </c>
      <c r="AF187" s="84">
        <f t="shared" si="23"/>
        <v>0.86215258478046797</v>
      </c>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row>
    <row r="188" spans="1:68" customFormat="1" x14ac:dyDescent="0.2">
      <c r="A188" s="77" t="s">
        <v>92</v>
      </c>
      <c r="B188" s="88" t="s">
        <v>91</v>
      </c>
      <c r="C188" s="184" t="s">
        <v>90</v>
      </c>
      <c r="D188" s="24">
        <f>VLOOKUP(B188,[4]Tried!$C$7:$F$218,4,FALSE)</f>
        <v>681.03169957944112</v>
      </c>
      <c r="E188" s="180">
        <f>VLOOKUP(B188,[4]Tried!$C$7:$F$218,2,FALSE)</f>
        <v>637.97865899273472</v>
      </c>
      <c r="F188" s="180">
        <f>VLOOKUP(B188,[4]Tried!$C$7:$F$218,3,FALSE)</f>
        <v>43.053040586706359</v>
      </c>
      <c r="G188" s="183"/>
      <c r="H188" s="180">
        <f>VLOOKUP(B188,[4]Tried!$K$7:$P$218,6,FALSE)</f>
        <v>673.6412514217152</v>
      </c>
      <c r="I188" s="182">
        <f>VLOOKUP(B188,[4]Tried!$K$7:$P$218,2,FALSE)</f>
        <v>337.16127712236101</v>
      </c>
      <c r="J188" s="20">
        <f>VLOOKUP(B188,[4]Tried!$K$7:$P$218,3,FALSE)</f>
        <v>114.83885758301871</v>
      </c>
      <c r="K188" s="180">
        <f>VLOOKUP(B188,[4]Tried!$K$7:$P$218,4,FALSE)</f>
        <v>121.29906271223041</v>
      </c>
      <c r="L188" s="180">
        <f>VLOOKUP(B188,[4]Tried!$K$7:$P$218,5,FALSE)</f>
        <v>100.34205400410508</v>
      </c>
      <c r="M188" s="19"/>
      <c r="N188" s="180">
        <f>VLOOKUP(B188,[4]Succeded!$C$8:$F$219,4,0)</f>
        <v>638.68882577636373</v>
      </c>
      <c r="O188" s="181">
        <f>VLOOKUP(B188,[4]Succeded!$C$8:$F$219,2,0)</f>
        <v>601.10713189915282</v>
      </c>
      <c r="P188" s="20">
        <f>VLOOKUP(B188,[4]Succeded!$C$8:$F$219,3,0)</f>
        <v>37.581693877210952</v>
      </c>
      <c r="Q188" s="19"/>
      <c r="R188" s="180">
        <f>VLOOKUP(B188,[4]Succeded!$K$8:$P$219,6,FALSE)</f>
        <v>632.15048619710035</v>
      </c>
      <c r="S188" s="180">
        <f>VLOOKUP(B188,[4]Succeded!$K$8:$P$219,2,FALSE)</f>
        <v>309.45899282976046</v>
      </c>
      <c r="T188" s="180">
        <f>VLOOKUP(B188,[4]Succeded!$K$8:$P$219,3,FALSE)</f>
        <v>113.31844348183186</v>
      </c>
      <c r="U188" s="180">
        <f>VLOOKUP(B188,[4]Succeded!$K$8:$P$219,4,FALSE)</f>
        <v>116.70939603985593</v>
      </c>
      <c r="V188" s="20">
        <f>VLOOKUP(B188,[4]Succeded!$K$8:$P$219,5,FALSE)</f>
        <v>92.663653845652149</v>
      </c>
      <c r="W188" s="19"/>
      <c r="X188" s="19">
        <f t="shared" si="16"/>
        <v>0.93782539956770661</v>
      </c>
      <c r="Y188" s="19">
        <f t="shared" si="17"/>
        <v>0.94220570457357289</v>
      </c>
      <c r="Z188" s="19">
        <f t="shared" si="18"/>
        <v>0.87291613705014803</v>
      </c>
      <c r="AA188" s="179"/>
      <c r="AB188" s="85">
        <f t="shared" si="19"/>
        <v>0.93840821782061468</v>
      </c>
      <c r="AC188" s="85">
        <f t="shared" si="20"/>
        <v>0.9178366966425181</v>
      </c>
      <c r="AD188" s="85">
        <f t="shared" si="21"/>
        <v>0.986760456058284</v>
      </c>
      <c r="AE188" s="85">
        <f t="shared" si="22"/>
        <v>0.96216238963640643</v>
      </c>
      <c r="AF188" s="84">
        <f t="shared" si="23"/>
        <v>0.9234777458498229</v>
      </c>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row>
    <row r="189" spans="1:68" customFormat="1" x14ac:dyDescent="0.2">
      <c r="A189" s="77" t="s">
        <v>89</v>
      </c>
      <c r="B189" s="88" t="s">
        <v>88</v>
      </c>
      <c r="C189" s="184" t="s">
        <v>87</v>
      </c>
      <c r="D189" s="24">
        <f>VLOOKUP(B189,[4]Tried!$C$7:$F$218,4,FALSE)</f>
        <v>2251.0181289285429</v>
      </c>
      <c r="E189" s="180">
        <f>VLOOKUP(B189,[4]Tried!$C$7:$F$218,2,FALSE)</f>
        <v>2158.6484145102086</v>
      </c>
      <c r="F189" s="180">
        <f>VLOOKUP(B189,[4]Tried!$C$7:$F$218,3,FALSE)</f>
        <v>92.369714418334084</v>
      </c>
      <c r="G189" s="183"/>
      <c r="H189" s="180">
        <f>VLOOKUP(B189,[4]Tried!$K$7:$P$218,6,FALSE)</f>
        <v>2217.9226896260543</v>
      </c>
      <c r="I189" s="182">
        <f>VLOOKUP(B189,[4]Tried!$K$7:$P$218,2,FALSE)</f>
        <v>1017.7089938653974</v>
      </c>
      <c r="J189" s="20">
        <f>VLOOKUP(B189,[4]Tried!$K$7:$P$218,3,FALSE)</f>
        <v>358.11852734168775</v>
      </c>
      <c r="K189" s="180">
        <f>VLOOKUP(B189,[4]Tried!$K$7:$P$218,4,FALSE)</f>
        <v>496.26511066783542</v>
      </c>
      <c r="L189" s="180">
        <f>VLOOKUP(B189,[4]Tried!$K$7:$P$218,5,FALSE)</f>
        <v>345.83005775113412</v>
      </c>
      <c r="M189" s="19"/>
      <c r="N189" s="180">
        <f>VLOOKUP(B189,[4]Succeded!$C$8:$F$219,4,0)</f>
        <v>2118.1279565769382</v>
      </c>
      <c r="O189" s="181">
        <f>VLOOKUP(B189,[4]Succeded!$C$8:$F$219,2,0)</f>
        <v>2035.0299148112351</v>
      </c>
      <c r="P189" s="20">
        <f>VLOOKUP(B189,[4]Succeded!$C$8:$F$219,3,0)</f>
        <v>83.098041765703158</v>
      </c>
      <c r="Q189" s="19"/>
      <c r="R189" s="180">
        <f>VLOOKUP(B189,[4]Succeded!$K$8:$P$219,6,FALSE)</f>
        <v>2085.0477640844979</v>
      </c>
      <c r="S189" s="180">
        <f>VLOOKUP(B189,[4]Succeded!$K$8:$P$219,2,FALSE)</f>
        <v>941.21363326016126</v>
      </c>
      <c r="T189" s="180">
        <f>VLOOKUP(B189,[4]Succeded!$K$8:$P$219,3,FALSE)</f>
        <v>334.30666064667412</v>
      </c>
      <c r="U189" s="180">
        <f>VLOOKUP(B189,[4]Succeded!$K$8:$P$219,4,FALSE)</f>
        <v>473.35547275991786</v>
      </c>
      <c r="V189" s="20">
        <f>VLOOKUP(B189,[4]Succeded!$K$8:$P$219,5,FALSE)</f>
        <v>336.17199741774454</v>
      </c>
      <c r="W189" s="19"/>
      <c r="X189" s="19">
        <f t="shared" si="16"/>
        <v>0.94096441488240756</v>
      </c>
      <c r="Y189" s="19">
        <f t="shared" si="17"/>
        <v>0.9427333794294509</v>
      </c>
      <c r="Z189" s="19">
        <f t="shared" si="18"/>
        <v>0.89962432263630954</v>
      </c>
      <c r="AA189" s="179"/>
      <c r="AB189" s="85">
        <f t="shared" si="19"/>
        <v>0.9400903709750319</v>
      </c>
      <c r="AC189" s="85">
        <f t="shared" si="20"/>
        <v>0.92483572311305184</v>
      </c>
      <c r="AD189" s="85">
        <f t="shared" si="21"/>
        <v>0.93350842004246748</v>
      </c>
      <c r="AE189" s="85">
        <f t="shared" si="22"/>
        <v>0.95383588848894185</v>
      </c>
      <c r="AF189" s="84">
        <f t="shared" si="23"/>
        <v>0.97207281403995338</v>
      </c>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row>
    <row r="190" spans="1:68" customFormat="1" x14ac:dyDescent="0.2">
      <c r="A190" s="77" t="s">
        <v>86</v>
      </c>
      <c r="B190" s="88" t="s">
        <v>85</v>
      </c>
      <c r="C190" s="184" t="s">
        <v>84</v>
      </c>
      <c r="D190" s="24">
        <f>VLOOKUP(B190,[4]Tried!$C$7:$F$218,4,FALSE)</f>
        <v>580.5212588735285</v>
      </c>
      <c r="E190" s="180">
        <f>VLOOKUP(B190,[4]Tried!$C$7:$F$218,2,FALSE)</f>
        <v>509.2975484114055</v>
      </c>
      <c r="F190" s="180">
        <f>VLOOKUP(B190,[4]Tried!$C$7:$F$218,3,FALSE)</f>
        <v>71.22371046212298</v>
      </c>
      <c r="G190" s="183"/>
      <c r="H190" s="180">
        <f>VLOOKUP(B190,[4]Tried!$K$7:$P$218,6,FALSE)</f>
        <v>564.35626144092635</v>
      </c>
      <c r="I190" s="182">
        <f>VLOOKUP(B190,[4]Tried!$K$7:$P$218,2,FALSE)</f>
        <v>301.81177213629235</v>
      </c>
      <c r="J190" s="20">
        <f>VLOOKUP(B190,[4]Tried!$K$7:$P$218,3,FALSE)</f>
        <v>86.206332718045644</v>
      </c>
      <c r="K190" s="180">
        <f>VLOOKUP(B190,[4]Tried!$K$7:$P$218,4,FALSE)</f>
        <v>96.365897062015847</v>
      </c>
      <c r="L190" s="180">
        <f>VLOOKUP(B190,[4]Tried!$K$7:$P$218,5,FALSE)</f>
        <v>79.972259524572493</v>
      </c>
      <c r="M190" s="19"/>
      <c r="N190" s="180">
        <f>VLOOKUP(B190,[4]Succeded!$C$8:$F$219,4,0)</f>
        <v>527.74619291993304</v>
      </c>
      <c r="O190" s="181">
        <f>VLOOKUP(B190,[4]Succeded!$C$8:$F$219,2,0)</f>
        <v>466.87508791666562</v>
      </c>
      <c r="P190" s="20">
        <f>VLOOKUP(B190,[4]Succeded!$C$8:$F$219,3,0)</f>
        <v>60.871105003267466</v>
      </c>
      <c r="Q190" s="19"/>
      <c r="R190" s="180">
        <f>VLOOKUP(B190,[4]Succeded!$K$8:$P$219,6,FALSE)</f>
        <v>512.55029543967919</v>
      </c>
      <c r="S190" s="180">
        <f>VLOOKUP(B190,[4]Succeded!$K$8:$P$219,2,FALSE)</f>
        <v>268.19030157963243</v>
      </c>
      <c r="T190" s="180">
        <f>VLOOKUP(B190,[4]Succeded!$K$8:$P$219,3,FALSE)</f>
        <v>73.298557994728284</v>
      </c>
      <c r="U190" s="180">
        <f>VLOOKUP(B190,[4]Succeded!$K$8:$P$219,4,FALSE)</f>
        <v>94.366333421609795</v>
      </c>
      <c r="V190" s="20">
        <f>VLOOKUP(B190,[4]Succeded!$K$8:$P$219,5,FALSE)</f>
        <v>76.695102443708706</v>
      </c>
      <c r="W190" s="19"/>
      <c r="X190" s="19">
        <f t="shared" si="16"/>
        <v>0.90909020962298137</v>
      </c>
      <c r="Y190" s="19">
        <f t="shared" si="17"/>
        <v>0.91670397663003977</v>
      </c>
      <c r="Z190" s="19">
        <f t="shared" si="18"/>
        <v>0.85464664236552146</v>
      </c>
      <c r="AA190" s="179"/>
      <c r="AB190" s="85">
        <f t="shared" si="19"/>
        <v>0.90820343541688531</v>
      </c>
      <c r="AC190" s="85">
        <f t="shared" si="20"/>
        <v>0.88860119564363083</v>
      </c>
      <c r="AD190" s="85">
        <f t="shared" si="21"/>
        <v>0.8502688338972183</v>
      </c>
      <c r="AE190" s="85">
        <f t="shared" si="22"/>
        <v>0.97925029806842101</v>
      </c>
      <c r="AF190" s="84">
        <f t="shared" si="23"/>
        <v>0.95902132689077213</v>
      </c>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row>
    <row r="191" spans="1:68" customFormat="1" x14ac:dyDescent="0.2">
      <c r="A191" s="77" t="s">
        <v>83</v>
      </c>
      <c r="B191" s="88" t="s">
        <v>82</v>
      </c>
      <c r="C191" s="184" t="s">
        <v>81</v>
      </c>
      <c r="D191" s="24">
        <f>VLOOKUP(B191,[4]Tried!$C$7:$F$218,4,FALSE)</f>
        <v>570.87222236428602</v>
      </c>
      <c r="E191" s="180">
        <f>VLOOKUP(B191,[4]Tried!$C$7:$F$218,2,FALSE)</f>
        <v>519.0796411589771</v>
      </c>
      <c r="F191" s="180">
        <f>VLOOKUP(B191,[4]Tried!$C$7:$F$218,3,FALSE)</f>
        <v>51.79258120530892</v>
      </c>
      <c r="G191" s="183"/>
      <c r="H191" s="180">
        <f>VLOOKUP(B191,[4]Tried!$K$7:$P$218,6,FALSE)</f>
        <v>577.18546880979989</v>
      </c>
      <c r="I191" s="182">
        <f>VLOOKUP(B191,[4]Tried!$K$7:$P$218,2,FALSE)</f>
        <v>308.88033489583057</v>
      </c>
      <c r="J191" s="20">
        <f>VLOOKUP(B191,[4]Tried!$K$7:$P$218,3,FALSE)</f>
        <v>99.68112968220062</v>
      </c>
      <c r="K191" s="180">
        <f>VLOOKUP(B191,[4]Tried!$K$7:$P$218,4,FALSE)</f>
        <v>86.559521237113657</v>
      </c>
      <c r="L191" s="180">
        <f>VLOOKUP(B191,[4]Tried!$K$7:$P$218,5,FALSE)</f>
        <v>82.064482994655009</v>
      </c>
      <c r="M191" s="19"/>
      <c r="N191" s="180">
        <f>VLOOKUP(B191,[4]Succeded!$C$8:$F$219,4,0)</f>
        <v>525.8545638109581</v>
      </c>
      <c r="O191" s="181">
        <f>VLOOKUP(B191,[4]Succeded!$C$8:$F$219,2,0)</f>
        <v>485.46197500378503</v>
      </c>
      <c r="P191" s="20">
        <f>VLOOKUP(B191,[4]Succeded!$C$8:$F$219,3,0)</f>
        <v>40.392588807173034</v>
      </c>
      <c r="Q191" s="19"/>
      <c r="R191" s="180">
        <f>VLOOKUP(B191,[4]Succeded!$K$8:$P$219,6,FALSE)</f>
        <v>534.23822739267996</v>
      </c>
      <c r="S191" s="180">
        <f>VLOOKUP(B191,[4]Succeded!$K$8:$P$219,2,FALSE)</f>
        <v>286.98407921846081</v>
      </c>
      <c r="T191" s="180">
        <f>VLOOKUP(B191,[4]Succeded!$K$8:$P$219,3,FALSE)</f>
        <v>86.298616745720693</v>
      </c>
      <c r="U191" s="180">
        <f>VLOOKUP(B191,[4]Succeded!$K$8:$P$219,4,FALSE)</f>
        <v>84.236234728835086</v>
      </c>
      <c r="V191" s="20">
        <f>VLOOKUP(B191,[4]Succeded!$K$8:$P$219,5,FALSE)</f>
        <v>76.719296699663445</v>
      </c>
      <c r="W191" s="19"/>
      <c r="X191" s="19">
        <f t="shared" si="16"/>
        <v>0.92114232083865311</v>
      </c>
      <c r="Y191" s="19">
        <f t="shared" si="17"/>
        <v>0.93523601488177788</v>
      </c>
      <c r="Z191" s="19">
        <f t="shared" si="18"/>
        <v>0.77989140272917412</v>
      </c>
      <c r="AA191" s="179"/>
      <c r="AB191" s="85">
        <f t="shared" si="19"/>
        <v>0.9255919565929468</v>
      </c>
      <c r="AC191" s="85">
        <f t="shared" si="20"/>
        <v>0.92911087821516947</v>
      </c>
      <c r="AD191" s="85">
        <f t="shared" si="21"/>
        <v>0.86574677695622515</v>
      </c>
      <c r="AE191" s="85">
        <f t="shared" si="22"/>
        <v>0.97315966545246524</v>
      </c>
      <c r="AF191" s="84">
        <f t="shared" si="23"/>
        <v>0.93486602120749718</v>
      </c>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row>
    <row r="192" spans="1:68" customFormat="1" x14ac:dyDescent="0.2">
      <c r="A192" s="77" t="s">
        <v>80</v>
      </c>
      <c r="B192" s="88" t="s">
        <v>79</v>
      </c>
      <c r="C192" s="184" t="s">
        <v>78</v>
      </c>
      <c r="D192" s="24">
        <f>VLOOKUP(B192,[4]Tried!$C$7:$F$218,4,FALSE)</f>
        <v>855.752577955226</v>
      </c>
      <c r="E192" s="180">
        <f>VLOOKUP(B192,[4]Tried!$C$7:$F$218,2,FALSE)</f>
        <v>824.97493153401035</v>
      </c>
      <c r="F192" s="180">
        <f>VLOOKUP(B192,[4]Tried!$C$7:$F$218,3,FALSE)</f>
        <v>30.77764642121566</v>
      </c>
      <c r="G192" s="183"/>
      <c r="H192" s="180">
        <f>VLOOKUP(B192,[4]Tried!$K$7:$P$218,6,FALSE)</f>
        <v>842.06833964635587</v>
      </c>
      <c r="I192" s="182">
        <f>VLOOKUP(B192,[4]Tried!$K$7:$P$218,2,FALSE)</f>
        <v>430.23777646442346</v>
      </c>
      <c r="J192" s="20">
        <f>VLOOKUP(B192,[4]Tried!$K$7:$P$218,3,FALSE)</f>
        <v>118.6358512052502</v>
      </c>
      <c r="K192" s="180">
        <f>VLOOKUP(B192,[4]Tried!$K$7:$P$218,4,FALSE)</f>
        <v>133.05687335678161</v>
      </c>
      <c r="L192" s="180">
        <f>VLOOKUP(B192,[4]Tried!$K$7:$P$218,5,FALSE)</f>
        <v>160.13783861990058</v>
      </c>
      <c r="M192" s="19"/>
      <c r="N192" s="180">
        <f>VLOOKUP(B192,[4]Succeded!$C$8:$F$219,4,0)</f>
        <v>823.76965910741171</v>
      </c>
      <c r="O192" s="181">
        <f>VLOOKUP(B192,[4]Succeded!$C$8:$F$219,2,0)</f>
        <v>793.88555056730593</v>
      </c>
      <c r="P192" s="20">
        <f>VLOOKUP(B192,[4]Succeded!$C$8:$F$219,3,0)</f>
        <v>29.88410854010576</v>
      </c>
      <c r="Q192" s="19"/>
      <c r="R192" s="180">
        <f>VLOOKUP(B192,[4]Succeded!$K$8:$P$219,6,FALSE)</f>
        <v>810.64719505504195</v>
      </c>
      <c r="S192" s="180">
        <f>VLOOKUP(B192,[4]Succeded!$K$8:$P$219,2,FALSE)</f>
        <v>415.71106566445144</v>
      </c>
      <c r="T192" s="180">
        <f>VLOOKUP(B192,[4]Succeded!$K$8:$P$219,3,FALSE)</f>
        <v>113.82642556292032</v>
      </c>
      <c r="U192" s="180">
        <f>VLOOKUP(B192,[4]Succeded!$K$8:$P$219,4,FALSE)</f>
        <v>129.55391327793271</v>
      </c>
      <c r="V192" s="20">
        <f>VLOOKUP(B192,[4]Succeded!$K$8:$P$219,5,FALSE)</f>
        <v>151.55579054973748</v>
      </c>
      <c r="W192" s="19"/>
      <c r="X192" s="19">
        <f t="shared" si="16"/>
        <v>0.96262597429243424</v>
      </c>
      <c r="Y192" s="19">
        <f t="shared" si="17"/>
        <v>0.96231475675400846</v>
      </c>
      <c r="Z192" s="19">
        <f t="shared" si="18"/>
        <v>0.97096795937931224</v>
      </c>
      <c r="AA192" s="179"/>
      <c r="AB192" s="85">
        <f t="shared" si="19"/>
        <v>0.96268575469241624</v>
      </c>
      <c r="AC192" s="85">
        <f t="shared" si="20"/>
        <v>0.966235622266021</v>
      </c>
      <c r="AD192" s="85">
        <f t="shared" si="21"/>
        <v>0.95946060492279717</v>
      </c>
      <c r="AE192" s="85">
        <f t="shared" si="22"/>
        <v>0.97367321213496438</v>
      </c>
      <c r="AF192" s="84">
        <f t="shared" si="23"/>
        <v>0.94640836828993768</v>
      </c>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row>
    <row r="193" spans="1:68" customFormat="1" x14ac:dyDescent="0.2">
      <c r="A193" s="77" t="s">
        <v>77</v>
      </c>
      <c r="B193" s="88" t="s">
        <v>76</v>
      </c>
      <c r="C193" s="184" t="s">
        <v>75</v>
      </c>
      <c r="D193" s="24">
        <f>VLOOKUP(B193,[4]Tried!$C$7:$F$218,4,FALSE)</f>
        <v>1935.7768425443137</v>
      </c>
      <c r="E193" s="180">
        <f>VLOOKUP(B193,[4]Tried!$C$7:$F$218,2,FALSE)</f>
        <v>1711.0611426631169</v>
      </c>
      <c r="F193" s="180">
        <f>VLOOKUP(B193,[4]Tried!$C$7:$F$218,3,FALSE)</f>
        <v>224.71569988119671</v>
      </c>
      <c r="G193" s="183"/>
      <c r="H193" s="180">
        <f>VLOOKUP(B193,[4]Tried!$K$7:$P$218,6,FALSE)</f>
        <v>1918.7215732665834</v>
      </c>
      <c r="I193" s="182">
        <f>VLOOKUP(B193,[4]Tried!$K$7:$P$218,2,FALSE)</f>
        <v>932.61965182812435</v>
      </c>
      <c r="J193" s="20">
        <f>VLOOKUP(B193,[4]Tried!$K$7:$P$218,3,FALSE)</f>
        <v>309.045050665612</v>
      </c>
      <c r="K193" s="180">
        <f>VLOOKUP(B193,[4]Tried!$K$7:$P$218,4,FALSE)</f>
        <v>276.94332507881222</v>
      </c>
      <c r="L193" s="180">
        <f>VLOOKUP(B193,[4]Tried!$K$7:$P$218,5,FALSE)</f>
        <v>400.11354569403477</v>
      </c>
      <c r="M193" s="19"/>
      <c r="N193" s="180">
        <f>VLOOKUP(B193,[4]Succeded!$C$8:$F$219,4,0)</f>
        <v>1806.7752647152004</v>
      </c>
      <c r="O193" s="181">
        <f>VLOOKUP(B193,[4]Succeded!$C$8:$F$219,2,0)</f>
        <v>1604.5736185911173</v>
      </c>
      <c r="P193" s="20">
        <f>VLOOKUP(B193,[4]Succeded!$C$8:$F$219,3,0)</f>
        <v>202.20164612408306</v>
      </c>
      <c r="Q193" s="19"/>
      <c r="R193" s="180">
        <f>VLOOKUP(B193,[4]Succeded!$K$8:$P$219,6,FALSE)</f>
        <v>1784.2854166405582</v>
      </c>
      <c r="S193" s="180">
        <f>VLOOKUP(B193,[4]Succeded!$K$8:$P$219,2,FALSE)</f>
        <v>854.49785119173328</v>
      </c>
      <c r="T193" s="180">
        <f>VLOOKUP(B193,[4]Succeded!$K$8:$P$219,3,FALSE)</f>
        <v>284.91984759840761</v>
      </c>
      <c r="U193" s="180">
        <f>VLOOKUP(B193,[4]Succeded!$K$8:$P$219,4,FALSE)</f>
        <v>263.2475250088022</v>
      </c>
      <c r="V193" s="20">
        <f>VLOOKUP(B193,[4]Succeded!$K$8:$P$219,5,FALSE)</f>
        <v>381.62019284161499</v>
      </c>
      <c r="W193" s="19"/>
      <c r="X193" s="19">
        <f t="shared" si="16"/>
        <v>0.93335927210516767</v>
      </c>
      <c r="Y193" s="19">
        <f t="shared" si="17"/>
        <v>0.93776521398512913</v>
      </c>
      <c r="Z193" s="19">
        <f t="shared" si="18"/>
        <v>0.89981094436651976</v>
      </c>
      <c r="AA193" s="179"/>
      <c r="AB193" s="85">
        <f t="shared" si="19"/>
        <v>0.92993451551329021</v>
      </c>
      <c r="AC193" s="85">
        <f t="shared" si="20"/>
        <v>0.91623401835543949</v>
      </c>
      <c r="AD193" s="85">
        <f t="shared" si="21"/>
        <v>0.92193629046883541</v>
      </c>
      <c r="AE193" s="85">
        <f t="shared" si="22"/>
        <v>0.95054656014506766</v>
      </c>
      <c r="AF193" s="84">
        <f t="shared" si="23"/>
        <v>0.95377973814822659</v>
      </c>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row>
    <row r="194" spans="1:68" customFormat="1" x14ac:dyDescent="0.2">
      <c r="A194" s="77" t="s">
        <v>74</v>
      </c>
      <c r="B194" s="88" t="s">
        <v>73</v>
      </c>
      <c r="C194" s="184" t="s">
        <v>72</v>
      </c>
      <c r="D194" s="24">
        <f>VLOOKUP(B194,[4]Tried!$C$7:$F$218,4,FALSE)</f>
        <v>3502.7772128228034</v>
      </c>
      <c r="E194" s="180">
        <f>VLOOKUP(B194,[4]Tried!$C$7:$F$218,2,FALSE)</f>
        <v>3396.6375636196744</v>
      </c>
      <c r="F194" s="180">
        <f>VLOOKUP(B194,[4]Tried!$C$7:$F$218,3,FALSE)</f>
        <v>106.13964920312878</v>
      </c>
      <c r="G194" s="183"/>
      <c r="H194" s="180">
        <f>VLOOKUP(B194,[4]Tried!$K$7:$P$218,6,FALSE)</f>
        <v>3421.8419374842956</v>
      </c>
      <c r="I194" s="182">
        <f>VLOOKUP(B194,[4]Tried!$K$7:$P$218,2,FALSE)</f>
        <v>1439.4281680854801</v>
      </c>
      <c r="J194" s="20">
        <f>VLOOKUP(B194,[4]Tried!$K$7:$P$218,3,FALSE)</f>
        <v>611.83955211768023</v>
      </c>
      <c r="K194" s="180">
        <f>VLOOKUP(B194,[4]Tried!$K$7:$P$218,4,FALSE)</f>
        <v>808.33615509999959</v>
      </c>
      <c r="L194" s="180">
        <f>VLOOKUP(B194,[4]Tried!$K$7:$P$218,5,FALSE)</f>
        <v>562.23806218113577</v>
      </c>
      <c r="M194" s="19"/>
      <c r="N194" s="180">
        <f>VLOOKUP(B194,[4]Succeded!$C$8:$F$219,4,0)</f>
        <v>3281.4606340390137</v>
      </c>
      <c r="O194" s="181">
        <f>VLOOKUP(B194,[4]Succeded!$C$8:$F$219,2,0)</f>
        <v>3184.3112827635528</v>
      </c>
      <c r="P194" s="20">
        <f>VLOOKUP(B194,[4]Succeded!$C$8:$F$219,3,0)</f>
        <v>97.149351275460901</v>
      </c>
      <c r="Q194" s="19"/>
      <c r="R194" s="180">
        <f>VLOOKUP(B194,[4]Succeded!$K$8:$P$219,6,FALSE)</f>
        <v>3210.6039854349528</v>
      </c>
      <c r="S194" s="180">
        <f>VLOOKUP(B194,[4]Succeded!$K$8:$P$219,2,FALSE)</f>
        <v>1340.9847777706343</v>
      </c>
      <c r="T194" s="180">
        <f>VLOOKUP(B194,[4]Succeded!$K$8:$P$219,3,FALSE)</f>
        <v>577.74014788923398</v>
      </c>
      <c r="U194" s="180">
        <f>VLOOKUP(B194,[4]Succeded!$K$8:$P$219,4,FALSE)</f>
        <v>766.93501919208052</v>
      </c>
      <c r="V194" s="20">
        <f>VLOOKUP(B194,[4]Succeded!$K$8:$P$219,5,FALSE)</f>
        <v>524.94404058300347</v>
      </c>
      <c r="W194" s="19"/>
      <c r="X194" s="19">
        <f t="shared" si="16"/>
        <v>0.93681682695273782</v>
      </c>
      <c r="Y194" s="19">
        <f t="shared" si="17"/>
        <v>0.9374892737658318</v>
      </c>
      <c r="Z194" s="19">
        <f t="shared" si="18"/>
        <v>0.91529745957175379</v>
      </c>
      <c r="AA194" s="179"/>
      <c r="AB194" s="85">
        <f t="shared" si="19"/>
        <v>0.93826776458159755</v>
      </c>
      <c r="AC194" s="85">
        <f t="shared" si="20"/>
        <v>0.9316093762109845</v>
      </c>
      <c r="AD194" s="85">
        <f t="shared" si="21"/>
        <v>0.94426740783523644</v>
      </c>
      <c r="AE194" s="85">
        <f t="shared" si="22"/>
        <v>0.94878227870087373</v>
      </c>
      <c r="AF194" s="84">
        <f t="shared" si="23"/>
        <v>0.93366862881275847</v>
      </c>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row>
    <row r="195" spans="1:68" customFormat="1" x14ac:dyDescent="0.2">
      <c r="A195" s="77" t="s">
        <v>71</v>
      </c>
      <c r="B195" s="88" t="s">
        <v>70</v>
      </c>
      <c r="C195" s="184" t="s">
        <v>69</v>
      </c>
      <c r="D195" s="24">
        <f>VLOOKUP(B195,[4]Tried!$C$7:$F$218,4,FALSE)</f>
        <v>2354.3491819988531</v>
      </c>
      <c r="E195" s="180">
        <f>VLOOKUP(B195,[4]Tried!$C$7:$F$218,2,FALSE)</f>
        <v>2221.2999644794618</v>
      </c>
      <c r="F195" s="180">
        <f>VLOOKUP(B195,[4]Tried!$C$7:$F$218,3,FALSE)</f>
        <v>133.04921751939133</v>
      </c>
      <c r="G195" s="183"/>
      <c r="H195" s="180">
        <f>VLOOKUP(B195,[4]Tried!$K$7:$P$218,6,FALSE)</f>
        <v>2272.1858805971424</v>
      </c>
      <c r="I195" s="182">
        <f>VLOOKUP(B195,[4]Tried!$K$7:$P$218,2,FALSE)</f>
        <v>1089.6528113125846</v>
      </c>
      <c r="J195" s="20">
        <f>VLOOKUP(B195,[4]Tried!$K$7:$P$218,3,FALSE)</f>
        <v>403.46251615586226</v>
      </c>
      <c r="K195" s="180">
        <f>VLOOKUP(B195,[4]Tried!$K$7:$P$218,4,FALSE)</f>
        <v>425.94063352306335</v>
      </c>
      <c r="L195" s="180">
        <f>VLOOKUP(B195,[4]Tried!$K$7:$P$218,5,FALSE)</f>
        <v>353.12991960563249</v>
      </c>
      <c r="M195" s="19"/>
      <c r="N195" s="180">
        <f>VLOOKUP(B195,[4]Succeded!$C$8:$F$219,4,0)</f>
        <v>2205.5650761384031</v>
      </c>
      <c r="O195" s="181">
        <f>VLOOKUP(B195,[4]Succeded!$C$8:$F$219,2,0)</f>
        <v>2093.5546214319775</v>
      </c>
      <c r="P195" s="20">
        <f>VLOOKUP(B195,[4]Succeded!$C$8:$F$219,3,0)</f>
        <v>112.01045470642546</v>
      </c>
      <c r="Q195" s="19"/>
      <c r="R195" s="180">
        <f>VLOOKUP(B195,[4]Succeded!$K$8:$P$219,6,FALSE)</f>
        <v>2127.4940497165753</v>
      </c>
      <c r="S195" s="180">
        <f>VLOOKUP(B195,[4]Succeded!$K$8:$P$219,2,FALSE)</f>
        <v>1019.384942072492</v>
      </c>
      <c r="T195" s="180">
        <f>VLOOKUP(B195,[4]Succeded!$K$8:$P$219,3,FALSE)</f>
        <v>376.48536653491675</v>
      </c>
      <c r="U195" s="180">
        <f>VLOOKUP(B195,[4]Succeded!$K$8:$P$219,4,FALSE)</f>
        <v>410.67181828296384</v>
      </c>
      <c r="V195" s="20">
        <f>VLOOKUP(B195,[4]Succeded!$K$8:$P$219,5,FALSE)</f>
        <v>320.95192282620269</v>
      </c>
      <c r="W195" s="19"/>
      <c r="X195" s="19">
        <f t="shared" si="16"/>
        <v>0.93680457130231998</v>
      </c>
      <c r="Y195" s="19">
        <f t="shared" si="17"/>
        <v>0.94249072836166004</v>
      </c>
      <c r="Z195" s="19">
        <f t="shared" si="18"/>
        <v>0.84187232961441838</v>
      </c>
      <c r="AA195" s="179"/>
      <c r="AB195" s="85">
        <f t="shared" si="19"/>
        <v>0.93632042513945146</v>
      </c>
      <c r="AC195" s="85">
        <f t="shared" si="20"/>
        <v>0.93551352457353032</v>
      </c>
      <c r="AD195" s="85">
        <f t="shared" si="21"/>
        <v>0.93313592083353802</v>
      </c>
      <c r="AE195" s="85">
        <f t="shared" si="22"/>
        <v>0.96415271510067668</v>
      </c>
      <c r="AF195" s="84">
        <f t="shared" si="23"/>
        <v>0.90887773877850553</v>
      </c>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row>
    <row r="196" spans="1:68" customFormat="1" x14ac:dyDescent="0.2">
      <c r="A196" s="77" t="s">
        <v>68</v>
      </c>
      <c r="B196" s="88" t="s">
        <v>67</v>
      </c>
      <c r="C196" s="184" t="s">
        <v>66</v>
      </c>
      <c r="D196" s="24">
        <f>VLOOKUP(B196,[4]Tried!$C$7:$F$218,4,FALSE)</f>
        <v>2313.2186410397339</v>
      </c>
      <c r="E196" s="180">
        <f>VLOOKUP(B196,[4]Tried!$C$7:$F$218,2,FALSE)</f>
        <v>2277.8239675003329</v>
      </c>
      <c r="F196" s="180">
        <f>VLOOKUP(B196,[4]Tried!$C$7:$F$218,3,FALSE)</f>
        <v>35.394673539401055</v>
      </c>
      <c r="G196" s="183"/>
      <c r="H196" s="180">
        <f>VLOOKUP(B196,[4]Tried!$K$7:$P$218,6,FALSE)</f>
        <v>2254.4785125045833</v>
      </c>
      <c r="I196" s="182">
        <f>VLOOKUP(B196,[4]Tried!$K$7:$P$218,2,FALSE)</f>
        <v>863.0041771322949</v>
      </c>
      <c r="J196" s="20">
        <f>VLOOKUP(B196,[4]Tried!$K$7:$P$218,3,FALSE)</f>
        <v>386.37721862279494</v>
      </c>
      <c r="K196" s="180">
        <f>VLOOKUP(B196,[4]Tried!$K$7:$P$218,4,FALSE)</f>
        <v>547.20771162481151</v>
      </c>
      <c r="L196" s="180">
        <f>VLOOKUP(B196,[4]Tried!$K$7:$P$218,5,FALSE)</f>
        <v>457.88940512468207</v>
      </c>
      <c r="M196" s="19"/>
      <c r="N196" s="180">
        <f>VLOOKUP(B196,[4]Succeded!$C$8:$F$219,4,0)</f>
        <v>2110.5413925672096</v>
      </c>
      <c r="O196" s="181">
        <f>VLOOKUP(B196,[4]Succeded!$C$8:$F$219,2,0)</f>
        <v>2083.6009020302704</v>
      </c>
      <c r="P196" s="20">
        <f>VLOOKUP(B196,[4]Succeded!$C$8:$F$219,3,0)</f>
        <v>26.940490536939251</v>
      </c>
      <c r="Q196" s="19"/>
      <c r="R196" s="180">
        <f>VLOOKUP(B196,[4]Succeded!$K$8:$P$219,6,FALSE)</f>
        <v>2059.2529031490785</v>
      </c>
      <c r="S196" s="180">
        <f>VLOOKUP(B196,[4]Succeded!$K$8:$P$219,2,FALSE)</f>
        <v>767.29995755237485</v>
      </c>
      <c r="T196" s="180">
        <f>VLOOKUP(B196,[4]Succeded!$K$8:$P$219,3,FALSE)</f>
        <v>357.66034414380601</v>
      </c>
      <c r="U196" s="180">
        <f>VLOOKUP(B196,[4]Succeded!$K$8:$P$219,4,FALSE)</f>
        <v>512.55756882408627</v>
      </c>
      <c r="V196" s="20">
        <f>VLOOKUP(B196,[4]Succeded!$K$8:$P$219,5,FALSE)</f>
        <v>421.73503262881144</v>
      </c>
      <c r="W196" s="19"/>
      <c r="X196" s="19">
        <f t="shared" si="16"/>
        <v>0.91238301262286825</v>
      </c>
      <c r="Y196" s="19">
        <f t="shared" si="17"/>
        <v>0.91473306618895511</v>
      </c>
      <c r="Z196" s="19">
        <f t="shared" si="18"/>
        <v>0.76114533185196132</v>
      </c>
      <c r="AA196" s="179"/>
      <c r="AB196" s="85">
        <f t="shared" si="19"/>
        <v>0.91340542468128405</v>
      </c>
      <c r="AC196" s="85">
        <f t="shared" si="20"/>
        <v>0.88910341094994605</v>
      </c>
      <c r="AD196" s="85">
        <f t="shared" si="21"/>
        <v>0.92567658470820946</v>
      </c>
      <c r="AE196" s="85">
        <f t="shared" si="22"/>
        <v>0.93667826299845203</v>
      </c>
      <c r="AF196" s="84">
        <f t="shared" si="23"/>
        <v>0.921041255614932</v>
      </c>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row>
    <row r="197" spans="1:68" customFormat="1" x14ac:dyDescent="0.2">
      <c r="A197" s="77" t="s">
        <v>65</v>
      </c>
      <c r="B197" s="88" t="s">
        <v>64</v>
      </c>
      <c r="C197" s="184" t="s">
        <v>63</v>
      </c>
      <c r="D197" s="24">
        <f>VLOOKUP(B197,[4]Tried!$C$7:$F$218,4,FALSE)</f>
        <v>897.30761477144529</v>
      </c>
      <c r="E197" s="180">
        <f>VLOOKUP(B197,[4]Tried!$C$7:$F$218,2,FALSE)</f>
        <v>869.22877580117449</v>
      </c>
      <c r="F197" s="180">
        <f>VLOOKUP(B197,[4]Tried!$C$7:$F$218,3,FALSE)</f>
        <v>28.078838970270777</v>
      </c>
      <c r="G197" s="183"/>
      <c r="H197" s="180">
        <f>VLOOKUP(B197,[4]Tried!$K$7:$P$218,6,FALSE)</f>
        <v>867.85686992713977</v>
      </c>
      <c r="I197" s="182">
        <f>VLOOKUP(B197,[4]Tried!$K$7:$P$218,2,FALSE)</f>
        <v>352.85375993694959</v>
      </c>
      <c r="J197" s="20">
        <f>VLOOKUP(B197,[4]Tried!$K$7:$P$218,3,FALSE)</f>
        <v>127.90785086065742</v>
      </c>
      <c r="K197" s="180">
        <f>VLOOKUP(B197,[4]Tried!$K$7:$P$218,4,FALSE)</f>
        <v>201.98503011275844</v>
      </c>
      <c r="L197" s="180">
        <f>VLOOKUP(B197,[4]Tried!$K$7:$P$218,5,FALSE)</f>
        <v>185.11022901677435</v>
      </c>
      <c r="M197" s="19"/>
      <c r="N197" s="180">
        <f>VLOOKUP(B197,[4]Succeded!$C$8:$F$219,4,0)</f>
        <v>840.97351086355025</v>
      </c>
      <c r="O197" s="181">
        <f>VLOOKUP(B197,[4]Succeded!$C$8:$F$219,2,0)</f>
        <v>815.12825286447242</v>
      </c>
      <c r="P197" s="20">
        <f>VLOOKUP(B197,[4]Succeded!$C$8:$F$219,3,0)</f>
        <v>25.845257999077862</v>
      </c>
      <c r="Q197" s="19"/>
      <c r="R197" s="180">
        <f>VLOOKUP(B197,[4]Succeded!$K$8:$P$219,6,FALSE)</f>
        <v>814.57940441846131</v>
      </c>
      <c r="S197" s="180">
        <f>VLOOKUP(B197,[4]Succeded!$K$8:$P$219,2,FALSE)</f>
        <v>326.96688203404801</v>
      </c>
      <c r="T197" s="180">
        <f>VLOOKUP(B197,[4]Succeded!$K$8:$P$219,3,FALSE)</f>
        <v>123.00055424476682</v>
      </c>
      <c r="U197" s="180">
        <f>VLOOKUP(B197,[4]Succeded!$K$8:$P$219,4,FALSE)</f>
        <v>193.47278122965105</v>
      </c>
      <c r="V197" s="20">
        <f>VLOOKUP(B197,[4]Succeded!$K$8:$P$219,5,FALSE)</f>
        <v>171.13918690999554</v>
      </c>
      <c r="W197" s="19"/>
      <c r="X197" s="19">
        <f t="shared" si="16"/>
        <v>0.93721873861257265</v>
      </c>
      <c r="Y197" s="19">
        <f t="shared" si="17"/>
        <v>0.93776031760242029</v>
      </c>
      <c r="Z197" s="19">
        <f t="shared" si="18"/>
        <v>0.92045322908266336</v>
      </c>
      <c r="AA197" s="179"/>
      <c r="AB197" s="85">
        <f t="shared" si="19"/>
        <v>0.93861030850265514</v>
      </c>
      <c r="AC197" s="85">
        <f t="shared" si="20"/>
        <v>0.92663567505266986</v>
      </c>
      <c r="AD197" s="85">
        <f t="shared" si="21"/>
        <v>0.9616341250136663</v>
      </c>
      <c r="AE197" s="85">
        <f t="shared" si="22"/>
        <v>0.95785703089800556</v>
      </c>
      <c r="AF197" s="84">
        <f t="shared" si="23"/>
        <v>0.92452582344591672</v>
      </c>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row>
    <row r="198" spans="1:68" customFormat="1" x14ac:dyDescent="0.2">
      <c r="A198" s="77" t="s">
        <v>62</v>
      </c>
      <c r="B198" s="88" t="s">
        <v>61</v>
      </c>
      <c r="C198" s="184" t="s">
        <v>60</v>
      </c>
      <c r="D198" s="24">
        <f>VLOOKUP(B198,[4]Tried!$C$7:$F$218,4,FALSE)</f>
        <v>2519.7600541180905</v>
      </c>
      <c r="E198" s="180">
        <f>VLOOKUP(B198,[4]Tried!$C$7:$F$218,2,FALSE)</f>
        <v>2472.9556147352146</v>
      </c>
      <c r="F198" s="180">
        <f>VLOOKUP(B198,[4]Tried!$C$7:$F$218,3,FALSE)</f>
        <v>46.804439382875913</v>
      </c>
      <c r="G198" s="183"/>
      <c r="H198" s="180">
        <f>VLOOKUP(B198,[4]Tried!$K$7:$P$218,6,FALSE)</f>
        <v>2463.9553362468723</v>
      </c>
      <c r="I198" s="182">
        <f>VLOOKUP(B198,[4]Tried!$K$7:$P$218,2,FALSE)</f>
        <v>1090.2537334163721</v>
      </c>
      <c r="J198" s="20">
        <f>VLOOKUP(B198,[4]Tried!$K$7:$P$218,3,FALSE)</f>
        <v>418.37479815289089</v>
      </c>
      <c r="K198" s="180">
        <f>VLOOKUP(B198,[4]Tried!$K$7:$P$218,4,FALSE)</f>
        <v>579.69230425521914</v>
      </c>
      <c r="L198" s="180">
        <f>VLOOKUP(B198,[4]Tried!$K$7:$P$218,5,FALSE)</f>
        <v>375.63450042239026</v>
      </c>
      <c r="M198" s="19"/>
      <c r="N198" s="180">
        <f>VLOOKUP(B198,[4]Succeded!$C$8:$F$219,4,0)</f>
        <v>2412.3458871017406</v>
      </c>
      <c r="O198" s="181">
        <f>VLOOKUP(B198,[4]Succeded!$C$8:$F$219,2,0)</f>
        <v>2369.5129353766852</v>
      </c>
      <c r="P198" s="20">
        <f>VLOOKUP(B198,[4]Succeded!$C$8:$F$219,3,0)</f>
        <v>42.832951725055203</v>
      </c>
      <c r="Q198" s="19"/>
      <c r="R198" s="180">
        <f>VLOOKUP(B198,[4]Succeded!$K$8:$P$219,6,FALSE)</f>
        <v>2359.4889014835003</v>
      </c>
      <c r="S198" s="180">
        <f>VLOOKUP(B198,[4]Succeded!$K$8:$P$219,2,FALSE)</f>
        <v>1049.0972174373544</v>
      </c>
      <c r="T198" s="180">
        <f>VLOOKUP(B198,[4]Succeded!$K$8:$P$219,3,FALSE)</f>
        <v>394.72195927857291</v>
      </c>
      <c r="U198" s="180">
        <f>VLOOKUP(B198,[4]Succeded!$K$8:$P$219,4,FALSE)</f>
        <v>562.71781502670785</v>
      </c>
      <c r="V198" s="20">
        <f>VLOOKUP(B198,[4]Succeded!$K$8:$P$219,5,FALSE)</f>
        <v>352.95190974086535</v>
      </c>
      <c r="W198" s="19"/>
      <c r="X198" s="19">
        <f t="shared" si="16"/>
        <v>0.95737127158564128</v>
      </c>
      <c r="Y198" s="19">
        <f t="shared" si="17"/>
        <v>0.9581704262130053</v>
      </c>
      <c r="Z198" s="19">
        <f t="shared" si="18"/>
        <v>0.91514720162904595</v>
      </c>
      <c r="AA198" s="179"/>
      <c r="AB198" s="85">
        <f t="shared" si="19"/>
        <v>0.95760213944360828</v>
      </c>
      <c r="AC198" s="85">
        <f t="shared" si="20"/>
        <v>0.9622505158959177</v>
      </c>
      <c r="AD198" s="85">
        <f t="shared" si="21"/>
        <v>0.94346495300686284</v>
      </c>
      <c r="AE198" s="85">
        <f t="shared" si="22"/>
        <v>0.97071810492581945</v>
      </c>
      <c r="AF198" s="84">
        <f t="shared" si="23"/>
        <v>0.93961526255969841</v>
      </c>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row>
    <row r="199" spans="1:68" customFormat="1" x14ac:dyDescent="0.2">
      <c r="A199" s="77" t="s">
        <v>59</v>
      </c>
      <c r="B199" s="88" t="s">
        <v>58</v>
      </c>
      <c r="C199" s="184" t="s">
        <v>57</v>
      </c>
      <c r="D199" s="24">
        <f>VLOOKUP(B199,[4]Tried!$C$7:$F$218,4,FALSE)</f>
        <v>1238.210515794008</v>
      </c>
      <c r="E199" s="180">
        <f>VLOOKUP(B199,[4]Tried!$C$7:$F$218,2,FALSE)</f>
        <v>1184.7694059817602</v>
      </c>
      <c r="F199" s="180">
        <f>VLOOKUP(B199,[4]Tried!$C$7:$F$218,3,FALSE)</f>
        <v>53.441109812247795</v>
      </c>
      <c r="G199" s="183"/>
      <c r="H199" s="180">
        <f>VLOOKUP(B199,[4]Tried!$K$7:$P$218,6,FALSE)</f>
        <v>1214.4243167393829</v>
      </c>
      <c r="I199" s="182">
        <f>VLOOKUP(B199,[4]Tried!$K$7:$P$218,2,FALSE)</f>
        <v>585.55096613402191</v>
      </c>
      <c r="J199" s="20">
        <f>VLOOKUP(B199,[4]Tried!$K$7:$P$218,3,FALSE)</f>
        <v>208.24157735481654</v>
      </c>
      <c r="K199" s="180">
        <f>VLOOKUP(B199,[4]Tried!$K$7:$P$218,4,FALSE)</f>
        <v>239.2492939168925</v>
      </c>
      <c r="L199" s="180">
        <f>VLOOKUP(B199,[4]Tried!$K$7:$P$218,5,FALSE)</f>
        <v>181.38247933365213</v>
      </c>
      <c r="M199" s="19"/>
      <c r="N199" s="180">
        <f>VLOOKUP(B199,[4]Succeded!$C$8:$F$219,4,0)</f>
        <v>1191.6275741643058</v>
      </c>
      <c r="O199" s="181">
        <f>VLOOKUP(B199,[4]Succeded!$C$8:$F$219,2,0)</f>
        <v>1146.4473348673428</v>
      </c>
      <c r="P199" s="20">
        <f>VLOOKUP(B199,[4]Succeded!$C$8:$F$219,3,0)</f>
        <v>45.18023929696308</v>
      </c>
      <c r="Q199" s="19"/>
      <c r="R199" s="180">
        <f>VLOOKUP(B199,[4]Succeded!$K$8:$P$219,6,FALSE)</f>
        <v>1165.6946156256181</v>
      </c>
      <c r="S199" s="180">
        <f>VLOOKUP(B199,[4]Succeded!$K$8:$P$219,2,FALSE)</f>
        <v>564.3688349862922</v>
      </c>
      <c r="T199" s="180">
        <f>VLOOKUP(B199,[4]Succeded!$K$8:$P$219,3,FALSE)</f>
        <v>192.09906005892825</v>
      </c>
      <c r="U199" s="180">
        <f>VLOOKUP(B199,[4]Succeded!$K$8:$P$219,4,FALSE)</f>
        <v>233.02041754249595</v>
      </c>
      <c r="V199" s="20">
        <f>VLOOKUP(B199,[4]Succeded!$K$8:$P$219,5,FALSE)</f>
        <v>176.20630303790171</v>
      </c>
      <c r="W199" s="19"/>
      <c r="X199" s="19">
        <f t="shared" si="16"/>
        <v>0.96237881924316349</v>
      </c>
      <c r="Y199" s="19">
        <f t="shared" si="17"/>
        <v>0.9676544052193331</v>
      </c>
      <c r="Z199" s="19">
        <f t="shared" si="18"/>
        <v>0.845421052363859</v>
      </c>
      <c r="AA199" s="179"/>
      <c r="AB199" s="85">
        <f t="shared" si="19"/>
        <v>0.9598742379890749</v>
      </c>
      <c r="AC199" s="85">
        <f t="shared" si="20"/>
        <v>0.96382529895291558</v>
      </c>
      <c r="AD199" s="85">
        <f t="shared" si="21"/>
        <v>0.92248177572923606</v>
      </c>
      <c r="AE199" s="85">
        <f t="shared" si="22"/>
        <v>0.97396491219505854</v>
      </c>
      <c r="AF199" s="84">
        <f t="shared" si="23"/>
        <v>0.97146264449153952</v>
      </c>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row>
    <row r="200" spans="1:68" customFormat="1" x14ac:dyDescent="0.2">
      <c r="A200" s="77" t="s">
        <v>56</v>
      </c>
      <c r="B200" s="88" t="s">
        <v>55</v>
      </c>
      <c r="C200" s="184" t="s">
        <v>54</v>
      </c>
      <c r="D200" s="24">
        <f>VLOOKUP(B200,[4]Tried!$C$7:$F$218,4,FALSE)</f>
        <v>842.21586626276508</v>
      </c>
      <c r="E200" s="180">
        <f>VLOOKUP(B200,[4]Tried!$C$7:$F$218,2,FALSE)</f>
        <v>768.3731764673297</v>
      </c>
      <c r="F200" s="180">
        <f>VLOOKUP(B200,[4]Tried!$C$7:$F$218,3,FALSE)</f>
        <v>73.84268979543539</v>
      </c>
      <c r="G200" s="183"/>
      <c r="H200" s="180">
        <f>VLOOKUP(B200,[4]Tried!$K$7:$P$218,6,FALSE)</f>
        <v>838.78453150228142</v>
      </c>
      <c r="I200" s="182">
        <f>VLOOKUP(B200,[4]Tried!$K$7:$P$218,2,FALSE)</f>
        <v>381.94919844167015</v>
      </c>
      <c r="J200" s="20">
        <f>VLOOKUP(B200,[4]Tried!$K$7:$P$218,3,FALSE)</f>
        <v>146.45390355263524</v>
      </c>
      <c r="K200" s="180">
        <f>VLOOKUP(B200,[4]Tried!$K$7:$P$218,4,FALSE)</f>
        <v>141.38932386768238</v>
      </c>
      <c r="L200" s="180">
        <f>VLOOKUP(B200,[4]Tried!$K$7:$P$218,5,FALSE)</f>
        <v>168.99210564029366</v>
      </c>
      <c r="M200" s="19"/>
      <c r="N200" s="180">
        <f>VLOOKUP(B200,[4]Succeded!$C$8:$F$219,4,0)</f>
        <v>813.45150420735035</v>
      </c>
      <c r="O200" s="181">
        <f>VLOOKUP(B200,[4]Succeded!$C$8:$F$219,2,0)</f>
        <v>746.37448963771146</v>
      </c>
      <c r="P200" s="20">
        <f>VLOOKUP(B200,[4]Succeded!$C$8:$F$219,3,0)</f>
        <v>67.077014569638848</v>
      </c>
      <c r="Q200" s="19"/>
      <c r="R200" s="180">
        <f>VLOOKUP(B200,[4]Succeded!$K$8:$P$219,6,FALSE)</f>
        <v>808.69760775161205</v>
      </c>
      <c r="S200" s="180">
        <f>VLOOKUP(B200,[4]Succeded!$K$8:$P$219,2,FALSE)</f>
        <v>371.03513525856368</v>
      </c>
      <c r="T200" s="180">
        <f>VLOOKUP(B200,[4]Succeded!$K$8:$P$219,3,FALSE)</f>
        <v>137.29771304267885</v>
      </c>
      <c r="U200" s="180">
        <f>VLOOKUP(B200,[4]Succeded!$K$8:$P$219,4,FALSE)</f>
        <v>139.62911728031622</v>
      </c>
      <c r="V200" s="20">
        <f>VLOOKUP(B200,[4]Succeded!$K$8:$P$219,5,FALSE)</f>
        <v>160.7356421700533</v>
      </c>
      <c r="W200" s="19"/>
      <c r="X200" s="19">
        <f t="shared" ref="X200:X217" si="24">N200/D200</f>
        <v>0.96584680578026483</v>
      </c>
      <c r="Y200" s="19">
        <f t="shared" ref="Y200:Y217" si="25">O200/E200</f>
        <v>0.97136978814023767</v>
      </c>
      <c r="Z200" s="19">
        <f t="shared" ref="Z200:Z217" si="26">P200/F200</f>
        <v>0.90837718338078788</v>
      </c>
      <c r="AA200" s="179"/>
      <c r="AB200" s="85">
        <f t="shared" ref="AB200:AB217" si="27">R200/H200</f>
        <v>0.96413033070986298</v>
      </c>
      <c r="AC200" s="85">
        <f t="shared" ref="AC200:AC217" si="28">S200/I200</f>
        <v>0.97142535387523998</v>
      </c>
      <c r="AD200" s="85">
        <f t="shared" ref="AD200:AD217" si="29">T200/J200</f>
        <v>0.93748073429353374</v>
      </c>
      <c r="AE200" s="85">
        <f t="shared" ref="AE200:AE217" si="30">U200/K200</f>
        <v>0.9875506400397428</v>
      </c>
      <c r="AF200" s="84">
        <f t="shared" ref="AF200:AF217" si="31">V200/L200</f>
        <v>0.95114290434480664</v>
      </c>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row>
    <row r="201" spans="1:68" customFormat="1" x14ac:dyDescent="0.2">
      <c r="A201" s="77" t="s">
        <v>53</v>
      </c>
      <c r="B201" s="88" t="s">
        <v>52</v>
      </c>
      <c r="C201" s="184" t="s">
        <v>51</v>
      </c>
      <c r="D201" s="24">
        <f>VLOOKUP(B201,[4]Tried!$C$7:$F$218,4,FALSE)</f>
        <v>1640.6119896163491</v>
      </c>
      <c r="E201" s="180">
        <f>VLOOKUP(B201,[4]Tried!$C$7:$F$218,2,FALSE)</f>
        <v>1593.2288168189118</v>
      </c>
      <c r="F201" s="180">
        <f>VLOOKUP(B201,[4]Tried!$C$7:$F$218,3,FALSE)</f>
        <v>47.383172797437346</v>
      </c>
      <c r="G201" s="183"/>
      <c r="H201" s="180">
        <f>VLOOKUP(B201,[4]Tried!$K$7:$P$218,6,FALSE)</f>
        <v>1609.3015662089122</v>
      </c>
      <c r="I201" s="182">
        <f>VLOOKUP(B201,[4]Tried!$K$7:$P$218,2,FALSE)</f>
        <v>667.28387705617399</v>
      </c>
      <c r="J201" s="20">
        <f>VLOOKUP(B201,[4]Tried!$K$7:$P$218,3,FALSE)</f>
        <v>226.94715294862968</v>
      </c>
      <c r="K201" s="180">
        <f>VLOOKUP(B201,[4]Tried!$K$7:$P$218,4,FALSE)</f>
        <v>341.31497042650261</v>
      </c>
      <c r="L201" s="180">
        <f>VLOOKUP(B201,[4]Tried!$K$7:$P$218,5,FALSE)</f>
        <v>373.75556577760568</v>
      </c>
      <c r="M201" s="19"/>
      <c r="N201" s="180">
        <f>VLOOKUP(B201,[4]Succeded!$C$8:$F$219,4,0)</f>
        <v>1557.055399626418</v>
      </c>
      <c r="O201" s="181">
        <f>VLOOKUP(B201,[4]Succeded!$C$8:$F$219,2,0)</f>
        <v>1522.3953515917594</v>
      </c>
      <c r="P201" s="20">
        <f>VLOOKUP(B201,[4]Succeded!$C$8:$F$219,3,0)</f>
        <v>34.660048034658523</v>
      </c>
      <c r="Q201" s="19"/>
      <c r="R201" s="180">
        <f>VLOOKUP(B201,[4]Succeded!$K$8:$P$219,6,FALSE)</f>
        <v>1525.8740514703309</v>
      </c>
      <c r="S201" s="180">
        <f>VLOOKUP(B201,[4]Succeded!$K$8:$P$219,2,FALSE)</f>
        <v>629.41501474797474</v>
      </c>
      <c r="T201" s="180">
        <f>VLOOKUP(B201,[4]Succeded!$K$8:$P$219,3,FALSE)</f>
        <v>215.91938563932038</v>
      </c>
      <c r="U201" s="180">
        <f>VLOOKUP(B201,[4]Succeded!$K$8:$P$219,4,FALSE)</f>
        <v>332.04904700672301</v>
      </c>
      <c r="V201" s="20">
        <f>VLOOKUP(B201,[4]Succeded!$K$8:$P$219,5,FALSE)</f>
        <v>348.49060407631293</v>
      </c>
      <c r="W201" s="19"/>
      <c r="X201" s="19">
        <f t="shared" si="24"/>
        <v>0.94906986507548896</v>
      </c>
      <c r="Y201" s="19">
        <f t="shared" si="25"/>
        <v>0.95554093393277895</v>
      </c>
      <c r="Z201" s="19">
        <f t="shared" si="26"/>
        <v>0.73148432214174275</v>
      </c>
      <c r="AA201" s="179"/>
      <c r="AB201" s="85">
        <f t="shared" si="27"/>
        <v>0.94815917880754041</v>
      </c>
      <c r="AC201" s="85">
        <f t="shared" si="28"/>
        <v>0.94324924726899806</v>
      </c>
      <c r="AD201" s="85">
        <f t="shared" si="29"/>
        <v>0.95140821479348769</v>
      </c>
      <c r="AE201" s="85">
        <f t="shared" si="30"/>
        <v>0.97285227949948683</v>
      </c>
      <c r="AF201" s="84">
        <f t="shared" si="31"/>
        <v>0.93240244690743668</v>
      </c>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row>
    <row r="202" spans="1:68" customFormat="1" x14ac:dyDescent="0.2">
      <c r="A202" s="77" t="s">
        <v>50</v>
      </c>
      <c r="B202" s="88" t="s">
        <v>49</v>
      </c>
      <c r="C202" s="184" t="s">
        <v>48</v>
      </c>
      <c r="D202" s="24">
        <f>VLOOKUP(B202,[4]Tried!$C$7:$F$218,4,FALSE)</f>
        <v>2875.606281698163</v>
      </c>
      <c r="E202" s="180">
        <f>VLOOKUP(B202,[4]Tried!$C$7:$F$218,2,FALSE)</f>
        <v>2023.3236090840148</v>
      </c>
      <c r="F202" s="180">
        <f>VLOOKUP(B202,[4]Tried!$C$7:$F$218,3,FALSE)</f>
        <v>852.28267261414805</v>
      </c>
      <c r="G202" s="183"/>
      <c r="H202" s="180">
        <f>VLOOKUP(B202,[4]Tried!$K$7:$P$218,6,FALSE)</f>
        <v>2830.032838470629</v>
      </c>
      <c r="I202" s="182">
        <f>VLOOKUP(B202,[4]Tried!$K$7:$P$218,2,FALSE)</f>
        <v>1104.6856118832291</v>
      </c>
      <c r="J202" s="20">
        <f>VLOOKUP(B202,[4]Tried!$K$7:$P$218,3,FALSE)</f>
        <v>379.04652052925456</v>
      </c>
      <c r="K202" s="180">
        <f>VLOOKUP(B202,[4]Tried!$K$7:$P$218,4,FALSE)</f>
        <v>469.04222430142448</v>
      </c>
      <c r="L202" s="180">
        <f>VLOOKUP(B202,[4]Tried!$K$7:$P$218,5,FALSE)</f>
        <v>877.25848175672093</v>
      </c>
      <c r="M202" s="19"/>
      <c r="N202" s="180">
        <f>VLOOKUP(B202,[4]Succeded!$C$8:$F$219,4,0)</f>
        <v>2616.675876056705</v>
      </c>
      <c r="O202" s="181">
        <f>VLOOKUP(B202,[4]Succeded!$C$8:$F$219,2,0)</f>
        <v>1928.215798923288</v>
      </c>
      <c r="P202" s="20">
        <f>VLOOKUP(B202,[4]Succeded!$C$8:$F$219,3,0)</f>
        <v>688.46007713341703</v>
      </c>
      <c r="Q202" s="19"/>
      <c r="R202" s="180">
        <f>VLOOKUP(B202,[4]Succeded!$K$8:$P$219,6,FALSE)</f>
        <v>2573.7491338727909</v>
      </c>
      <c r="S202" s="180">
        <f>VLOOKUP(B202,[4]Succeded!$K$8:$P$219,2,FALSE)</f>
        <v>997.21125539053969</v>
      </c>
      <c r="T202" s="180">
        <f>VLOOKUP(B202,[4]Succeded!$K$8:$P$219,3,FALSE)</f>
        <v>343.23025890017948</v>
      </c>
      <c r="U202" s="180">
        <f>VLOOKUP(B202,[4]Succeded!$K$8:$P$219,4,FALSE)</f>
        <v>451.96278298683916</v>
      </c>
      <c r="V202" s="20">
        <f>VLOOKUP(B202,[4]Succeded!$K$8:$P$219,5,FALSE)</f>
        <v>781.34483659523266</v>
      </c>
      <c r="W202" s="19"/>
      <c r="X202" s="19">
        <f t="shared" si="24"/>
        <v>0.90995623869323683</v>
      </c>
      <c r="Y202" s="19">
        <f t="shared" si="25"/>
        <v>0.95299426659495989</v>
      </c>
      <c r="Z202" s="19">
        <f t="shared" si="26"/>
        <v>0.80778373097947742</v>
      </c>
      <c r="AA202" s="179"/>
      <c r="AB202" s="85">
        <f t="shared" si="27"/>
        <v>0.90944143788227716</v>
      </c>
      <c r="AC202" s="85">
        <f t="shared" si="28"/>
        <v>0.90271045867115907</v>
      </c>
      <c r="AD202" s="85">
        <f t="shared" si="29"/>
        <v>0.90550958869358411</v>
      </c>
      <c r="AE202" s="85">
        <f t="shared" si="30"/>
        <v>0.963586559099188</v>
      </c>
      <c r="AF202" s="84">
        <f t="shared" si="31"/>
        <v>0.89066660835308198</v>
      </c>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row>
    <row r="203" spans="1:68" s="3" customFormat="1" x14ac:dyDescent="0.2">
      <c r="A203" s="189" t="s">
        <v>47</v>
      </c>
      <c r="B203" s="28" t="s">
        <v>46</v>
      </c>
      <c r="C203" s="188" t="s">
        <v>45</v>
      </c>
      <c r="D203" s="24">
        <f>VLOOKUP(B203,[4]Tried!$C$7:$F$218,4,FALSE)</f>
        <v>2362.4385171297999</v>
      </c>
      <c r="E203" s="180">
        <f>VLOOKUP(B203,[4]Tried!$C$7:$F$218,2,FALSE)</f>
        <v>2122.477727081091</v>
      </c>
      <c r="F203" s="180">
        <f>VLOOKUP(B203,[4]Tried!$C$7:$F$218,3,FALSE)</f>
        <v>239.96079004870907</v>
      </c>
      <c r="G203" s="23"/>
      <c r="H203" s="180">
        <f>VLOOKUP(B203,[4]Tried!$K$7:$P$218,6,FALSE)</f>
        <v>2305.0359511883894</v>
      </c>
      <c r="I203" s="187">
        <f>VLOOKUP(B203,[4]Tried!$K$7:$P$218,2,FALSE)</f>
        <v>957.81685870739352</v>
      </c>
      <c r="J203" s="20">
        <f>VLOOKUP(B203,[4]Tried!$K$7:$P$218,3,FALSE)</f>
        <v>315.84297364281895</v>
      </c>
      <c r="K203" s="180">
        <f>VLOOKUP(B203,[4]Tried!$K$7:$P$218,4,FALSE)</f>
        <v>403.87137920636906</v>
      </c>
      <c r="L203" s="180">
        <f>VLOOKUP(B203,[4]Tried!$K$7:$P$218,5,FALSE)</f>
        <v>627.50473963180775</v>
      </c>
      <c r="M203" s="19"/>
      <c r="N203" s="180">
        <f>VLOOKUP(B203,[4]Succeded!$C$8:$F$219,4,0)</f>
        <v>2182.1754343294633</v>
      </c>
      <c r="O203" s="181">
        <f>VLOOKUP(B203,[4]Succeded!$C$8:$F$219,2,0)</f>
        <v>1988.0237965953581</v>
      </c>
      <c r="P203" s="20">
        <f>VLOOKUP(B203,[4]Succeded!$C$8:$F$219,3,0)</f>
        <v>194.15163773410532</v>
      </c>
      <c r="Q203" s="19"/>
      <c r="R203" s="180">
        <f>VLOOKUP(B203,[4]Succeded!$K$8:$P$219,6,FALSE)</f>
        <v>2134.9160678342928</v>
      </c>
      <c r="S203" s="180">
        <f>VLOOKUP(B203,[4]Succeded!$K$8:$P$219,2,FALSE)</f>
        <v>886.84480974284804</v>
      </c>
      <c r="T203" s="180">
        <f>VLOOKUP(B203,[4]Succeded!$K$8:$P$219,3,FALSE)</f>
        <v>286.94423365753681</v>
      </c>
      <c r="U203" s="180">
        <f>VLOOKUP(B203,[4]Succeded!$K$8:$P$219,4,FALSE)</f>
        <v>397.09794995828605</v>
      </c>
      <c r="V203" s="20">
        <f>VLOOKUP(B203,[4]Succeded!$K$8:$P$219,5,FALSE)</f>
        <v>564.02907447562166</v>
      </c>
      <c r="W203" s="19"/>
      <c r="X203" s="19">
        <f t="shared" si="24"/>
        <v>0.92369618024203914</v>
      </c>
      <c r="Y203" s="19">
        <f t="shared" si="25"/>
        <v>0.9366523715324736</v>
      </c>
      <c r="Z203" s="19">
        <f t="shared" si="26"/>
        <v>0.80909734333969707</v>
      </c>
      <c r="AA203" s="21"/>
      <c r="AB203" s="186">
        <f t="shared" si="27"/>
        <v>0.92619642948892433</v>
      </c>
      <c r="AC203" s="186">
        <f t="shared" si="28"/>
        <v>0.92590227628659127</v>
      </c>
      <c r="AD203" s="186">
        <f t="shared" si="29"/>
        <v>0.90850282451442721</v>
      </c>
      <c r="AE203" s="186">
        <f t="shared" si="30"/>
        <v>0.98322874658413972</v>
      </c>
      <c r="AF203" s="185">
        <f t="shared" si="31"/>
        <v>0.89884432555293392</v>
      </c>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row>
    <row r="204" spans="1:68" customFormat="1" x14ac:dyDescent="0.2">
      <c r="A204" s="77" t="s">
        <v>44</v>
      </c>
      <c r="B204" s="88" t="s">
        <v>43</v>
      </c>
      <c r="C204" s="184" t="s">
        <v>42</v>
      </c>
      <c r="D204" s="24">
        <f>VLOOKUP(B204,[4]Tried!$C$7:$F$218,4,FALSE)</f>
        <v>2158.3282819223255</v>
      </c>
      <c r="E204" s="180">
        <f>VLOOKUP(B204,[4]Tried!$C$7:$F$218,2,FALSE)</f>
        <v>1904.0745877648626</v>
      </c>
      <c r="F204" s="180">
        <f>VLOOKUP(B204,[4]Tried!$C$7:$F$218,3,FALSE)</f>
        <v>254.25369415746275</v>
      </c>
      <c r="G204" s="183"/>
      <c r="H204" s="180">
        <f>VLOOKUP(B204,[4]Tried!$K$7:$P$218,6,FALSE)</f>
        <v>2086.9982244300186</v>
      </c>
      <c r="I204" s="182">
        <f>VLOOKUP(B204,[4]Tried!$K$7:$P$218,2,FALSE)</f>
        <v>918.62671682277232</v>
      </c>
      <c r="J204" s="20">
        <f>VLOOKUP(B204,[4]Tried!$K$7:$P$218,3,FALSE)</f>
        <v>235.93350345988515</v>
      </c>
      <c r="K204" s="180">
        <f>VLOOKUP(B204,[4]Tried!$K$7:$P$218,4,FALSE)</f>
        <v>312.06388450949476</v>
      </c>
      <c r="L204" s="180">
        <f>VLOOKUP(B204,[4]Tried!$K$7:$P$218,5,FALSE)</f>
        <v>620.3741196378661</v>
      </c>
      <c r="M204" s="19"/>
      <c r="N204" s="180">
        <f>VLOOKUP(B204,[4]Succeded!$C$8:$F$219,4,0)</f>
        <v>1977.5271793595848</v>
      </c>
      <c r="O204" s="181">
        <f>VLOOKUP(B204,[4]Succeded!$C$8:$F$219,2,0)</f>
        <v>1757.6025152640163</v>
      </c>
      <c r="P204" s="20">
        <f>VLOOKUP(B204,[4]Succeded!$C$8:$F$219,3,0)</f>
        <v>219.92466409556846</v>
      </c>
      <c r="Q204" s="19"/>
      <c r="R204" s="180">
        <f>VLOOKUP(B204,[4]Succeded!$K$8:$P$219,6,FALSE)</f>
        <v>1918.9186150838325</v>
      </c>
      <c r="S204" s="180">
        <f>VLOOKUP(B204,[4]Succeded!$K$8:$P$219,2,FALSE)</f>
        <v>845.96759530403585</v>
      </c>
      <c r="T204" s="180">
        <f>VLOOKUP(B204,[4]Succeded!$K$8:$P$219,3,FALSE)</f>
        <v>219.77339015935317</v>
      </c>
      <c r="U204" s="180">
        <f>VLOOKUP(B204,[4]Succeded!$K$8:$P$219,4,FALSE)</f>
        <v>291.59748667278842</v>
      </c>
      <c r="V204" s="20">
        <f>VLOOKUP(B204,[4]Succeded!$K$8:$P$219,5,FALSE)</f>
        <v>561.58014294765519</v>
      </c>
      <c r="W204" s="19"/>
      <c r="X204" s="19">
        <f t="shared" si="24"/>
        <v>0.91623095333685323</v>
      </c>
      <c r="Y204" s="19">
        <f t="shared" si="25"/>
        <v>0.9230744039954939</v>
      </c>
      <c r="Z204" s="19">
        <f t="shared" si="26"/>
        <v>0.86498119456768308</v>
      </c>
      <c r="AA204" s="179"/>
      <c r="AB204" s="85">
        <f t="shared" si="27"/>
        <v>0.91946346317947136</v>
      </c>
      <c r="AC204" s="85">
        <f t="shared" si="28"/>
        <v>0.92090462841093879</v>
      </c>
      <c r="AD204" s="85">
        <f t="shared" si="29"/>
        <v>0.93150564432965488</v>
      </c>
      <c r="AE204" s="85">
        <f t="shared" si="30"/>
        <v>0.93441599988772928</v>
      </c>
      <c r="AF204" s="84">
        <f t="shared" si="31"/>
        <v>0.90522819242599772</v>
      </c>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row>
    <row r="205" spans="1:68" customFormat="1" x14ac:dyDescent="0.2">
      <c r="A205" s="77" t="s">
        <v>41</v>
      </c>
      <c r="B205" s="88" t="s">
        <v>40</v>
      </c>
      <c r="C205" s="184" t="s">
        <v>39</v>
      </c>
      <c r="D205" s="24">
        <f>VLOOKUP(B205,[4]Tried!$C$7:$F$218,4,FALSE)</f>
        <v>1020.3611656300224</v>
      </c>
      <c r="E205" s="180">
        <f>VLOOKUP(B205,[4]Tried!$C$7:$F$218,2,FALSE)</f>
        <v>990.20828925130945</v>
      </c>
      <c r="F205" s="180">
        <f>VLOOKUP(B205,[4]Tried!$C$7:$F$218,3,FALSE)</f>
        <v>30.152876378712868</v>
      </c>
      <c r="G205" s="183"/>
      <c r="H205" s="180">
        <f>VLOOKUP(B205,[4]Tried!$K$7:$P$218,6,FALSE)</f>
        <v>998.59223972268671</v>
      </c>
      <c r="I205" s="182">
        <f>VLOOKUP(B205,[4]Tried!$K$7:$P$218,2,FALSE)</f>
        <v>456.52184523556883</v>
      </c>
      <c r="J205" s="20">
        <f>VLOOKUP(B205,[4]Tried!$K$7:$P$218,3,FALSE)</f>
        <v>131.38538684719273</v>
      </c>
      <c r="K205" s="180">
        <f>VLOOKUP(B205,[4]Tried!$K$7:$P$218,4,FALSE)</f>
        <v>211.39453272393723</v>
      </c>
      <c r="L205" s="180">
        <f>VLOOKUP(B205,[4]Tried!$K$7:$P$218,5,FALSE)</f>
        <v>199.2904749159878</v>
      </c>
      <c r="M205" s="19"/>
      <c r="N205" s="180">
        <f>VLOOKUP(B205,[4]Succeded!$C$8:$F$219,4,0)</f>
        <v>969.13687604097299</v>
      </c>
      <c r="O205" s="181">
        <f>VLOOKUP(B205,[4]Succeded!$C$8:$F$219,2,0)</f>
        <v>944.0521113096471</v>
      </c>
      <c r="P205" s="20">
        <f>VLOOKUP(B205,[4]Succeded!$C$8:$F$219,3,0)</f>
        <v>25.084764731325883</v>
      </c>
      <c r="Q205" s="19"/>
      <c r="R205" s="180">
        <f>VLOOKUP(B205,[4]Succeded!$K$8:$P$219,6,FALSE)</f>
        <v>948.64114540486378</v>
      </c>
      <c r="S205" s="180">
        <f>VLOOKUP(B205,[4]Succeded!$K$8:$P$219,2,FALSE)</f>
        <v>424.81578495012491</v>
      </c>
      <c r="T205" s="180">
        <f>VLOOKUP(B205,[4]Succeded!$K$8:$P$219,3,FALSE)</f>
        <v>126.97870115571037</v>
      </c>
      <c r="U205" s="180">
        <f>VLOOKUP(B205,[4]Succeded!$K$8:$P$219,4,FALSE)</f>
        <v>205.74936804219834</v>
      </c>
      <c r="V205" s="20">
        <f>VLOOKUP(B205,[4]Succeded!$K$8:$P$219,5,FALSE)</f>
        <v>191.09729125683012</v>
      </c>
      <c r="W205" s="19"/>
      <c r="X205" s="19">
        <f t="shared" si="24"/>
        <v>0.94979788400960863</v>
      </c>
      <c r="Y205" s="19">
        <f t="shared" si="25"/>
        <v>0.95338740501095909</v>
      </c>
      <c r="Z205" s="19">
        <f t="shared" si="26"/>
        <v>0.8319194632136343</v>
      </c>
      <c r="AA205" s="179"/>
      <c r="AB205" s="85">
        <f t="shared" si="27"/>
        <v>0.94997848738370472</v>
      </c>
      <c r="AC205" s="85">
        <f t="shared" si="28"/>
        <v>0.93054864599286957</v>
      </c>
      <c r="AD205" s="85">
        <f t="shared" si="29"/>
        <v>0.96645984917175343</v>
      </c>
      <c r="AE205" s="85">
        <f t="shared" si="30"/>
        <v>0.97329559753037231</v>
      </c>
      <c r="AF205" s="84">
        <f t="shared" si="31"/>
        <v>0.95888823255295286</v>
      </c>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row>
    <row r="206" spans="1:68" customFormat="1" x14ac:dyDescent="0.2">
      <c r="A206" s="77" t="s">
        <v>38</v>
      </c>
      <c r="B206" s="88" t="s">
        <v>37</v>
      </c>
      <c r="C206" s="184" t="s">
        <v>36</v>
      </c>
      <c r="D206" s="24">
        <f>VLOOKUP(B206,[4]Tried!$C$7:$F$218,4,FALSE)</f>
        <v>631.56718098344652</v>
      </c>
      <c r="E206" s="180">
        <f>VLOOKUP(B206,[4]Tried!$C$7:$F$218,2,FALSE)</f>
        <v>619.42647556880445</v>
      </c>
      <c r="F206" s="180">
        <f>VLOOKUP(B206,[4]Tried!$C$7:$F$218,3,FALSE)</f>
        <v>12.140705414642063</v>
      </c>
      <c r="G206" s="183"/>
      <c r="H206" s="180">
        <f>VLOOKUP(B206,[4]Tried!$K$7:$P$218,6,FALSE)</f>
        <v>613.62669259719667</v>
      </c>
      <c r="I206" s="182">
        <f>VLOOKUP(B206,[4]Tried!$K$7:$P$218,2,FALSE)</f>
        <v>289.86960147720708</v>
      </c>
      <c r="J206" s="20">
        <f>VLOOKUP(B206,[4]Tried!$K$7:$P$218,3,FALSE)</f>
        <v>71.328815919589786</v>
      </c>
      <c r="K206" s="180">
        <f>VLOOKUP(B206,[4]Tried!$K$7:$P$218,4,FALSE)</f>
        <v>159.09290511270697</v>
      </c>
      <c r="L206" s="180">
        <f>VLOOKUP(B206,[4]Tried!$K$7:$P$218,5,FALSE)</f>
        <v>93.335370087692851</v>
      </c>
      <c r="M206" s="19"/>
      <c r="N206" s="180">
        <f>VLOOKUP(B206,[4]Succeded!$C$8:$F$219,4,0)</f>
        <v>563.36771332152694</v>
      </c>
      <c r="O206" s="181">
        <f>VLOOKUP(B206,[4]Succeded!$C$8:$F$219,2,0)</f>
        <v>551.66815249155809</v>
      </c>
      <c r="P206" s="20">
        <f>VLOOKUP(B206,[4]Succeded!$C$8:$F$219,3,0)</f>
        <v>11.699560829968789</v>
      </c>
      <c r="Q206" s="19"/>
      <c r="R206" s="180">
        <f>VLOOKUP(B206,[4]Succeded!$K$8:$P$219,6,FALSE)</f>
        <v>546.02834069265737</v>
      </c>
      <c r="S206" s="180">
        <f>VLOOKUP(B206,[4]Succeded!$K$8:$P$219,2,FALSE)</f>
        <v>249.44735104987708</v>
      </c>
      <c r="T206" s="180">
        <f>VLOOKUP(B206,[4]Succeded!$K$8:$P$219,3,FALSE)</f>
        <v>60.664365337105281</v>
      </c>
      <c r="U206" s="180">
        <f>VLOOKUP(B206,[4]Succeded!$K$8:$P$219,4,FALSE)</f>
        <v>147.64024540375109</v>
      </c>
      <c r="V206" s="20">
        <f>VLOOKUP(B206,[4]Succeded!$K$8:$P$219,5,FALSE)</f>
        <v>88.276378901923863</v>
      </c>
      <c r="W206" s="19"/>
      <c r="X206" s="19">
        <f t="shared" si="24"/>
        <v>0.89201549777218858</v>
      </c>
      <c r="Y206" s="19">
        <f t="shared" si="25"/>
        <v>0.89061119317667925</v>
      </c>
      <c r="Z206" s="19">
        <f t="shared" si="26"/>
        <v>0.96366400718847511</v>
      </c>
      <c r="AA206" s="179"/>
      <c r="AB206" s="85">
        <f t="shared" si="27"/>
        <v>0.88983798664555014</v>
      </c>
      <c r="AC206" s="85">
        <f t="shared" si="28"/>
        <v>0.86055022595907327</v>
      </c>
      <c r="AD206" s="85">
        <f t="shared" si="29"/>
        <v>0.85048888804621792</v>
      </c>
      <c r="AE206" s="85">
        <f t="shared" si="30"/>
        <v>0.9280127564403805</v>
      </c>
      <c r="AF206" s="84">
        <f t="shared" si="31"/>
        <v>0.94579770583203526</v>
      </c>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row>
    <row r="207" spans="1:68" customFormat="1" x14ac:dyDescent="0.2">
      <c r="A207" s="77" t="s">
        <v>35</v>
      </c>
      <c r="B207" s="88" t="s">
        <v>34</v>
      </c>
      <c r="C207" s="184" t="s">
        <v>33</v>
      </c>
      <c r="D207" s="24">
        <f>VLOOKUP(B207,[4]Tried!$C$7:$F$218,4,FALSE)</f>
        <v>1189.9067250258754</v>
      </c>
      <c r="E207" s="180">
        <f>VLOOKUP(B207,[4]Tried!$C$7:$F$218,2,FALSE)</f>
        <v>1117.6309948125026</v>
      </c>
      <c r="F207" s="180">
        <f>VLOOKUP(B207,[4]Tried!$C$7:$F$218,3,FALSE)</f>
        <v>72.27573021337264</v>
      </c>
      <c r="G207" s="183"/>
      <c r="H207" s="180">
        <f>VLOOKUP(B207,[4]Tried!$K$7:$P$218,6,FALSE)</f>
        <v>1168.4667160924926</v>
      </c>
      <c r="I207" s="182">
        <f>VLOOKUP(B207,[4]Tried!$K$7:$P$218,2,FALSE)</f>
        <v>551.039307374293</v>
      </c>
      <c r="J207" s="20">
        <f>VLOOKUP(B207,[4]Tried!$K$7:$P$218,3,FALSE)</f>
        <v>183.23563322265784</v>
      </c>
      <c r="K207" s="180">
        <f>VLOOKUP(B207,[4]Tried!$K$7:$P$218,4,FALSE)</f>
        <v>229.66032337294567</v>
      </c>
      <c r="L207" s="180">
        <f>VLOOKUP(B207,[4]Tried!$K$7:$P$218,5,FALSE)</f>
        <v>204.53145212259608</v>
      </c>
      <c r="M207" s="19"/>
      <c r="N207" s="180">
        <f>VLOOKUP(B207,[4]Succeded!$C$8:$F$219,4,0)</f>
        <v>1120.2281032518367</v>
      </c>
      <c r="O207" s="181">
        <f>VLOOKUP(B207,[4]Succeded!$C$8:$F$219,2,0)</f>
        <v>1054.4525449784053</v>
      </c>
      <c r="P207" s="20">
        <f>VLOOKUP(B207,[4]Succeded!$C$8:$F$219,3,0)</f>
        <v>65.775558273431429</v>
      </c>
      <c r="Q207" s="19"/>
      <c r="R207" s="180">
        <f>VLOOKUP(B207,[4]Succeded!$K$8:$P$219,6,FALSE)</f>
        <v>1101.3539782688113</v>
      </c>
      <c r="S207" s="180">
        <f>VLOOKUP(B207,[4]Succeded!$K$8:$P$219,2,FALSE)</f>
        <v>509.36830470105122</v>
      </c>
      <c r="T207" s="180">
        <f>VLOOKUP(B207,[4]Succeded!$K$8:$P$219,3,FALSE)</f>
        <v>177.30714327437164</v>
      </c>
      <c r="U207" s="180">
        <f>VLOOKUP(B207,[4]Succeded!$K$8:$P$219,4,FALSE)</f>
        <v>225.85546507656383</v>
      </c>
      <c r="V207" s="20">
        <f>VLOOKUP(B207,[4]Succeded!$K$8:$P$219,5,FALSE)</f>
        <v>188.82306521682455</v>
      </c>
      <c r="W207" s="19"/>
      <c r="X207" s="19">
        <f t="shared" si="24"/>
        <v>0.94144194640758627</v>
      </c>
      <c r="Y207" s="19">
        <f t="shared" si="25"/>
        <v>0.94347110081293295</v>
      </c>
      <c r="Z207" s="19">
        <f t="shared" si="26"/>
        <v>0.91006425087990972</v>
      </c>
      <c r="AA207" s="179"/>
      <c r="AB207" s="85">
        <f t="shared" si="27"/>
        <v>0.94256341502981345</v>
      </c>
      <c r="AC207" s="85">
        <f t="shared" si="28"/>
        <v>0.92437744074591621</v>
      </c>
      <c r="AD207" s="85">
        <f t="shared" si="29"/>
        <v>0.96764554009491033</v>
      </c>
      <c r="AE207" s="85">
        <f t="shared" si="30"/>
        <v>0.98343267029976644</v>
      </c>
      <c r="AF207" s="84">
        <f t="shared" si="31"/>
        <v>0.92319818422666877</v>
      </c>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row>
    <row r="208" spans="1:68" customFormat="1" x14ac:dyDescent="0.2">
      <c r="A208" s="77" t="s">
        <v>32</v>
      </c>
      <c r="B208" s="88" t="s">
        <v>31</v>
      </c>
      <c r="C208" s="184" t="s">
        <v>30</v>
      </c>
      <c r="D208" s="24">
        <f>VLOOKUP(B208,[4]Tried!$C$7:$F$218,4,FALSE)</f>
        <v>828.63063656750603</v>
      </c>
      <c r="E208" s="180">
        <f>VLOOKUP(B208,[4]Tried!$C$7:$F$218,2,FALSE)</f>
        <v>809.6097016131564</v>
      </c>
      <c r="F208" s="180">
        <f>VLOOKUP(B208,[4]Tried!$C$7:$F$218,3,FALSE)</f>
        <v>19.020934954349649</v>
      </c>
      <c r="G208" s="183"/>
      <c r="H208" s="180">
        <f>VLOOKUP(B208,[4]Tried!$K$7:$P$218,6,FALSE)</f>
        <v>806.85523642514431</v>
      </c>
      <c r="I208" s="182">
        <f>VLOOKUP(B208,[4]Tried!$K$7:$P$218,2,FALSE)</f>
        <v>350.16681854173476</v>
      </c>
      <c r="J208" s="20">
        <f>VLOOKUP(B208,[4]Tried!$K$7:$P$218,3,FALSE)</f>
        <v>132.0396819293241</v>
      </c>
      <c r="K208" s="180">
        <f>VLOOKUP(B208,[4]Tried!$K$7:$P$218,4,FALSE)</f>
        <v>213.51805416085395</v>
      </c>
      <c r="L208" s="180">
        <f>VLOOKUP(B208,[4]Tried!$K$7:$P$218,5,FALSE)</f>
        <v>111.13068179323149</v>
      </c>
      <c r="M208" s="19"/>
      <c r="N208" s="180">
        <f>VLOOKUP(B208,[4]Succeded!$C$8:$F$219,4,0)</f>
        <v>780.19665877304942</v>
      </c>
      <c r="O208" s="181">
        <f>VLOOKUP(B208,[4]Succeded!$C$8:$F$219,2,0)</f>
        <v>762.31694697341277</v>
      </c>
      <c r="P208" s="20">
        <f>VLOOKUP(B208,[4]Succeded!$C$8:$F$219,3,0)</f>
        <v>17.879711799636709</v>
      </c>
      <c r="Q208" s="19"/>
      <c r="R208" s="180">
        <f>VLOOKUP(B208,[4]Succeded!$K$8:$P$219,6,FALSE)</f>
        <v>761.7651770277572</v>
      </c>
      <c r="S208" s="180">
        <f>VLOOKUP(B208,[4]Succeded!$K$8:$P$219,2,FALSE)</f>
        <v>322.01994110364768</v>
      </c>
      <c r="T208" s="180">
        <f>VLOOKUP(B208,[4]Succeded!$K$8:$P$219,3,FALSE)</f>
        <v>126.19157257252782</v>
      </c>
      <c r="U208" s="180">
        <f>VLOOKUP(B208,[4]Succeded!$K$8:$P$219,4,FALSE)</f>
        <v>209.71562859676234</v>
      </c>
      <c r="V208" s="20">
        <f>VLOOKUP(B208,[4]Succeded!$K$8:$P$219,5,FALSE)</f>
        <v>103.8380347548194</v>
      </c>
      <c r="W208" s="19"/>
      <c r="X208" s="19">
        <f t="shared" si="24"/>
        <v>0.9415493759739707</v>
      </c>
      <c r="Y208" s="19">
        <f t="shared" si="25"/>
        <v>0.94158573625598574</v>
      </c>
      <c r="Z208" s="19">
        <f t="shared" si="26"/>
        <v>0.94000173191003067</v>
      </c>
      <c r="AA208" s="179"/>
      <c r="AB208" s="85">
        <f t="shared" si="27"/>
        <v>0.94411629575936906</v>
      </c>
      <c r="AC208" s="85">
        <f t="shared" si="28"/>
        <v>0.91961866188434305</v>
      </c>
      <c r="AD208" s="85">
        <f t="shared" si="29"/>
        <v>0.95570945588973355</v>
      </c>
      <c r="AE208" s="85">
        <f t="shared" si="30"/>
        <v>0.98219155012893178</v>
      </c>
      <c r="AF208" s="84">
        <f t="shared" si="31"/>
        <v>0.93437773510666744</v>
      </c>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row>
    <row r="209" spans="1:68" customFormat="1" x14ac:dyDescent="0.2">
      <c r="A209" s="77" t="s">
        <v>29</v>
      </c>
      <c r="B209" s="88" t="s">
        <v>28</v>
      </c>
      <c r="C209" s="184" t="s">
        <v>27</v>
      </c>
      <c r="D209" s="24">
        <f>VLOOKUP(B209,[4]Tried!$C$7:$F$218,4,FALSE)</f>
        <v>813.02643677937454</v>
      </c>
      <c r="E209" s="180">
        <f>VLOOKUP(B209,[4]Tried!$C$7:$F$218,2,FALSE)</f>
        <v>752.94277091478307</v>
      </c>
      <c r="F209" s="180">
        <f>VLOOKUP(B209,[4]Tried!$C$7:$F$218,3,FALSE)</f>
        <v>60.083665864591474</v>
      </c>
      <c r="G209" s="183"/>
      <c r="H209" s="180">
        <f>VLOOKUP(B209,[4]Tried!$K$7:$P$218,6,FALSE)</f>
        <v>791.88107753303461</v>
      </c>
      <c r="I209" s="182">
        <f>VLOOKUP(B209,[4]Tried!$K$7:$P$218,2,FALSE)</f>
        <v>364.14067692402836</v>
      </c>
      <c r="J209" s="20">
        <f>VLOOKUP(B209,[4]Tried!$K$7:$P$218,3,FALSE)</f>
        <v>104.39679480640851</v>
      </c>
      <c r="K209" s="180">
        <f>VLOOKUP(B209,[4]Tried!$K$7:$P$218,4,FALSE)</f>
        <v>161.09022763351516</v>
      </c>
      <c r="L209" s="180">
        <f>VLOOKUP(B209,[4]Tried!$K$7:$P$218,5,FALSE)</f>
        <v>162.25337816908254</v>
      </c>
      <c r="M209" s="19"/>
      <c r="N209" s="180">
        <f>VLOOKUP(B209,[4]Succeded!$C$8:$F$219,4,0)</f>
        <v>768.0178390388354</v>
      </c>
      <c r="O209" s="181">
        <f>VLOOKUP(B209,[4]Succeded!$C$8:$F$219,2,0)</f>
        <v>711.76363362114455</v>
      </c>
      <c r="P209" s="20">
        <f>VLOOKUP(B209,[4]Succeded!$C$8:$F$219,3,0)</f>
        <v>56.254205417690805</v>
      </c>
      <c r="Q209" s="19"/>
      <c r="R209" s="180">
        <f>VLOOKUP(B209,[4]Succeded!$K$8:$P$219,6,FALSE)</f>
        <v>751.13129257614628</v>
      </c>
      <c r="S209" s="180">
        <f>VLOOKUP(B209,[4]Succeded!$K$8:$P$219,2,FALSE)</f>
        <v>340.91130866017272</v>
      </c>
      <c r="T209" s="180">
        <f>VLOOKUP(B209,[4]Succeded!$K$8:$P$219,3,FALSE)</f>
        <v>98.705386802510745</v>
      </c>
      <c r="U209" s="180">
        <f>VLOOKUP(B209,[4]Succeded!$K$8:$P$219,4,FALSE)</f>
        <v>158.17466194630299</v>
      </c>
      <c r="V209" s="20">
        <f>VLOOKUP(B209,[4]Succeded!$K$8:$P$219,5,FALSE)</f>
        <v>153.33993516715992</v>
      </c>
      <c r="W209" s="19"/>
      <c r="X209" s="19">
        <f t="shared" si="24"/>
        <v>0.94464067131835128</v>
      </c>
      <c r="Y209" s="19">
        <f t="shared" si="25"/>
        <v>0.94530907409655029</v>
      </c>
      <c r="Z209" s="19">
        <f t="shared" si="26"/>
        <v>0.936264533932883</v>
      </c>
      <c r="AA209" s="179"/>
      <c r="AB209" s="85">
        <f t="shared" si="27"/>
        <v>0.94854052443854686</v>
      </c>
      <c r="AC209" s="85">
        <f t="shared" si="28"/>
        <v>0.9362077083503032</v>
      </c>
      <c r="AD209" s="85">
        <f t="shared" si="29"/>
        <v>0.94548292393026234</v>
      </c>
      <c r="AE209" s="85">
        <f t="shared" si="30"/>
        <v>0.98190103937375295</v>
      </c>
      <c r="AF209" s="84">
        <f t="shared" si="31"/>
        <v>0.94506466920747867</v>
      </c>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row>
    <row r="210" spans="1:68" customFormat="1" x14ac:dyDescent="0.2">
      <c r="A210" s="77" t="s">
        <v>26</v>
      </c>
      <c r="B210" s="88" t="s">
        <v>25</v>
      </c>
      <c r="C210" s="184" t="s">
        <v>24</v>
      </c>
      <c r="D210" s="24">
        <f>VLOOKUP(B210,[4]Tried!$C$7:$F$218,4,FALSE)</f>
        <v>1065.9709431259687</v>
      </c>
      <c r="E210" s="180">
        <f>VLOOKUP(B210,[4]Tried!$C$7:$F$218,2,FALSE)</f>
        <v>978.91135490580416</v>
      </c>
      <c r="F210" s="180">
        <f>VLOOKUP(B210,[4]Tried!$C$7:$F$218,3,FALSE)</f>
        <v>87.059588220164471</v>
      </c>
      <c r="G210" s="183"/>
      <c r="H210" s="180">
        <f>VLOOKUP(B210,[4]Tried!$K$7:$P$218,6,FALSE)</f>
        <v>1039.9975489228034</v>
      </c>
      <c r="I210" s="182">
        <f>VLOOKUP(B210,[4]Tried!$K$7:$P$218,2,FALSE)</f>
        <v>450.19656391765079</v>
      </c>
      <c r="J210" s="20">
        <f>VLOOKUP(B210,[4]Tried!$K$7:$P$218,3,FALSE)</f>
        <v>181.29978764626773</v>
      </c>
      <c r="K210" s="180">
        <f>VLOOKUP(B210,[4]Tried!$K$7:$P$218,4,FALSE)</f>
        <v>207.28355182894049</v>
      </c>
      <c r="L210" s="180">
        <f>VLOOKUP(B210,[4]Tried!$K$7:$P$218,5,FALSE)</f>
        <v>201.21764552994424</v>
      </c>
      <c r="M210" s="19"/>
      <c r="N210" s="180">
        <f>VLOOKUP(B210,[4]Succeded!$C$8:$F$219,4,0)</f>
        <v>1004.1437314024463</v>
      </c>
      <c r="O210" s="181">
        <f>VLOOKUP(B210,[4]Succeded!$C$8:$F$219,2,0)</f>
        <v>922.89946063292757</v>
      </c>
      <c r="P210" s="20">
        <f>VLOOKUP(B210,[4]Succeded!$C$8:$F$219,3,0)</f>
        <v>81.244270769518735</v>
      </c>
      <c r="Q210" s="19"/>
      <c r="R210" s="180">
        <f>VLOOKUP(B210,[4]Succeded!$K$8:$P$219,6,FALSE)</f>
        <v>983.12920081456832</v>
      </c>
      <c r="S210" s="180">
        <f>VLOOKUP(B210,[4]Succeded!$K$8:$P$219,2,FALSE)</f>
        <v>415.65327976542454</v>
      </c>
      <c r="T210" s="180">
        <f>VLOOKUP(B210,[4]Succeded!$K$8:$P$219,3,FALSE)</f>
        <v>177.9161463279265</v>
      </c>
      <c r="U210" s="180">
        <f>VLOOKUP(B210,[4]Succeded!$K$8:$P$219,4,FALSE)</f>
        <v>200.93323775713438</v>
      </c>
      <c r="V210" s="20">
        <f>VLOOKUP(B210,[4]Succeded!$K$8:$P$219,5,FALSE)</f>
        <v>188.62653696408293</v>
      </c>
      <c r="W210" s="19"/>
      <c r="X210" s="19">
        <f t="shared" si="24"/>
        <v>0.94199915849280691</v>
      </c>
      <c r="Y210" s="19">
        <f t="shared" si="25"/>
        <v>0.94278144390482999</v>
      </c>
      <c r="Z210" s="19">
        <f t="shared" si="26"/>
        <v>0.93320302140713762</v>
      </c>
      <c r="AA210" s="179"/>
      <c r="AB210" s="85">
        <f t="shared" si="27"/>
        <v>0.94531876717677121</v>
      </c>
      <c r="AC210" s="85">
        <f t="shared" si="28"/>
        <v>0.9232706623710597</v>
      </c>
      <c r="AD210" s="85">
        <f t="shared" si="29"/>
        <v>0.98133676071952702</v>
      </c>
      <c r="AE210" s="85">
        <f t="shared" si="30"/>
        <v>0.9693641197491315</v>
      </c>
      <c r="AF210" s="84">
        <f t="shared" si="31"/>
        <v>0.93742542542578577</v>
      </c>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row>
    <row r="211" spans="1:68" customFormat="1" x14ac:dyDescent="0.2">
      <c r="A211" s="77" t="s">
        <v>23</v>
      </c>
      <c r="B211" s="88" t="s">
        <v>22</v>
      </c>
      <c r="C211" s="184" t="s">
        <v>21</v>
      </c>
      <c r="D211" s="24">
        <f>VLOOKUP(B211,[4]Tried!$C$7:$F$218,4,FALSE)</f>
        <v>1553.0128548862906</v>
      </c>
      <c r="E211" s="180">
        <f>VLOOKUP(B211,[4]Tried!$C$7:$F$218,2,FALSE)</f>
        <v>1489.9070336369118</v>
      </c>
      <c r="F211" s="180">
        <f>VLOOKUP(B211,[4]Tried!$C$7:$F$218,3,FALSE)</f>
        <v>63.105821249378693</v>
      </c>
      <c r="G211" s="183"/>
      <c r="H211" s="180">
        <f>VLOOKUP(B211,[4]Tried!$K$7:$P$218,6,FALSE)</f>
        <v>1517.8969250364546</v>
      </c>
      <c r="I211" s="182">
        <f>VLOOKUP(B211,[4]Tried!$K$7:$P$218,2,FALSE)</f>
        <v>690.53472869669076</v>
      </c>
      <c r="J211" s="20">
        <f>VLOOKUP(B211,[4]Tried!$K$7:$P$218,3,FALSE)</f>
        <v>254.48926619681066</v>
      </c>
      <c r="K211" s="180">
        <f>VLOOKUP(B211,[4]Tried!$K$7:$P$218,4,FALSE)</f>
        <v>281.17201857865962</v>
      </c>
      <c r="L211" s="180">
        <f>VLOOKUP(B211,[4]Tried!$K$7:$P$218,5,FALSE)</f>
        <v>291.70091156429345</v>
      </c>
      <c r="M211" s="19"/>
      <c r="N211" s="180">
        <f>VLOOKUP(B211,[4]Succeded!$C$8:$F$219,4,0)</f>
        <v>1356.8155957331137</v>
      </c>
      <c r="O211" s="181">
        <f>VLOOKUP(B211,[4]Succeded!$C$8:$F$219,2,0)</f>
        <v>1304.9292491189303</v>
      </c>
      <c r="P211" s="20">
        <f>VLOOKUP(B211,[4]Succeded!$C$8:$F$219,3,0)</f>
        <v>51.886346614183267</v>
      </c>
      <c r="Q211" s="19"/>
      <c r="R211" s="180">
        <f>VLOOKUP(B211,[4]Succeded!$K$8:$P$219,6,FALSE)</f>
        <v>1329.0683315811293</v>
      </c>
      <c r="S211" s="180">
        <f>VLOOKUP(B211,[4]Succeded!$K$8:$P$219,2,FALSE)</f>
        <v>598.65934238152136</v>
      </c>
      <c r="T211" s="180">
        <f>VLOOKUP(B211,[4]Succeded!$K$8:$P$219,3,FALSE)</f>
        <v>233.09136012111887</v>
      </c>
      <c r="U211" s="180">
        <f>VLOOKUP(B211,[4]Succeded!$K$8:$P$219,4,FALSE)</f>
        <v>265.48681834632328</v>
      </c>
      <c r="V211" s="20">
        <f>VLOOKUP(B211,[4]Succeded!$K$8:$P$219,5,FALSE)</f>
        <v>231.83081073216601</v>
      </c>
      <c r="W211" s="19"/>
      <c r="X211" s="19">
        <f t="shared" si="24"/>
        <v>0.87366668695891625</v>
      </c>
      <c r="Y211" s="19">
        <f t="shared" si="25"/>
        <v>0.87584608949294995</v>
      </c>
      <c r="Z211" s="19">
        <f t="shared" si="26"/>
        <v>0.82221173240327827</v>
      </c>
      <c r="AA211" s="179"/>
      <c r="AB211" s="85">
        <f t="shared" si="27"/>
        <v>0.87559854009797777</v>
      </c>
      <c r="AC211" s="85">
        <f t="shared" si="28"/>
        <v>0.86695037556101751</v>
      </c>
      <c r="AD211" s="85">
        <f t="shared" si="29"/>
        <v>0.91591823735644862</v>
      </c>
      <c r="AE211" s="85">
        <f t="shared" si="30"/>
        <v>0.94421493180002081</v>
      </c>
      <c r="AF211" s="84">
        <f t="shared" si="31"/>
        <v>0.79475518087665786</v>
      </c>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row>
    <row r="212" spans="1:68" customFormat="1" x14ac:dyDescent="0.2">
      <c r="A212" s="77" t="s">
        <v>20</v>
      </c>
      <c r="B212" s="88" t="s">
        <v>19</v>
      </c>
      <c r="C212" s="184" t="s">
        <v>18</v>
      </c>
      <c r="D212" s="24">
        <f>VLOOKUP(B212,[4]Tried!$C$7:$F$218,4,FALSE)</f>
        <v>676.90129190385949</v>
      </c>
      <c r="E212" s="180">
        <f>VLOOKUP(B212,[4]Tried!$C$7:$F$218,2,FALSE)</f>
        <v>662.7653538188415</v>
      </c>
      <c r="F212" s="180">
        <f>VLOOKUP(B212,[4]Tried!$C$7:$F$218,3,FALSE)</f>
        <v>14.135938085017946</v>
      </c>
      <c r="G212" s="183"/>
      <c r="H212" s="180">
        <f>VLOOKUP(B212,[4]Tried!$K$7:$P$218,6,FALSE)</f>
        <v>665.07631473254708</v>
      </c>
      <c r="I212" s="182">
        <f>VLOOKUP(B212,[4]Tried!$K$7:$P$218,2,FALSE)</f>
        <v>298.29609336620848</v>
      </c>
      <c r="J212" s="20">
        <f>VLOOKUP(B212,[4]Tried!$K$7:$P$218,3,FALSE)</f>
        <v>109.27972878664724</v>
      </c>
      <c r="K212" s="180">
        <f>VLOOKUP(B212,[4]Tried!$K$7:$P$218,4,FALSE)</f>
        <v>153.19823497368711</v>
      </c>
      <c r="L212" s="180">
        <f>VLOOKUP(B212,[4]Tried!$K$7:$P$218,5,FALSE)</f>
        <v>104.30225760600423</v>
      </c>
      <c r="M212" s="19"/>
      <c r="N212" s="180">
        <f>VLOOKUP(B212,[4]Succeded!$C$8:$F$219,4,0)</f>
        <v>651.99131121497646</v>
      </c>
      <c r="O212" s="181">
        <f>VLOOKUP(B212,[4]Succeded!$C$8:$F$219,2,0)</f>
        <v>637.85537312995848</v>
      </c>
      <c r="P212" s="20">
        <f>VLOOKUP(B212,[4]Succeded!$C$8:$F$219,3,0)</f>
        <v>14.135938085017946</v>
      </c>
      <c r="Q212" s="19"/>
      <c r="R212" s="180">
        <f>VLOOKUP(B212,[4]Succeded!$K$8:$P$219,6,FALSE)</f>
        <v>640.92175129097109</v>
      </c>
      <c r="S212" s="180">
        <f>VLOOKUP(B212,[4]Succeded!$K$8:$P$219,2,FALSE)</f>
        <v>286.54434137223296</v>
      </c>
      <c r="T212" s="180">
        <f>VLOOKUP(B212,[4]Succeded!$K$8:$P$219,3,FALSE)</f>
        <v>107.9965799293384</v>
      </c>
      <c r="U212" s="180">
        <f>VLOOKUP(B212,[4]Succeded!$K$8:$P$219,4,FALSE)</f>
        <v>146.1912278813023</v>
      </c>
      <c r="V212" s="20">
        <f>VLOOKUP(B212,[4]Succeded!$K$8:$P$219,5,FALSE)</f>
        <v>100.1896021080974</v>
      </c>
      <c r="W212" s="19"/>
      <c r="X212" s="19">
        <f t="shared" si="24"/>
        <v>0.96319998057793488</v>
      </c>
      <c r="Y212" s="19">
        <f t="shared" si="25"/>
        <v>0.96241508318841329</v>
      </c>
      <c r="Z212" s="19">
        <f t="shared" si="26"/>
        <v>1</v>
      </c>
      <c r="AA212" s="179"/>
      <c r="AB212" s="85">
        <f t="shared" si="27"/>
        <v>0.96368151608091857</v>
      </c>
      <c r="AC212" s="85">
        <f t="shared" si="28"/>
        <v>0.96060373482817196</v>
      </c>
      <c r="AD212" s="85">
        <f t="shared" si="29"/>
        <v>0.98825812553200965</v>
      </c>
      <c r="AE212" s="85">
        <f t="shared" si="30"/>
        <v>0.95426182884164223</v>
      </c>
      <c r="AF212" s="84">
        <f t="shared" si="31"/>
        <v>0.96056983240533345</v>
      </c>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row>
    <row r="213" spans="1:68" customFormat="1" x14ac:dyDescent="0.2">
      <c r="A213" s="77" t="s">
        <v>17</v>
      </c>
      <c r="B213" s="88" t="s">
        <v>16</v>
      </c>
      <c r="C213" s="184" t="s">
        <v>15</v>
      </c>
      <c r="D213" s="24">
        <f>VLOOKUP(B213,[4]Tried!$C$7:$F$218,4,FALSE)</f>
        <v>886.32957141398981</v>
      </c>
      <c r="E213" s="180">
        <f>VLOOKUP(B213,[4]Tried!$C$7:$F$218,2,FALSE)</f>
        <v>818.13461474569647</v>
      </c>
      <c r="F213" s="180">
        <f>VLOOKUP(B213,[4]Tried!$C$7:$F$218,3,FALSE)</f>
        <v>68.194956668293344</v>
      </c>
      <c r="G213" s="183"/>
      <c r="H213" s="180">
        <f>VLOOKUP(B213,[4]Tried!$K$7:$P$218,6,FALSE)</f>
        <v>876.98962891693577</v>
      </c>
      <c r="I213" s="182">
        <f>VLOOKUP(B213,[4]Tried!$K$7:$P$218,2,FALSE)</f>
        <v>427.47380038251822</v>
      </c>
      <c r="J213" s="20">
        <f>VLOOKUP(B213,[4]Tried!$K$7:$P$218,3,FALSE)</f>
        <v>150.54984448323216</v>
      </c>
      <c r="K213" s="180">
        <f>VLOOKUP(B213,[4]Tried!$K$7:$P$218,4,FALSE)</f>
        <v>169.56687467686052</v>
      </c>
      <c r="L213" s="180">
        <f>VLOOKUP(B213,[4]Tried!$K$7:$P$218,5,FALSE)</f>
        <v>129.39910937432492</v>
      </c>
      <c r="M213" s="19"/>
      <c r="N213" s="180">
        <f>VLOOKUP(B213,[4]Succeded!$C$8:$F$219,4,0)</f>
        <v>846.83104724447446</v>
      </c>
      <c r="O213" s="181">
        <f>VLOOKUP(B213,[4]Succeded!$C$8:$F$219,2,0)</f>
        <v>786.73858991048883</v>
      </c>
      <c r="P213" s="20">
        <f>VLOOKUP(B213,[4]Succeded!$C$8:$F$219,3,0)</f>
        <v>60.092457333985628</v>
      </c>
      <c r="Q213" s="19"/>
      <c r="R213" s="180">
        <f>VLOOKUP(B213,[4]Succeded!$K$8:$P$219,6,FALSE)</f>
        <v>837.20379763586686</v>
      </c>
      <c r="S213" s="180">
        <f>VLOOKUP(B213,[4]Succeded!$K$8:$P$219,2,FALSE)</f>
        <v>401.63937005734192</v>
      </c>
      <c r="T213" s="180">
        <f>VLOOKUP(B213,[4]Succeded!$K$8:$P$219,3,FALSE)</f>
        <v>148.48819142822177</v>
      </c>
      <c r="U213" s="180">
        <f>VLOOKUP(B213,[4]Succeded!$K$8:$P$219,4,FALSE)</f>
        <v>164.92674350578773</v>
      </c>
      <c r="V213" s="20">
        <f>VLOOKUP(B213,[4]Succeded!$K$8:$P$219,5,FALSE)</f>
        <v>122.14949264451548</v>
      </c>
      <c r="W213" s="19"/>
      <c r="X213" s="19">
        <f t="shared" si="24"/>
        <v>0.95543584977481677</v>
      </c>
      <c r="Y213" s="19">
        <f t="shared" si="25"/>
        <v>0.96162486677700765</v>
      </c>
      <c r="Z213" s="19">
        <f t="shared" si="26"/>
        <v>0.88118623824751396</v>
      </c>
      <c r="AA213" s="179"/>
      <c r="AB213" s="85">
        <f t="shared" si="27"/>
        <v>0.95463363537126023</v>
      </c>
      <c r="AC213" s="85">
        <f t="shared" si="28"/>
        <v>0.93956488022877949</v>
      </c>
      <c r="AD213" s="85">
        <f t="shared" si="29"/>
        <v>0.98630584400743093</v>
      </c>
      <c r="AE213" s="85">
        <f t="shared" si="30"/>
        <v>0.97263539131734678</v>
      </c>
      <c r="AF213" s="84">
        <f t="shared" si="31"/>
        <v>0.9439747555847714</v>
      </c>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row>
    <row r="214" spans="1:68" customFormat="1" x14ac:dyDescent="0.2">
      <c r="A214" s="77" t="s">
        <v>14</v>
      </c>
      <c r="B214" s="88" t="s">
        <v>13</v>
      </c>
      <c r="C214" s="184" t="s">
        <v>12</v>
      </c>
      <c r="D214" s="24">
        <f>VLOOKUP(B214,[4]Tried!$C$7:$F$218,4,FALSE)</f>
        <v>1986.5871905676067</v>
      </c>
      <c r="E214" s="180">
        <f>VLOOKUP(B214,[4]Tried!$C$7:$F$218,2,FALSE)</f>
        <v>1941.4345837468672</v>
      </c>
      <c r="F214" s="180">
        <f>VLOOKUP(B214,[4]Tried!$C$7:$F$218,3,FALSE)</f>
        <v>45.152606820739571</v>
      </c>
      <c r="G214" s="183"/>
      <c r="H214" s="180">
        <f>VLOOKUP(B214,[4]Tried!$K$7:$P$218,6,FALSE)</f>
        <v>1937.4071172812928</v>
      </c>
      <c r="I214" s="182">
        <f>VLOOKUP(B214,[4]Tried!$K$7:$P$218,2,FALSE)</f>
        <v>951.09460143863453</v>
      </c>
      <c r="J214" s="20">
        <f>VLOOKUP(B214,[4]Tried!$K$7:$P$218,3,FALSE)</f>
        <v>306.77401506619668</v>
      </c>
      <c r="K214" s="180">
        <f>VLOOKUP(B214,[4]Tried!$K$7:$P$218,4,FALSE)</f>
        <v>403.95103966365434</v>
      </c>
      <c r="L214" s="180">
        <f>VLOOKUP(B214,[4]Tried!$K$7:$P$218,5,FALSE)</f>
        <v>275.58746111280726</v>
      </c>
      <c r="M214" s="19"/>
      <c r="N214" s="180">
        <f>VLOOKUP(B214,[4]Succeded!$C$8:$F$219,4,0)</f>
        <v>1843.992987295524</v>
      </c>
      <c r="O214" s="181">
        <f>VLOOKUP(B214,[4]Succeded!$C$8:$F$219,2,0)</f>
        <v>1806.3989969935874</v>
      </c>
      <c r="P214" s="20">
        <f>VLOOKUP(B214,[4]Succeded!$C$8:$F$219,3,0)</f>
        <v>37.593990301936529</v>
      </c>
      <c r="Q214" s="19"/>
      <c r="R214" s="180">
        <f>VLOOKUP(B214,[4]Succeded!$K$8:$P$219,6,FALSE)</f>
        <v>1797.1037990775496</v>
      </c>
      <c r="S214" s="180">
        <f>VLOOKUP(B214,[4]Succeded!$K$8:$P$219,2,FALSE)</f>
        <v>881.02580304455785</v>
      </c>
      <c r="T214" s="180">
        <f>VLOOKUP(B214,[4]Succeded!$K$8:$P$219,3,FALSE)</f>
        <v>288.93515269896193</v>
      </c>
      <c r="U214" s="180">
        <f>VLOOKUP(B214,[4]Succeded!$K$8:$P$219,4,FALSE)</f>
        <v>383.79121284445245</v>
      </c>
      <c r="V214" s="20">
        <f>VLOOKUP(B214,[4]Succeded!$K$8:$P$219,5,FALSE)</f>
        <v>243.35163048957716</v>
      </c>
      <c r="W214" s="19"/>
      <c r="X214" s="19">
        <f t="shared" si="24"/>
        <v>0.92822152284625337</v>
      </c>
      <c r="Y214" s="19">
        <f t="shared" si="25"/>
        <v>0.93044546136977313</v>
      </c>
      <c r="Z214" s="19">
        <f t="shared" si="26"/>
        <v>0.83259844666750882</v>
      </c>
      <c r="AA214" s="179"/>
      <c r="AB214" s="85">
        <f t="shared" si="27"/>
        <v>0.92758191246833721</v>
      </c>
      <c r="AC214" s="85">
        <f t="shared" si="28"/>
        <v>0.92632825558247311</v>
      </c>
      <c r="AD214" s="85">
        <f t="shared" si="29"/>
        <v>0.9418501519322442</v>
      </c>
      <c r="AE214" s="85">
        <f t="shared" si="30"/>
        <v>0.95009339043665353</v>
      </c>
      <c r="AF214" s="84">
        <f t="shared" si="31"/>
        <v>0.88302867447937017</v>
      </c>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row>
    <row r="215" spans="1:68" customFormat="1" x14ac:dyDescent="0.2">
      <c r="A215" s="77" t="s">
        <v>11</v>
      </c>
      <c r="B215" s="88" t="s">
        <v>10</v>
      </c>
      <c r="C215" s="184" t="s">
        <v>9</v>
      </c>
      <c r="D215" s="24">
        <f>VLOOKUP(B215,[4]Tried!$C$7:$F$218,4,FALSE)</f>
        <v>3998.5564229627726</v>
      </c>
      <c r="E215" s="180">
        <f>VLOOKUP(B215,[4]Tried!$C$7:$F$218,2,FALSE)</f>
        <v>3916.647277465308</v>
      </c>
      <c r="F215" s="180">
        <f>VLOOKUP(B215,[4]Tried!$C$7:$F$218,3,FALSE)</f>
        <v>81.909145497464436</v>
      </c>
      <c r="G215" s="183"/>
      <c r="H215" s="180">
        <f>VLOOKUP(B215,[4]Tried!$K$7:$P$218,6,FALSE)</f>
        <v>3931.003199587557</v>
      </c>
      <c r="I215" s="182">
        <f>VLOOKUP(B215,[4]Tried!$K$7:$P$218,2,FALSE)</f>
        <v>1713.3472471320961</v>
      </c>
      <c r="J215" s="20">
        <f>VLOOKUP(B215,[4]Tried!$K$7:$P$218,3,FALSE)</f>
        <v>647.60984032899921</v>
      </c>
      <c r="K215" s="180">
        <f>VLOOKUP(B215,[4]Tried!$K$7:$P$218,4,FALSE)</f>
        <v>827.14535426601253</v>
      </c>
      <c r="L215" s="180">
        <f>VLOOKUP(B215,[4]Tried!$K$7:$P$218,5,FALSE)</f>
        <v>742.90075786044895</v>
      </c>
      <c r="M215" s="19"/>
      <c r="N215" s="180">
        <f>VLOOKUP(B215,[4]Succeded!$C$8:$F$219,4,0)</f>
        <v>3750.1130676782591</v>
      </c>
      <c r="O215" s="181">
        <f>VLOOKUP(B215,[4]Succeded!$C$8:$F$219,2,0)</f>
        <v>3674.2557179356995</v>
      </c>
      <c r="P215" s="20">
        <f>VLOOKUP(B215,[4]Succeded!$C$8:$F$219,3,0)</f>
        <v>75.857349742559563</v>
      </c>
      <c r="Q215" s="19"/>
      <c r="R215" s="180">
        <f>VLOOKUP(B215,[4]Succeded!$K$8:$P$219,6,FALSE)</f>
        <v>3686.6383348313666</v>
      </c>
      <c r="S215" s="180">
        <f>VLOOKUP(B215,[4]Succeded!$K$8:$P$219,2,FALSE)</f>
        <v>1579.0978541460208</v>
      </c>
      <c r="T215" s="180">
        <f>VLOOKUP(B215,[4]Succeded!$K$8:$P$219,3,FALSE)</f>
        <v>615.286192807367</v>
      </c>
      <c r="U215" s="180">
        <f>VLOOKUP(B215,[4]Succeded!$K$8:$P$219,4,FALSE)</f>
        <v>800.58488698624274</v>
      </c>
      <c r="V215" s="20">
        <f>VLOOKUP(B215,[4]Succeded!$K$8:$P$219,5,FALSE)</f>
        <v>691.66940089173625</v>
      </c>
      <c r="W215" s="19"/>
      <c r="X215" s="19">
        <f t="shared" si="24"/>
        <v>0.93786673764117434</v>
      </c>
      <c r="Y215" s="19">
        <f t="shared" si="25"/>
        <v>0.93811248694151639</v>
      </c>
      <c r="Z215" s="19">
        <f t="shared" si="26"/>
        <v>0.92611575034570215</v>
      </c>
      <c r="AA215" s="179"/>
      <c r="AB215" s="85">
        <f t="shared" si="27"/>
        <v>0.93783651339133245</v>
      </c>
      <c r="AC215" s="85">
        <f t="shared" si="28"/>
        <v>0.92164495947287395</v>
      </c>
      <c r="AD215" s="85">
        <f t="shared" si="29"/>
        <v>0.95008777583550752</v>
      </c>
      <c r="AE215" s="85">
        <f t="shared" si="30"/>
        <v>0.96788899660406258</v>
      </c>
      <c r="AF215" s="84">
        <f t="shared" si="31"/>
        <v>0.93103876065995839</v>
      </c>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row>
    <row r="216" spans="1:68" customFormat="1" x14ac:dyDescent="0.2">
      <c r="A216" s="77" t="s">
        <v>8</v>
      </c>
      <c r="B216" s="88" t="s">
        <v>7</v>
      </c>
      <c r="C216" s="184" t="s">
        <v>6</v>
      </c>
      <c r="D216" s="24">
        <f>VLOOKUP(B216,[4]Tried!$C$7:$F$218,4,FALSE)</f>
        <v>1348.75065376055</v>
      </c>
      <c r="E216" s="180">
        <f>VLOOKUP(B216,[4]Tried!$C$7:$F$218,2,FALSE)</f>
        <v>1327.4188331050261</v>
      </c>
      <c r="F216" s="180">
        <f>VLOOKUP(B216,[4]Tried!$C$7:$F$218,3,FALSE)</f>
        <v>21.331820655523838</v>
      </c>
      <c r="G216" s="183"/>
      <c r="H216" s="180">
        <f>VLOOKUP(B216,[4]Tried!$K$7:$P$218,6,FALSE)</f>
        <v>1318.3916714420548</v>
      </c>
      <c r="I216" s="182">
        <f>VLOOKUP(B216,[4]Tried!$K$7:$P$218,2,FALSE)</f>
        <v>524.86749101438909</v>
      </c>
      <c r="J216" s="20">
        <f>VLOOKUP(B216,[4]Tried!$K$7:$P$218,3,FALSE)</f>
        <v>202.07582858181607</v>
      </c>
      <c r="K216" s="180">
        <f>VLOOKUP(B216,[4]Tried!$K$7:$P$218,4,FALSE)</f>
        <v>362.48644290266645</v>
      </c>
      <c r="L216" s="180">
        <f>VLOOKUP(B216,[4]Tried!$K$7:$P$218,5,FALSE)</f>
        <v>228.96190894318295</v>
      </c>
      <c r="M216" s="19"/>
      <c r="N216" s="180">
        <f>VLOOKUP(B216,[4]Succeded!$C$8:$F$219,4,0)</f>
        <v>1289.8460942167721</v>
      </c>
      <c r="O216" s="181">
        <f>VLOOKUP(B216,[4]Succeded!$C$8:$F$219,2,0)</f>
        <v>1270.4431250245345</v>
      </c>
      <c r="P216" s="20">
        <f>VLOOKUP(B216,[4]Succeded!$C$8:$F$219,3,0)</f>
        <v>19.402969192237514</v>
      </c>
      <c r="Q216" s="19"/>
      <c r="R216" s="180">
        <f>VLOOKUP(B216,[4]Succeded!$K$8:$P$219,6,FALSE)</f>
        <v>1262.7883529066364</v>
      </c>
      <c r="S216" s="180">
        <f>VLOOKUP(B216,[4]Succeded!$K$8:$P$219,2,FALSE)</f>
        <v>496.84070400710243</v>
      </c>
      <c r="T216" s="180">
        <f>VLOOKUP(B216,[4]Succeded!$K$8:$P$219,3,FALSE)</f>
        <v>197.37037499008471</v>
      </c>
      <c r="U216" s="180">
        <f>VLOOKUP(B216,[4]Succeded!$K$8:$P$219,4,FALSE)</f>
        <v>353.71376767730601</v>
      </c>
      <c r="V216" s="20">
        <f>VLOOKUP(B216,[4]Succeded!$K$8:$P$219,5,FALSE)</f>
        <v>214.86350623214327</v>
      </c>
      <c r="W216" s="19"/>
      <c r="X216" s="19">
        <f t="shared" si="24"/>
        <v>0.95632657572432556</v>
      </c>
      <c r="Y216" s="19">
        <f t="shared" si="25"/>
        <v>0.95707782151378917</v>
      </c>
      <c r="Z216" s="19">
        <f t="shared" si="26"/>
        <v>0.90957867617423216</v>
      </c>
      <c r="AA216" s="179"/>
      <c r="AB216" s="85">
        <f t="shared" si="27"/>
        <v>0.95782488638251218</v>
      </c>
      <c r="AC216" s="85">
        <f t="shared" si="28"/>
        <v>0.94660216628558858</v>
      </c>
      <c r="AD216" s="85">
        <f t="shared" si="29"/>
        <v>0.97671441644082524</v>
      </c>
      <c r="AE216" s="85">
        <f t="shared" si="30"/>
        <v>0.97579861151464897</v>
      </c>
      <c r="AF216" s="84">
        <f t="shared" si="31"/>
        <v>0.93842468043652527</v>
      </c>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row>
    <row r="217" spans="1:68" customFormat="1" ht="14.25" x14ac:dyDescent="0.2">
      <c r="A217" s="178"/>
      <c r="B217" s="177" t="s">
        <v>5</v>
      </c>
      <c r="C217" s="176"/>
      <c r="D217" s="14" t="e">
        <f>VLOOKUP(B217,[4]Tried!$C$7:$F$218,4,FALSE)</f>
        <v>#N/A</v>
      </c>
      <c r="E217" s="172" t="e">
        <f>VLOOKUP(B217,[4]Tried!$C$7:$F$218,2,FALSE)</f>
        <v>#N/A</v>
      </c>
      <c r="F217" s="172" t="e">
        <f>VLOOKUP(B217,[4]Tried!$C$7:$F$218,3,FALSE)</f>
        <v>#N/A</v>
      </c>
      <c r="G217" s="175"/>
      <c r="H217" s="172" t="e">
        <f>VLOOKUP(B217,[4]Tried!$K$7:$P$218,6,FALSE)</f>
        <v>#N/A</v>
      </c>
      <c r="I217" s="174" t="e">
        <f>VLOOKUP(B217,[4]Tried!$K$7:$P$218,2,FALSE)</f>
        <v>#N/A</v>
      </c>
      <c r="J217" s="10" t="e">
        <f>VLOOKUP(B217,[4]Tried!$K$7:$P$218,3,FALSE)</f>
        <v>#N/A</v>
      </c>
      <c r="K217" s="172" t="e">
        <f>VLOOKUP(B217,[4]Tried!$K$7:$P$218,4,FALSE)</f>
        <v>#N/A</v>
      </c>
      <c r="L217" s="172" t="e">
        <f>VLOOKUP(B217,[4]Tried!$K$7:$P$218,5,FALSE)</f>
        <v>#N/A</v>
      </c>
      <c r="M217" s="9"/>
      <c r="N217" s="172" t="e">
        <f>VLOOKUP(B217,[4]Succeded!$C$8:$F$219,4,0)</f>
        <v>#N/A</v>
      </c>
      <c r="O217" s="173" t="e">
        <f>VLOOKUP(B217,[4]Succeded!$C$8:$F$219,2,0)</f>
        <v>#N/A</v>
      </c>
      <c r="P217" s="10" t="e">
        <f>VLOOKUP(B217,[4]Succeded!$C$8:$F$219,3,0)</f>
        <v>#N/A</v>
      </c>
      <c r="Q217" s="9"/>
      <c r="R217" s="172" t="e">
        <f>VLOOKUP(B217,[4]Succeded!$K$8:$P$219,6,FALSE)</f>
        <v>#N/A</v>
      </c>
      <c r="S217" s="172" t="e">
        <f>VLOOKUP(B217,[4]Succeded!$K$8:$P$219,2,FALSE)</f>
        <v>#N/A</v>
      </c>
      <c r="T217" s="172" t="e">
        <f>VLOOKUP(B217,[4]Succeded!$K$8:$P$219,3,FALSE)</f>
        <v>#N/A</v>
      </c>
      <c r="U217" s="172" t="e">
        <f>VLOOKUP(B217,[4]Succeded!$K$8:$P$219,4,FALSE)</f>
        <v>#N/A</v>
      </c>
      <c r="V217" s="10" t="e">
        <f>VLOOKUP(B217,[4]Succeded!$K$8:$P$219,5,FALSE)</f>
        <v>#N/A</v>
      </c>
      <c r="W217" s="9"/>
      <c r="X217" s="9" t="e">
        <f t="shared" si="24"/>
        <v>#N/A</v>
      </c>
      <c r="Y217" s="9" t="e">
        <f t="shared" si="25"/>
        <v>#N/A</v>
      </c>
      <c r="Z217" s="9" t="e">
        <f t="shared" si="26"/>
        <v>#N/A</v>
      </c>
      <c r="AA217" s="171"/>
      <c r="AB217" s="79" t="e">
        <f t="shared" si="27"/>
        <v>#N/A</v>
      </c>
      <c r="AC217" s="79" t="e">
        <f t="shared" si="28"/>
        <v>#N/A</v>
      </c>
      <c r="AD217" s="79" t="e">
        <f t="shared" si="29"/>
        <v>#N/A</v>
      </c>
      <c r="AE217" s="79" t="e">
        <f t="shared" si="30"/>
        <v>#N/A</v>
      </c>
      <c r="AF217" s="78" t="e">
        <f t="shared" si="31"/>
        <v>#N/A</v>
      </c>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row>
    <row r="218" spans="1:68" s="77" customFormat="1" x14ac:dyDescent="0.2">
      <c r="N218" s="4"/>
      <c r="O218" s="4"/>
      <c r="P218" s="4"/>
    </row>
    <row r="219" spans="1:68" s="295" customFormat="1" x14ac:dyDescent="0.2">
      <c r="A219" s="312" t="s">
        <v>4</v>
      </c>
    </row>
    <row r="220" spans="1:68" s="295" customFormat="1" x14ac:dyDescent="0.2"/>
    <row r="221" spans="1:68" x14ac:dyDescent="0.2">
      <c r="A221" s="5" t="s">
        <v>3</v>
      </c>
      <c r="B221" s="7"/>
      <c r="N221" s="5"/>
      <c r="O221" s="5"/>
      <c r="P221" s="5"/>
    </row>
    <row r="222" spans="1:68" x14ac:dyDescent="0.2">
      <c r="A222" s="7" t="s">
        <v>2</v>
      </c>
      <c r="N222" s="5"/>
      <c r="O222" s="5"/>
      <c r="P222" s="5"/>
    </row>
    <row r="223" spans="1:68" x14ac:dyDescent="0.2">
      <c r="A223" s="6" t="s">
        <v>1</v>
      </c>
      <c r="N223" s="5"/>
      <c r="O223" s="5"/>
      <c r="P223" s="5"/>
    </row>
    <row r="224" spans="1:68" x14ac:dyDescent="0.2">
      <c r="A224" s="5" t="s">
        <v>0</v>
      </c>
      <c r="N224" s="5"/>
      <c r="O224" s="5"/>
      <c r="P224" s="5"/>
    </row>
    <row r="225" spans="14:16" s="77" customFormat="1" x14ac:dyDescent="0.2">
      <c r="N225" s="4"/>
      <c r="O225" s="4"/>
      <c r="P225" s="4"/>
    </row>
    <row r="226" spans="14:16" s="77" customFormat="1" x14ac:dyDescent="0.2">
      <c r="N226" s="4"/>
      <c r="O226" s="4"/>
      <c r="P226" s="4"/>
    </row>
    <row r="227" spans="14:16" s="77" customFormat="1" x14ac:dyDescent="0.2">
      <c r="N227" s="4"/>
      <c r="O227" s="4"/>
      <c r="P227" s="4"/>
    </row>
    <row r="228" spans="14:16" s="77" customFormat="1" x14ac:dyDescent="0.2">
      <c r="N228" s="4"/>
      <c r="O228" s="4"/>
      <c r="P228" s="4"/>
    </row>
    <row r="229" spans="14:16" s="77" customFormat="1" x14ac:dyDescent="0.2">
      <c r="N229" s="4"/>
      <c r="O229" s="4"/>
      <c r="P229" s="4"/>
    </row>
    <row r="230" spans="14:16" s="77" customFormat="1" x14ac:dyDescent="0.2">
      <c r="N230" s="4"/>
      <c r="O230" s="4"/>
      <c r="P230" s="4"/>
    </row>
    <row r="231" spans="14:16" s="77" customFormat="1" x14ac:dyDescent="0.2">
      <c r="N231" s="4"/>
      <c r="O231" s="4"/>
      <c r="P231" s="4"/>
    </row>
    <row r="232" spans="14:16" s="77" customFormat="1" x14ac:dyDescent="0.2">
      <c r="N232" s="4"/>
      <c r="O232" s="4"/>
      <c r="P232" s="4"/>
    </row>
    <row r="233" spans="14:16" s="77" customFormat="1" x14ac:dyDescent="0.2">
      <c r="N233" s="4"/>
      <c r="O233" s="4"/>
      <c r="P233" s="4"/>
    </row>
    <row r="234" spans="14:16" s="77" customFormat="1" x14ac:dyDescent="0.2">
      <c r="N234" s="4"/>
      <c r="O234" s="4"/>
      <c r="P234" s="4"/>
    </row>
    <row r="235" spans="14:16" s="77" customFormat="1" x14ac:dyDescent="0.2">
      <c r="N235" s="4"/>
      <c r="O235" s="4"/>
      <c r="P235" s="4"/>
    </row>
    <row r="236" spans="14:16" s="77" customFormat="1" x14ac:dyDescent="0.2">
      <c r="N236" s="4"/>
      <c r="O236" s="4"/>
      <c r="P236" s="4"/>
    </row>
    <row r="237" spans="14:16" s="77" customFormat="1" x14ac:dyDescent="0.2">
      <c r="N237" s="4"/>
      <c r="O237" s="4"/>
      <c r="P237" s="4"/>
    </row>
    <row r="238" spans="14:16" s="77" customFormat="1" x14ac:dyDescent="0.2">
      <c r="N238" s="4"/>
      <c r="O238" s="4"/>
      <c r="P238" s="4"/>
    </row>
    <row r="239" spans="14:16" s="77" customFormat="1" x14ac:dyDescent="0.2">
      <c r="N239" s="4"/>
      <c r="O239" s="4"/>
      <c r="P239" s="4"/>
    </row>
    <row r="240" spans="14:16" s="77" customFormat="1" x14ac:dyDescent="0.2">
      <c r="N240" s="4"/>
      <c r="O240" s="4"/>
      <c r="P240" s="4"/>
    </row>
    <row r="241" spans="14:16" s="77" customFormat="1" x14ac:dyDescent="0.2">
      <c r="N241" s="4"/>
      <c r="O241" s="4"/>
      <c r="P241" s="4"/>
    </row>
    <row r="242" spans="14:16" s="77" customFormat="1" x14ac:dyDescent="0.2">
      <c r="N242" s="4"/>
      <c r="O242" s="4"/>
      <c r="P242" s="4"/>
    </row>
    <row r="243" spans="14:16" s="77" customFormat="1" x14ac:dyDescent="0.2">
      <c r="N243" s="4"/>
      <c r="O243" s="4"/>
      <c r="P243" s="4"/>
    </row>
    <row r="244" spans="14:16" s="77" customFormat="1" x14ac:dyDescent="0.2">
      <c r="N244" s="4"/>
      <c r="O244" s="4"/>
      <c r="P244" s="4"/>
    </row>
    <row r="245" spans="14:16" s="77" customFormat="1" x14ac:dyDescent="0.2">
      <c r="N245" s="4"/>
      <c r="O245" s="4"/>
      <c r="P245" s="4"/>
    </row>
    <row r="246" spans="14:16" s="77" customFormat="1" x14ac:dyDescent="0.2">
      <c r="N246" s="4"/>
      <c r="O246" s="4"/>
      <c r="P246" s="4"/>
    </row>
    <row r="247" spans="14:16" s="77" customFormat="1" x14ac:dyDescent="0.2">
      <c r="N247" s="4"/>
      <c r="O247" s="4"/>
      <c r="P247" s="4"/>
    </row>
    <row r="248" spans="14:16" s="77" customFormat="1" x14ac:dyDescent="0.2">
      <c r="N248" s="4"/>
      <c r="O248" s="4"/>
      <c r="P248" s="4"/>
    </row>
    <row r="249" spans="14:16" s="77" customFormat="1" x14ac:dyDescent="0.2">
      <c r="N249" s="4"/>
      <c r="O249" s="4"/>
      <c r="P249" s="4"/>
    </row>
    <row r="250" spans="14:16" s="77" customFormat="1" x14ac:dyDescent="0.2">
      <c r="N250" s="4"/>
      <c r="O250" s="4"/>
      <c r="P250" s="4"/>
    </row>
    <row r="251" spans="14:16" s="77" customFormat="1" x14ac:dyDescent="0.2">
      <c r="N251" s="4"/>
      <c r="O251" s="4"/>
      <c r="P251" s="4"/>
    </row>
    <row r="252" spans="14:16" s="77" customFormat="1" x14ac:dyDescent="0.2">
      <c r="N252" s="4"/>
      <c r="O252" s="4"/>
      <c r="P252" s="4"/>
    </row>
    <row r="253" spans="14:16" s="77" customFormat="1" x14ac:dyDescent="0.2">
      <c r="N253" s="4"/>
      <c r="O253" s="4"/>
      <c r="P253" s="4"/>
    </row>
    <row r="254" spans="14:16" s="77" customFormat="1" x14ac:dyDescent="0.2">
      <c r="N254" s="4"/>
      <c r="O254" s="4"/>
      <c r="P254" s="4"/>
    </row>
    <row r="255" spans="14:16" s="77" customFormat="1" x14ac:dyDescent="0.2">
      <c r="N255" s="4"/>
      <c r="O255" s="4"/>
      <c r="P255" s="4"/>
    </row>
    <row r="256" spans="14:16" s="77" customFormat="1" x14ac:dyDescent="0.2">
      <c r="N256" s="4"/>
      <c r="O256" s="4"/>
      <c r="P256" s="4"/>
    </row>
    <row r="257" spans="14:16" s="77" customFormat="1" x14ac:dyDescent="0.2">
      <c r="N257" s="4"/>
      <c r="O257" s="4"/>
      <c r="P257" s="4"/>
    </row>
    <row r="258" spans="14:16" s="77" customFormat="1" x14ac:dyDescent="0.2">
      <c r="N258" s="4"/>
      <c r="O258" s="4"/>
      <c r="P258" s="4"/>
    </row>
    <row r="259" spans="14:16" s="77" customFormat="1" x14ac:dyDescent="0.2">
      <c r="N259" s="4"/>
      <c r="O259" s="4"/>
      <c r="P259" s="4"/>
    </row>
    <row r="260" spans="14:16" s="77" customFormat="1" x14ac:dyDescent="0.2">
      <c r="N260" s="4"/>
      <c r="O260" s="4"/>
      <c r="P260" s="4"/>
    </row>
    <row r="261" spans="14:16" s="77" customFormat="1" x14ac:dyDescent="0.2">
      <c r="N261" s="4"/>
      <c r="O261" s="4"/>
      <c r="P261" s="4"/>
    </row>
    <row r="262" spans="14:16" s="77" customFormat="1" x14ac:dyDescent="0.2">
      <c r="N262" s="4"/>
      <c r="O262" s="4"/>
      <c r="P262" s="4"/>
    </row>
    <row r="263" spans="14:16" s="77" customFormat="1" x14ac:dyDescent="0.2">
      <c r="N263" s="4"/>
      <c r="O263" s="4"/>
      <c r="P263" s="4"/>
    </row>
    <row r="264" spans="14:16" s="77" customFormat="1" x14ac:dyDescent="0.2">
      <c r="N264" s="4"/>
      <c r="O264" s="4"/>
      <c r="P264" s="4"/>
    </row>
    <row r="265" spans="14:16" s="77" customFormat="1" x14ac:dyDescent="0.2">
      <c r="N265" s="4"/>
      <c r="O265" s="4"/>
      <c r="P265" s="4"/>
    </row>
    <row r="266" spans="14:16" s="77" customFormat="1" x14ac:dyDescent="0.2">
      <c r="N266" s="4"/>
      <c r="O266" s="4"/>
      <c r="P266" s="4"/>
    </row>
    <row r="267" spans="14:16" s="77" customFormat="1" x14ac:dyDescent="0.2">
      <c r="N267" s="4"/>
      <c r="O267" s="4"/>
      <c r="P267" s="4"/>
    </row>
    <row r="268" spans="14:16" s="77" customFormat="1" x14ac:dyDescent="0.2">
      <c r="N268" s="4"/>
      <c r="O268" s="4"/>
      <c r="P268" s="4"/>
    </row>
    <row r="269" spans="14:16" s="77" customFormat="1" x14ac:dyDescent="0.2">
      <c r="N269" s="4"/>
      <c r="O269" s="4"/>
      <c r="P269" s="4"/>
    </row>
    <row r="270" spans="14:16" s="77" customFormat="1" x14ac:dyDescent="0.2">
      <c r="N270" s="4"/>
      <c r="O270" s="4"/>
      <c r="P270" s="4"/>
    </row>
    <row r="271" spans="14:16" s="77" customFormat="1" x14ac:dyDescent="0.2">
      <c r="N271" s="4"/>
      <c r="O271" s="4"/>
      <c r="P271" s="4"/>
    </row>
    <row r="272" spans="14:16" s="77" customFormat="1" x14ac:dyDescent="0.2">
      <c r="N272" s="4"/>
      <c r="O272" s="4"/>
      <c r="P272" s="4"/>
    </row>
    <row r="273" spans="14:16" s="77" customFormat="1" x14ac:dyDescent="0.2">
      <c r="N273" s="4"/>
      <c r="O273" s="4"/>
      <c r="P273" s="4"/>
    </row>
    <row r="274" spans="14:16" s="77" customFormat="1" x14ac:dyDescent="0.2">
      <c r="N274" s="4"/>
      <c r="O274" s="4"/>
      <c r="P274" s="4"/>
    </row>
    <row r="275" spans="14:16" s="77" customFormat="1" x14ac:dyDescent="0.2">
      <c r="N275" s="4"/>
      <c r="O275" s="4"/>
      <c r="P275" s="4"/>
    </row>
    <row r="276" spans="14:16" s="77" customFormat="1" x14ac:dyDescent="0.2">
      <c r="N276" s="4"/>
      <c r="O276" s="4"/>
      <c r="P276" s="4"/>
    </row>
    <row r="277" spans="14:16" s="77" customFormat="1" x14ac:dyDescent="0.2">
      <c r="N277" s="4"/>
      <c r="O277" s="4"/>
      <c r="P277" s="4"/>
    </row>
    <row r="278" spans="14:16" s="77" customFormat="1" x14ac:dyDescent="0.2">
      <c r="N278" s="4"/>
      <c r="O278" s="4"/>
      <c r="P278" s="4"/>
    </row>
    <row r="279" spans="14:16" s="77" customFormat="1" x14ac:dyDescent="0.2">
      <c r="N279" s="4"/>
      <c r="O279" s="4"/>
      <c r="P279" s="4"/>
    </row>
    <row r="280" spans="14:16" s="77" customFormat="1" x14ac:dyDescent="0.2">
      <c r="N280" s="4"/>
      <c r="O280" s="4"/>
      <c r="P280" s="4"/>
    </row>
    <row r="281" spans="14:16" s="77" customFormat="1" x14ac:dyDescent="0.2">
      <c r="N281" s="4"/>
      <c r="O281" s="4"/>
      <c r="P281" s="4"/>
    </row>
    <row r="282" spans="14:16" s="77" customFormat="1" x14ac:dyDescent="0.2">
      <c r="N282" s="4"/>
      <c r="O282" s="4"/>
      <c r="P282" s="4"/>
    </row>
    <row r="283" spans="14:16" s="77" customFormat="1" x14ac:dyDescent="0.2">
      <c r="N283" s="4"/>
      <c r="O283" s="4"/>
      <c r="P283" s="4"/>
    </row>
    <row r="284" spans="14:16" s="77" customFormat="1" x14ac:dyDescent="0.2">
      <c r="N284" s="4"/>
      <c r="O284" s="4"/>
      <c r="P284" s="4"/>
    </row>
    <row r="285" spans="14:16" s="77" customFormat="1" x14ac:dyDescent="0.2">
      <c r="N285" s="4"/>
      <c r="O285" s="4"/>
      <c r="P285" s="4"/>
    </row>
    <row r="286" spans="14:16" s="77" customFormat="1" x14ac:dyDescent="0.2">
      <c r="N286" s="4"/>
      <c r="O286" s="4"/>
      <c r="P286" s="4"/>
    </row>
    <row r="287" spans="14:16" s="77" customFormat="1" x14ac:dyDescent="0.2">
      <c r="N287" s="4"/>
      <c r="O287" s="4"/>
      <c r="P287" s="4"/>
    </row>
    <row r="288" spans="14:16" s="77" customFormat="1" x14ac:dyDescent="0.2">
      <c r="N288" s="4"/>
      <c r="O288" s="4"/>
      <c r="P288" s="4"/>
    </row>
    <row r="289" spans="14:16" s="77" customFormat="1" x14ac:dyDescent="0.2">
      <c r="N289" s="4"/>
      <c r="O289" s="4"/>
      <c r="P289" s="4"/>
    </row>
    <row r="290" spans="14:16" s="77" customFormat="1" x14ac:dyDescent="0.2">
      <c r="N290" s="4"/>
      <c r="O290" s="4"/>
      <c r="P290" s="4"/>
    </row>
    <row r="291" spans="14:16" s="77" customFormat="1" x14ac:dyDescent="0.2">
      <c r="N291" s="4"/>
      <c r="O291" s="4"/>
      <c r="P291" s="4"/>
    </row>
    <row r="292" spans="14:16" s="77" customFormat="1" x14ac:dyDescent="0.2">
      <c r="N292" s="4"/>
      <c r="O292" s="4"/>
      <c r="P292" s="4"/>
    </row>
    <row r="293" spans="14:16" s="77" customFormat="1" x14ac:dyDescent="0.2">
      <c r="N293" s="4"/>
      <c r="O293" s="4"/>
      <c r="P293" s="4"/>
    </row>
    <row r="294" spans="14:16" s="77" customFormat="1" x14ac:dyDescent="0.2">
      <c r="N294" s="4"/>
      <c r="O294" s="4"/>
      <c r="P294" s="4"/>
    </row>
    <row r="295" spans="14:16" s="77" customFormat="1" x14ac:dyDescent="0.2">
      <c r="N295" s="4"/>
      <c r="O295" s="4"/>
      <c r="P295" s="4"/>
    </row>
    <row r="296" spans="14:16" s="77" customFormat="1" x14ac:dyDescent="0.2">
      <c r="N296" s="4"/>
      <c r="O296" s="4"/>
      <c r="P296" s="4"/>
    </row>
    <row r="297" spans="14:16" s="77" customFormat="1" x14ac:dyDescent="0.2">
      <c r="N297" s="4"/>
      <c r="O297" s="4"/>
      <c r="P297" s="4"/>
    </row>
    <row r="298" spans="14:16" s="77" customFormat="1" x14ac:dyDescent="0.2">
      <c r="N298" s="4"/>
      <c r="O298" s="4"/>
      <c r="P298" s="4"/>
    </row>
    <row r="299" spans="14:16" s="77" customFormat="1" x14ac:dyDescent="0.2">
      <c r="N299" s="4"/>
      <c r="O299" s="4"/>
      <c r="P299" s="4"/>
    </row>
    <row r="300" spans="14:16" s="77" customFormat="1" x14ac:dyDescent="0.2">
      <c r="N300" s="4"/>
      <c r="O300" s="4"/>
      <c r="P300" s="4"/>
    </row>
    <row r="301" spans="14:16" s="77" customFormat="1" x14ac:dyDescent="0.2">
      <c r="N301" s="4"/>
      <c r="O301" s="4"/>
      <c r="P301" s="4"/>
    </row>
    <row r="302" spans="14:16" s="77" customFormat="1" x14ac:dyDescent="0.2">
      <c r="N302" s="4"/>
      <c r="O302" s="4"/>
      <c r="P302" s="4"/>
    </row>
    <row r="303" spans="14:16" s="77" customFormat="1" x14ac:dyDescent="0.2">
      <c r="N303" s="4"/>
      <c r="O303" s="4"/>
      <c r="P303" s="4"/>
    </row>
    <row r="304" spans="14:16" s="77" customFormat="1" x14ac:dyDescent="0.2">
      <c r="N304" s="4"/>
      <c r="O304" s="4"/>
      <c r="P304" s="4"/>
    </row>
    <row r="305" spans="14:16" s="77" customFormat="1" x14ac:dyDescent="0.2">
      <c r="N305" s="4"/>
      <c r="O305" s="4"/>
      <c r="P305" s="4"/>
    </row>
    <row r="306" spans="14:16" s="77" customFormat="1" x14ac:dyDescent="0.2">
      <c r="N306" s="4"/>
      <c r="O306" s="4"/>
      <c r="P306" s="4"/>
    </row>
    <row r="307" spans="14:16" s="77" customFormat="1" x14ac:dyDescent="0.2">
      <c r="N307" s="4"/>
      <c r="O307" s="4"/>
      <c r="P307" s="4"/>
    </row>
    <row r="308" spans="14:16" s="77" customFormat="1" x14ac:dyDescent="0.2">
      <c r="N308" s="4"/>
      <c r="O308" s="4"/>
      <c r="P308" s="4"/>
    </row>
    <row r="309" spans="14:16" s="77" customFormat="1" x14ac:dyDescent="0.2">
      <c r="N309" s="4"/>
      <c r="O309" s="4"/>
      <c r="P309" s="4"/>
    </row>
    <row r="310" spans="14:16" s="77" customFormat="1" x14ac:dyDescent="0.2">
      <c r="N310" s="4"/>
      <c r="O310" s="4"/>
      <c r="P310" s="4"/>
    </row>
    <row r="311" spans="14:16" s="77" customFormat="1" x14ac:dyDescent="0.2">
      <c r="N311" s="4"/>
      <c r="O311" s="4"/>
      <c r="P311" s="4"/>
    </row>
    <row r="312" spans="14:16" s="77" customFormat="1" x14ac:dyDescent="0.2">
      <c r="N312" s="4"/>
      <c r="O312" s="4"/>
      <c r="P312" s="4"/>
    </row>
    <row r="313" spans="14:16" s="77" customFormat="1" x14ac:dyDescent="0.2">
      <c r="N313" s="4"/>
      <c r="O313" s="4"/>
      <c r="P313" s="4"/>
    </row>
    <row r="314" spans="14:16" s="77" customFormat="1" x14ac:dyDescent="0.2">
      <c r="N314" s="4"/>
      <c r="O314" s="4"/>
      <c r="P314" s="4"/>
    </row>
    <row r="315" spans="14:16" s="77" customFormat="1" x14ac:dyDescent="0.2">
      <c r="N315" s="4"/>
      <c r="O315" s="4"/>
      <c r="P315" s="4"/>
    </row>
    <row r="316" spans="14:16" s="77" customFormat="1" x14ac:dyDescent="0.2">
      <c r="N316" s="4"/>
      <c r="O316" s="4"/>
      <c r="P316" s="4"/>
    </row>
    <row r="317" spans="14:16" s="77" customFormat="1" x14ac:dyDescent="0.2">
      <c r="N317" s="4"/>
      <c r="O317" s="4"/>
      <c r="P317" s="4"/>
    </row>
    <row r="318" spans="14:16" s="77" customFormat="1" x14ac:dyDescent="0.2">
      <c r="N318" s="4"/>
      <c r="O318" s="4"/>
      <c r="P318" s="4"/>
    </row>
    <row r="319" spans="14:16" s="77" customFormat="1" x14ac:dyDescent="0.2">
      <c r="N319" s="4"/>
      <c r="O319" s="4"/>
      <c r="P319" s="4"/>
    </row>
    <row r="320" spans="14:16" s="77" customFormat="1" x14ac:dyDescent="0.2">
      <c r="N320" s="4"/>
      <c r="O320" s="4"/>
      <c r="P320" s="4"/>
    </row>
    <row r="321" spans="14:16" s="77" customFormat="1" x14ac:dyDescent="0.2">
      <c r="N321" s="4"/>
      <c r="O321" s="4"/>
      <c r="P321" s="4"/>
    </row>
    <row r="322" spans="14:16" s="77" customFormat="1" x14ac:dyDescent="0.2">
      <c r="N322" s="4"/>
      <c r="O322" s="4"/>
      <c r="P322" s="4"/>
    </row>
    <row r="323" spans="14:16" s="77" customFormat="1" x14ac:dyDescent="0.2">
      <c r="N323" s="4"/>
      <c r="O323" s="4"/>
      <c r="P323" s="4"/>
    </row>
    <row r="324" spans="14:16" s="77" customFormat="1" x14ac:dyDescent="0.2">
      <c r="N324" s="4"/>
      <c r="O324" s="4"/>
      <c r="P324" s="4"/>
    </row>
    <row r="325" spans="14:16" s="77" customFormat="1" x14ac:dyDescent="0.2">
      <c r="N325" s="4"/>
      <c r="O325" s="4"/>
      <c r="P325" s="4"/>
    </row>
    <row r="326" spans="14:16" s="77" customFormat="1" x14ac:dyDescent="0.2">
      <c r="N326" s="4"/>
      <c r="O326" s="4"/>
      <c r="P326" s="4"/>
    </row>
    <row r="327" spans="14:16" s="77" customFormat="1" x14ac:dyDescent="0.2">
      <c r="N327" s="4"/>
      <c r="O327" s="4"/>
      <c r="P327" s="4"/>
    </row>
    <row r="328" spans="14:16" s="77" customFormat="1" x14ac:dyDescent="0.2">
      <c r="N328" s="4"/>
      <c r="O328" s="4"/>
      <c r="P328" s="4"/>
    </row>
    <row r="329" spans="14:16" s="77" customFormat="1" x14ac:dyDescent="0.2">
      <c r="N329" s="4"/>
      <c r="O329" s="4"/>
      <c r="P329" s="4"/>
    </row>
    <row r="330" spans="14:16" s="77" customFormat="1" x14ac:dyDescent="0.2">
      <c r="N330" s="4"/>
      <c r="O330" s="4"/>
      <c r="P330" s="4"/>
    </row>
  </sheetData>
  <mergeCells count="10">
    <mergeCell ref="A219:XFD220"/>
    <mergeCell ref="D3:L3"/>
    <mergeCell ref="N3:V3"/>
    <mergeCell ref="X3:AF3"/>
    <mergeCell ref="D4:F4"/>
    <mergeCell ref="H4:L4"/>
    <mergeCell ref="N4:P4"/>
    <mergeCell ref="R4:V4"/>
    <mergeCell ref="X4:Z4"/>
    <mergeCell ref="AB4:AF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44"/>
  <sheetViews>
    <sheetView workbookViewId="0">
      <selection activeCell="A3" sqref="A3"/>
    </sheetView>
  </sheetViews>
  <sheetFormatPr defaultRowHeight="12.75" x14ac:dyDescent="0.2"/>
  <cols>
    <col min="1" max="1" width="13.85546875" style="7" customWidth="1"/>
    <col min="2" max="2" width="12.140625" style="184" customWidth="1"/>
    <col min="3" max="3" width="64.140625" style="184" customWidth="1"/>
    <col min="4" max="4" width="12.42578125" style="7" customWidth="1"/>
    <col min="5" max="5" width="9.7109375" style="5" customWidth="1"/>
    <col min="6" max="6" width="8" style="5" customWidth="1"/>
    <col min="7" max="7" width="9.7109375" style="5" customWidth="1"/>
    <col min="8" max="8" width="3.42578125" style="5" customWidth="1"/>
    <col min="9" max="9" width="12.140625" style="5" customWidth="1"/>
    <col min="10" max="11" width="11" style="5" bestFit="1" customWidth="1"/>
    <col min="12" max="12" width="10" style="7" customWidth="1"/>
    <col min="13" max="256" width="9.140625" style="7"/>
    <col min="257" max="257" width="13.85546875" style="7" customWidth="1"/>
    <col min="258" max="258" width="5.7109375" style="7" customWidth="1"/>
    <col min="259" max="259" width="26.28515625" style="7" customWidth="1"/>
    <col min="260" max="260" width="12.42578125" style="7" customWidth="1"/>
    <col min="261" max="261" width="9.7109375" style="7" customWidth="1"/>
    <col min="262" max="262" width="8" style="7" customWidth="1"/>
    <col min="263" max="263" width="9.7109375" style="7" customWidth="1"/>
    <col min="264" max="264" width="3.42578125" style="7" customWidth="1"/>
    <col min="265" max="265" width="12.140625" style="7" customWidth="1"/>
    <col min="266" max="267" width="11" style="7" bestFit="1" customWidth="1"/>
    <col min="268" max="268" width="10" style="7" customWidth="1"/>
    <col min="269" max="512" width="9.140625" style="7"/>
    <col min="513" max="513" width="13.85546875" style="7" customWidth="1"/>
    <col min="514" max="514" width="5.7109375" style="7" customWidth="1"/>
    <col min="515" max="515" width="26.28515625" style="7" customWidth="1"/>
    <col min="516" max="516" width="12.42578125" style="7" customWidth="1"/>
    <col min="517" max="517" width="9.7109375" style="7" customWidth="1"/>
    <col min="518" max="518" width="8" style="7" customWidth="1"/>
    <col min="519" max="519" width="9.7109375" style="7" customWidth="1"/>
    <col min="520" max="520" width="3.42578125" style="7" customWidth="1"/>
    <col min="521" max="521" width="12.140625" style="7" customWidth="1"/>
    <col min="522" max="523" width="11" style="7" bestFit="1" customWidth="1"/>
    <col min="524" max="524" width="10" style="7" customWidth="1"/>
    <col min="525" max="768" width="9.140625" style="7"/>
    <col min="769" max="769" width="13.85546875" style="7" customWidth="1"/>
    <col min="770" max="770" width="5.7109375" style="7" customWidth="1"/>
    <col min="771" max="771" width="26.28515625" style="7" customWidth="1"/>
    <col min="772" max="772" width="12.42578125" style="7" customWidth="1"/>
    <col min="773" max="773" width="9.7109375" style="7" customWidth="1"/>
    <col min="774" max="774" width="8" style="7" customWidth="1"/>
    <col min="775" max="775" width="9.7109375" style="7" customWidth="1"/>
    <col min="776" max="776" width="3.42578125" style="7" customWidth="1"/>
    <col min="777" max="777" width="12.140625" style="7" customWidth="1"/>
    <col min="778" max="779" width="11" style="7" bestFit="1" customWidth="1"/>
    <col min="780" max="780" width="10" style="7" customWidth="1"/>
    <col min="781" max="1024" width="9.140625" style="7"/>
    <col min="1025" max="1025" width="13.85546875" style="7" customWidth="1"/>
    <col min="1026" max="1026" width="5.7109375" style="7" customWidth="1"/>
    <col min="1027" max="1027" width="26.28515625" style="7" customWidth="1"/>
    <col min="1028" max="1028" width="12.42578125" style="7" customWidth="1"/>
    <col min="1029" max="1029" width="9.7109375" style="7" customWidth="1"/>
    <col min="1030" max="1030" width="8" style="7" customWidth="1"/>
    <col min="1031" max="1031" width="9.7109375" style="7" customWidth="1"/>
    <col min="1032" max="1032" width="3.42578125" style="7" customWidth="1"/>
    <col min="1033" max="1033" width="12.140625" style="7" customWidth="1"/>
    <col min="1034" max="1035" width="11" style="7" bestFit="1" customWidth="1"/>
    <col min="1036" max="1036" width="10" style="7" customWidth="1"/>
    <col min="1037" max="1280" width="9.140625" style="7"/>
    <col min="1281" max="1281" width="13.85546875" style="7" customWidth="1"/>
    <col min="1282" max="1282" width="5.7109375" style="7" customWidth="1"/>
    <col min="1283" max="1283" width="26.28515625" style="7" customWidth="1"/>
    <col min="1284" max="1284" width="12.42578125" style="7" customWidth="1"/>
    <col min="1285" max="1285" width="9.7109375" style="7" customWidth="1"/>
    <col min="1286" max="1286" width="8" style="7" customWidth="1"/>
    <col min="1287" max="1287" width="9.7109375" style="7" customWidth="1"/>
    <col min="1288" max="1288" width="3.42578125" style="7" customWidth="1"/>
    <col min="1289" max="1289" width="12.140625" style="7" customWidth="1"/>
    <col min="1290" max="1291" width="11" style="7" bestFit="1" customWidth="1"/>
    <col min="1292" max="1292" width="10" style="7" customWidth="1"/>
    <col min="1293" max="1536" width="9.140625" style="7"/>
    <col min="1537" max="1537" width="13.85546875" style="7" customWidth="1"/>
    <col min="1538" max="1538" width="5.7109375" style="7" customWidth="1"/>
    <col min="1539" max="1539" width="26.28515625" style="7" customWidth="1"/>
    <col min="1540" max="1540" width="12.42578125" style="7" customWidth="1"/>
    <col min="1541" max="1541" width="9.7109375" style="7" customWidth="1"/>
    <col min="1542" max="1542" width="8" style="7" customWidth="1"/>
    <col min="1543" max="1543" width="9.7109375" style="7" customWidth="1"/>
    <col min="1544" max="1544" width="3.42578125" style="7" customWidth="1"/>
    <col min="1545" max="1545" width="12.140625" style="7" customWidth="1"/>
    <col min="1546" max="1547" width="11" style="7" bestFit="1" customWidth="1"/>
    <col min="1548" max="1548" width="10" style="7" customWidth="1"/>
    <col min="1549" max="1792" width="9.140625" style="7"/>
    <col min="1793" max="1793" width="13.85546875" style="7" customWidth="1"/>
    <col min="1794" max="1794" width="5.7109375" style="7" customWidth="1"/>
    <col min="1795" max="1795" width="26.28515625" style="7" customWidth="1"/>
    <col min="1796" max="1796" width="12.42578125" style="7" customWidth="1"/>
    <col min="1797" max="1797" width="9.7109375" style="7" customWidth="1"/>
    <col min="1798" max="1798" width="8" style="7" customWidth="1"/>
    <col min="1799" max="1799" width="9.7109375" style="7" customWidth="1"/>
    <col min="1800" max="1800" width="3.42578125" style="7" customWidth="1"/>
    <col min="1801" max="1801" width="12.140625" style="7" customWidth="1"/>
    <col min="1802" max="1803" width="11" style="7" bestFit="1" customWidth="1"/>
    <col min="1804" max="1804" width="10" style="7" customWidth="1"/>
    <col min="1805" max="2048" width="9.140625" style="7"/>
    <col min="2049" max="2049" width="13.85546875" style="7" customWidth="1"/>
    <col min="2050" max="2050" width="5.7109375" style="7" customWidth="1"/>
    <col min="2051" max="2051" width="26.28515625" style="7" customWidth="1"/>
    <col min="2052" max="2052" width="12.42578125" style="7" customWidth="1"/>
    <col min="2053" max="2053" width="9.7109375" style="7" customWidth="1"/>
    <col min="2054" max="2054" width="8" style="7" customWidth="1"/>
    <col min="2055" max="2055" width="9.7109375" style="7" customWidth="1"/>
    <col min="2056" max="2056" width="3.42578125" style="7" customWidth="1"/>
    <col min="2057" max="2057" width="12.140625" style="7" customWidth="1"/>
    <col min="2058" max="2059" width="11" style="7" bestFit="1" customWidth="1"/>
    <col min="2060" max="2060" width="10" style="7" customWidth="1"/>
    <col min="2061" max="2304" width="9.140625" style="7"/>
    <col min="2305" max="2305" width="13.85546875" style="7" customWidth="1"/>
    <col min="2306" max="2306" width="5.7109375" style="7" customWidth="1"/>
    <col min="2307" max="2307" width="26.28515625" style="7" customWidth="1"/>
    <col min="2308" max="2308" width="12.42578125" style="7" customWidth="1"/>
    <col min="2309" max="2309" width="9.7109375" style="7" customWidth="1"/>
    <col min="2310" max="2310" width="8" style="7" customWidth="1"/>
    <col min="2311" max="2311" width="9.7109375" style="7" customWidth="1"/>
    <col min="2312" max="2312" width="3.42578125" style="7" customWidth="1"/>
    <col min="2313" max="2313" width="12.140625" style="7" customWidth="1"/>
    <col min="2314" max="2315" width="11" style="7" bestFit="1" customWidth="1"/>
    <col min="2316" max="2316" width="10" style="7" customWidth="1"/>
    <col min="2317" max="2560" width="9.140625" style="7"/>
    <col min="2561" max="2561" width="13.85546875" style="7" customWidth="1"/>
    <col min="2562" max="2562" width="5.7109375" style="7" customWidth="1"/>
    <col min="2563" max="2563" width="26.28515625" style="7" customWidth="1"/>
    <col min="2564" max="2564" width="12.42578125" style="7" customWidth="1"/>
    <col min="2565" max="2565" width="9.7109375" style="7" customWidth="1"/>
    <col min="2566" max="2566" width="8" style="7" customWidth="1"/>
    <col min="2567" max="2567" width="9.7109375" style="7" customWidth="1"/>
    <col min="2568" max="2568" width="3.42578125" style="7" customWidth="1"/>
    <col min="2569" max="2569" width="12.140625" style="7" customWidth="1"/>
    <col min="2570" max="2571" width="11" style="7" bestFit="1" customWidth="1"/>
    <col min="2572" max="2572" width="10" style="7" customWidth="1"/>
    <col min="2573" max="2816" width="9.140625" style="7"/>
    <col min="2817" max="2817" width="13.85546875" style="7" customWidth="1"/>
    <col min="2818" max="2818" width="5.7109375" style="7" customWidth="1"/>
    <col min="2819" max="2819" width="26.28515625" style="7" customWidth="1"/>
    <col min="2820" max="2820" width="12.42578125" style="7" customWidth="1"/>
    <col min="2821" max="2821" width="9.7109375" style="7" customWidth="1"/>
    <col min="2822" max="2822" width="8" style="7" customWidth="1"/>
    <col min="2823" max="2823" width="9.7109375" style="7" customWidth="1"/>
    <col min="2824" max="2824" width="3.42578125" style="7" customWidth="1"/>
    <col min="2825" max="2825" width="12.140625" style="7" customWidth="1"/>
    <col min="2826" max="2827" width="11" style="7" bestFit="1" customWidth="1"/>
    <col min="2828" max="2828" width="10" style="7" customWidth="1"/>
    <col min="2829" max="3072" width="9.140625" style="7"/>
    <col min="3073" max="3073" width="13.85546875" style="7" customWidth="1"/>
    <col min="3074" max="3074" width="5.7109375" style="7" customWidth="1"/>
    <col min="3075" max="3075" width="26.28515625" style="7" customWidth="1"/>
    <col min="3076" max="3076" width="12.42578125" style="7" customWidth="1"/>
    <col min="3077" max="3077" width="9.7109375" style="7" customWidth="1"/>
    <col min="3078" max="3078" width="8" style="7" customWidth="1"/>
    <col min="3079" max="3079" width="9.7109375" style="7" customWidth="1"/>
    <col min="3080" max="3080" width="3.42578125" style="7" customWidth="1"/>
    <col min="3081" max="3081" width="12.140625" style="7" customWidth="1"/>
    <col min="3082" max="3083" width="11" style="7" bestFit="1" customWidth="1"/>
    <col min="3084" max="3084" width="10" style="7" customWidth="1"/>
    <col min="3085" max="3328" width="9.140625" style="7"/>
    <col min="3329" max="3329" width="13.85546875" style="7" customWidth="1"/>
    <col min="3330" max="3330" width="5.7109375" style="7" customWidth="1"/>
    <col min="3331" max="3331" width="26.28515625" style="7" customWidth="1"/>
    <col min="3332" max="3332" width="12.42578125" style="7" customWidth="1"/>
    <col min="3333" max="3333" width="9.7109375" style="7" customWidth="1"/>
    <col min="3334" max="3334" width="8" style="7" customWidth="1"/>
    <col min="3335" max="3335" width="9.7109375" style="7" customWidth="1"/>
    <col min="3336" max="3336" width="3.42578125" style="7" customWidth="1"/>
    <col min="3337" max="3337" width="12.140625" style="7" customWidth="1"/>
    <col min="3338" max="3339" width="11" style="7" bestFit="1" customWidth="1"/>
    <col min="3340" max="3340" width="10" style="7" customWidth="1"/>
    <col min="3341" max="3584" width="9.140625" style="7"/>
    <col min="3585" max="3585" width="13.85546875" style="7" customWidth="1"/>
    <col min="3586" max="3586" width="5.7109375" style="7" customWidth="1"/>
    <col min="3587" max="3587" width="26.28515625" style="7" customWidth="1"/>
    <col min="3588" max="3588" width="12.42578125" style="7" customWidth="1"/>
    <col min="3589" max="3589" width="9.7109375" style="7" customWidth="1"/>
    <col min="3590" max="3590" width="8" style="7" customWidth="1"/>
    <col min="3591" max="3591" width="9.7109375" style="7" customWidth="1"/>
    <col min="3592" max="3592" width="3.42578125" style="7" customWidth="1"/>
    <col min="3593" max="3593" width="12.140625" style="7" customWidth="1"/>
    <col min="3594" max="3595" width="11" style="7" bestFit="1" customWidth="1"/>
    <col min="3596" max="3596" width="10" style="7" customWidth="1"/>
    <col min="3597" max="3840" width="9.140625" style="7"/>
    <col min="3841" max="3841" width="13.85546875" style="7" customWidth="1"/>
    <col min="3842" max="3842" width="5.7109375" style="7" customWidth="1"/>
    <col min="3843" max="3843" width="26.28515625" style="7" customWidth="1"/>
    <col min="3844" max="3844" width="12.42578125" style="7" customWidth="1"/>
    <col min="3845" max="3845" width="9.7109375" style="7" customWidth="1"/>
    <col min="3846" max="3846" width="8" style="7" customWidth="1"/>
    <col min="3847" max="3847" width="9.7109375" style="7" customWidth="1"/>
    <col min="3848" max="3848" width="3.42578125" style="7" customWidth="1"/>
    <col min="3849" max="3849" width="12.140625" style="7" customWidth="1"/>
    <col min="3850" max="3851" width="11" style="7" bestFit="1" customWidth="1"/>
    <col min="3852" max="3852" width="10" style="7" customWidth="1"/>
    <col min="3853" max="4096" width="9.140625" style="7"/>
    <col min="4097" max="4097" width="13.85546875" style="7" customWidth="1"/>
    <col min="4098" max="4098" width="5.7109375" style="7" customWidth="1"/>
    <col min="4099" max="4099" width="26.28515625" style="7" customWidth="1"/>
    <col min="4100" max="4100" width="12.42578125" style="7" customWidth="1"/>
    <col min="4101" max="4101" width="9.7109375" style="7" customWidth="1"/>
    <col min="4102" max="4102" width="8" style="7" customWidth="1"/>
    <col min="4103" max="4103" width="9.7109375" style="7" customWidth="1"/>
    <col min="4104" max="4104" width="3.42578125" style="7" customWidth="1"/>
    <col min="4105" max="4105" width="12.140625" style="7" customWidth="1"/>
    <col min="4106" max="4107" width="11" style="7" bestFit="1" customWidth="1"/>
    <col min="4108" max="4108" width="10" style="7" customWidth="1"/>
    <col min="4109" max="4352" width="9.140625" style="7"/>
    <col min="4353" max="4353" width="13.85546875" style="7" customWidth="1"/>
    <col min="4354" max="4354" width="5.7109375" style="7" customWidth="1"/>
    <col min="4355" max="4355" width="26.28515625" style="7" customWidth="1"/>
    <col min="4356" max="4356" width="12.42578125" style="7" customWidth="1"/>
    <col min="4357" max="4357" width="9.7109375" style="7" customWidth="1"/>
    <col min="4358" max="4358" width="8" style="7" customWidth="1"/>
    <col min="4359" max="4359" width="9.7109375" style="7" customWidth="1"/>
    <col min="4360" max="4360" width="3.42578125" style="7" customWidth="1"/>
    <col min="4361" max="4361" width="12.140625" style="7" customWidth="1"/>
    <col min="4362" max="4363" width="11" style="7" bestFit="1" customWidth="1"/>
    <col min="4364" max="4364" width="10" style="7" customWidth="1"/>
    <col min="4365" max="4608" width="9.140625" style="7"/>
    <col min="4609" max="4609" width="13.85546875" style="7" customWidth="1"/>
    <col min="4610" max="4610" width="5.7109375" style="7" customWidth="1"/>
    <col min="4611" max="4611" width="26.28515625" style="7" customWidth="1"/>
    <col min="4612" max="4612" width="12.42578125" style="7" customWidth="1"/>
    <col min="4613" max="4613" width="9.7109375" style="7" customWidth="1"/>
    <col min="4614" max="4614" width="8" style="7" customWidth="1"/>
    <col min="4615" max="4615" width="9.7109375" style="7" customWidth="1"/>
    <col min="4616" max="4616" width="3.42578125" style="7" customWidth="1"/>
    <col min="4617" max="4617" width="12.140625" style="7" customWidth="1"/>
    <col min="4618" max="4619" width="11" style="7" bestFit="1" customWidth="1"/>
    <col min="4620" max="4620" width="10" style="7" customWidth="1"/>
    <col min="4621" max="4864" width="9.140625" style="7"/>
    <col min="4865" max="4865" width="13.85546875" style="7" customWidth="1"/>
    <col min="4866" max="4866" width="5.7109375" style="7" customWidth="1"/>
    <col min="4867" max="4867" width="26.28515625" style="7" customWidth="1"/>
    <col min="4868" max="4868" width="12.42578125" style="7" customWidth="1"/>
    <col min="4869" max="4869" width="9.7109375" style="7" customWidth="1"/>
    <col min="4870" max="4870" width="8" style="7" customWidth="1"/>
    <col min="4871" max="4871" width="9.7109375" style="7" customWidth="1"/>
    <col min="4872" max="4872" width="3.42578125" style="7" customWidth="1"/>
    <col min="4873" max="4873" width="12.140625" style="7" customWidth="1"/>
    <col min="4874" max="4875" width="11" style="7" bestFit="1" customWidth="1"/>
    <col min="4876" max="4876" width="10" style="7" customWidth="1"/>
    <col min="4877" max="5120" width="9.140625" style="7"/>
    <col min="5121" max="5121" width="13.85546875" style="7" customWidth="1"/>
    <col min="5122" max="5122" width="5.7109375" style="7" customWidth="1"/>
    <col min="5123" max="5123" width="26.28515625" style="7" customWidth="1"/>
    <col min="5124" max="5124" width="12.42578125" style="7" customWidth="1"/>
    <col min="5125" max="5125" width="9.7109375" style="7" customWidth="1"/>
    <col min="5126" max="5126" width="8" style="7" customWidth="1"/>
    <col min="5127" max="5127" width="9.7109375" style="7" customWidth="1"/>
    <col min="5128" max="5128" width="3.42578125" style="7" customWidth="1"/>
    <col min="5129" max="5129" width="12.140625" style="7" customWidth="1"/>
    <col min="5130" max="5131" width="11" style="7" bestFit="1" customWidth="1"/>
    <col min="5132" max="5132" width="10" style="7" customWidth="1"/>
    <col min="5133" max="5376" width="9.140625" style="7"/>
    <col min="5377" max="5377" width="13.85546875" style="7" customWidth="1"/>
    <col min="5378" max="5378" width="5.7109375" style="7" customWidth="1"/>
    <col min="5379" max="5379" width="26.28515625" style="7" customWidth="1"/>
    <col min="5380" max="5380" width="12.42578125" style="7" customWidth="1"/>
    <col min="5381" max="5381" width="9.7109375" style="7" customWidth="1"/>
    <col min="5382" max="5382" width="8" style="7" customWidth="1"/>
    <col min="5383" max="5383" width="9.7109375" style="7" customWidth="1"/>
    <col min="5384" max="5384" width="3.42578125" style="7" customWidth="1"/>
    <col min="5385" max="5385" width="12.140625" style="7" customWidth="1"/>
    <col min="5386" max="5387" width="11" style="7" bestFit="1" customWidth="1"/>
    <col min="5388" max="5388" width="10" style="7" customWidth="1"/>
    <col min="5389" max="5632" width="9.140625" style="7"/>
    <col min="5633" max="5633" width="13.85546875" style="7" customWidth="1"/>
    <col min="5634" max="5634" width="5.7109375" style="7" customWidth="1"/>
    <col min="5635" max="5635" width="26.28515625" style="7" customWidth="1"/>
    <col min="5636" max="5636" width="12.42578125" style="7" customWidth="1"/>
    <col min="5637" max="5637" width="9.7109375" style="7" customWidth="1"/>
    <col min="5638" max="5638" width="8" style="7" customWidth="1"/>
    <col min="5639" max="5639" width="9.7109375" style="7" customWidth="1"/>
    <col min="5640" max="5640" width="3.42578125" style="7" customWidth="1"/>
    <col min="5641" max="5641" width="12.140625" style="7" customWidth="1"/>
    <col min="5642" max="5643" width="11" style="7" bestFit="1" customWidth="1"/>
    <col min="5644" max="5644" width="10" style="7" customWidth="1"/>
    <col min="5645" max="5888" width="9.140625" style="7"/>
    <col min="5889" max="5889" width="13.85546875" style="7" customWidth="1"/>
    <col min="5890" max="5890" width="5.7109375" style="7" customWidth="1"/>
    <col min="5891" max="5891" width="26.28515625" style="7" customWidth="1"/>
    <col min="5892" max="5892" width="12.42578125" style="7" customWidth="1"/>
    <col min="5893" max="5893" width="9.7109375" style="7" customWidth="1"/>
    <col min="5894" max="5894" width="8" style="7" customWidth="1"/>
    <col min="5895" max="5895" width="9.7109375" style="7" customWidth="1"/>
    <col min="5896" max="5896" width="3.42578125" style="7" customWidth="1"/>
    <col min="5897" max="5897" width="12.140625" style="7" customWidth="1"/>
    <col min="5898" max="5899" width="11" style="7" bestFit="1" customWidth="1"/>
    <col min="5900" max="5900" width="10" style="7" customWidth="1"/>
    <col min="5901" max="6144" width="9.140625" style="7"/>
    <col min="6145" max="6145" width="13.85546875" style="7" customWidth="1"/>
    <col min="6146" max="6146" width="5.7109375" style="7" customWidth="1"/>
    <col min="6147" max="6147" width="26.28515625" style="7" customWidth="1"/>
    <col min="6148" max="6148" width="12.42578125" style="7" customWidth="1"/>
    <col min="6149" max="6149" width="9.7109375" style="7" customWidth="1"/>
    <col min="6150" max="6150" width="8" style="7" customWidth="1"/>
    <col min="6151" max="6151" width="9.7109375" style="7" customWidth="1"/>
    <col min="6152" max="6152" width="3.42578125" style="7" customWidth="1"/>
    <col min="6153" max="6153" width="12.140625" style="7" customWidth="1"/>
    <col min="6154" max="6155" width="11" style="7" bestFit="1" customWidth="1"/>
    <col min="6156" max="6156" width="10" style="7" customWidth="1"/>
    <col min="6157" max="6400" width="9.140625" style="7"/>
    <col min="6401" max="6401" width="13.85546875" style="7" customWidth="1"/>
    <col min="6402" max="6402" width="5.7109375" style="7" customWidth="1"/>
    <col min="6403" max="6403" width="26.28515625" style="7" customWidth="1"/>
    <col min="6404" max="6404" width="12.42578125" style="7" customWidth="1"/>
    <col min="6405" max="6405" width="9.7109375" style="7" customWidth="1"/>
    <col min="6406" max="6406" width="8" style="7" customWidth="1"/>
    <col min="6407" max="6407" width="9.7109375" style="7" customWidth="1"/>
    <col min="6408" max="6408" width="3.42578125" style="7" customWidth="1"/>
    <col min="6409" max="6409" width="12.140625" style="7" customWidth="1"/>
    <col min="6410" max="6411" width="11" style="7" bestFit="1" customWidth="1"/>
    <col min="6412" max="6412" width="10" style="7" customWidth="1"/>
    <col min="6413" max="6656" width="9.140625" style="7"/>
    <col min="6657" max="6657" width="13.85546875" style="7" customWidth="1"/>
    <col min="6658" max="6658" width="5.7109375" style="7" customWidth="1"/>
    <col min="6659" max="6659" width="26.28515625" style="7" customWidth="1"/>
    <col min="6660" max="6660" width="12.42578125" style="7" customWidth="1"/>
    <col min="6661" max="6661" width="9.7109375" style="7" customWidth="1"/>
    <col min="6662" max="6662" width="8" style="7" customWidth="1"/>
    <col min="6663" max="6663" width="9.7109375" style="7" customWidth="1"/>
    <col min="6664" max="6664" width="3.42578125" style="7" customWidth="1"/>
    <col min="6665" max="6665" width="12.140625" style="7" customWidth="1"/>
    <col min="6666" max="6667" width="11" style="7" bestFit="1" customWidth="1"/>
    <col min="6668" max="6668" width="10" style="7" customWidth="1"/>
    <col min="6669" max="6912" width="9.140625" style="7"/>
    <col min="6913" max="6913" width="13.85546875" style="7" customWidth="1"/>
    <col min="6914" max="6914" width="5.7109375" style="7" customWidth="1"/>
    <col min="6915" max="6915" width="26.28515625" style="7" customWidth="1"/>
    <col min="6916" max="6916" width="12.42578125" style="7" customWidth="1"/>
    <col min="6917" max="6917" width="9.7109375" style="7" customWidth="1"/>
    <col min="6918" max="6918" width="8" style="7" customWidth="1"/>
    <col min="6919" max="6919" width="9.7109375" style="7" customWidth="1"/>
    <col min="6920" max="6920" width="3.42578125" style="7" customWidth="1"/>
    <col min="6921" max="6921" width="12.140625" style="7" customWidth="1"/>
    <col min="6922" max="6923" width="11" style="7" bestFit="1" customWidth="1"/>
    <col min="6924" max="6924" width="10" style="7" customWidth="1"/>
    <col min="6925" max="7168" width="9.140625" style="7"/>
    <col min="7169" max="7169" width="13.85546875" style="7" customWidth="1"/>
    <col min="7170" max="7170" width="5.7109375" style="7" customWidth="1"/>
    <col min="7171" max="7171" width="26.28515625" style="7" customWidth="1"/>
    <col min="7172" max="7172" width="12.42578125" style="7" customWidth="1"/>
    <col min="7173" max="7173" width="9.7109375" style="7" customWidth="1"/>
    <col min="7174" max="7174" width="8" style="7" customWidth="1"/>
    <col min="7175" max="7175" width="9.7109375" style="7" customWidth="1"/>
    <col min="7176" max="7176" width="3.42578125" style="7" customWidth="1"/>
    <col min="7177" max="7177" width="12.140625" style="7" customWidth="1"/>
    <col min="7178" max="7179" width="11" style="7" bestFit="1" customWidth="1"/>
    <col min="7180" max="7180" width="10" style="7" customWidth="1"/>
    <col min="7181" max="7424" width="9.140625" style="7"/>
    <col min="7425" max="7425" width="13.85546875" style="7" customWidth="1"/>
    <col min="7426" max="7426" width="5.7109375" style="7" customWidth="1"/>
    <col min="7427" max="7427" width="26.28515625" style="7" customWidth="1"/>
    <col min="7428" max="7428" width="12.42578125" style="7" customWidth="1"/>
    <col min="7429" max="7429" width="9.7109375" style="7" customWidth="1"/>
    <col min="7430" max="7430" width="8" style="7" customWidth="1"/>
    <col min="7431" max="7431" width="9.7109375" style="7" customWidth="1"/>
    <col min="7432" max="7432" width="3.42578125" style="7" customWidth="1"/>
    <col min="7433" max="7433" width="12.140625" style="7" customWidth="1"/>
    <col min="7434" max="7435" width="11" style="7" bestFit="1" customWidth="1"/>
    <col min="7436" max="7436" width="10" style="7" customWidth="1"/>
    <col min="7437" max="7680" width="9.140625" style="7"/>
    <col min="7681" max="7681" width="13.85546875" style="7" customWidth="1"/>
    <col min="7682" max="7682" width="5.7109375" style="7" customWidth="1"/>
    <col min="7683" max="7683" width="26.28515625" style="7" customWidth="1"/>
    <col min="7684" max="7684" width="12.42578125" style="7" customWidth="1"/>
    <col min="7685" max="7685" width="9.7109375" style="7" customWidth="1"/>
    <col min="7686" max="7686" width="8" style="7" customWidth="1"/>
    <col min="7687" max="7687" width="9.7109375" style="7" customWidth="1"/>
    <col min="7688" max="7688" width="3.42578125" style="7" customWidth="1"/>
    <col min="7689" max="7689" width="12.140625" style="7" customWidth="1"/>
    <col min="7690" max="7691" width="11" style="7" bestFit="1" customWidth="1"/>
    <col min="7692" max="7692" width="10" style="7" customWidth="1"/>
    <col min="7693" max="7936" width="9.140625" style="7"/>
    <col min="7937" max="7937" width="13.85546875" style="7" customWidth="1"/>
    <col min="7938" max="7938" width="5.7109375" style="7" customWidth="1"/>
    <col min="7939" max="7939" width="26.28515625" style="7" customWidth="1"/>
    <col min="7940" max="7940" width="12.42578125" style="7" customWidth="1"/>
    <col min="7941" max="7941" width="9.7109375" style="7" customWidth="1"/>
    <col min="7942" max="7942" width="8" style="7" customWidth="1"/>
    <col min="7943" max="7943" width="9.7109375" style="7" customWidth="1"/>
    <col min="7944" max="7944" width="3.42578125" style="7" customWidth="1"/>
    <col min="7945" max="7945" width="12.140625" style="7" customWidth="1"/>
    <col min="7946" max="7947" width="11" style="7" bestFit="1" customWidth="1"/>
    <col min="7948" max="7948" width="10" style="7" customWidth="1"/>
    <col min="7949" max="8192" width="9.140625" style="7"/>
    <col min="8193" max="8193" width="13.85546875" style="7" customWidth="1"/>
    <col min="8194" max="8194" width="5.7109375" style="7" customWidth="1"/>
    <col min="8195" max="8195" width="26.28515625" style="7" customWidth="1"/>
    <col min="8196" max="8196" width="12.42578125" style="7" customWidth="1"/>
    <col min="8197" max="8197" width="9.7109375" style="7" customWidth="1"/>
    <col min="8198" max="8198" width="8" style="7" customWidth="1"/>
    <col min="8199" max="8199" width="9.7109375" style="7" customWidth="1"/>
    <col min="8200" max="8200" width="3.42578125" style="7" customWidth="1"/>
    <col min="8201" max="8201" width="12.140625" style="7" customWidth="1"/>
    <col min="8202" max="8203" width="11" style="7" bestFit="1" customWidth="1"/>
    <col min="8204" max="8204" width="10" style="7" customWidth="1"/>
    <col min="8205" max="8448" width="9.140625" style="7"/>
    <col min="8449" max="8449" width="13.85546875" style="7" customWidth="1"/>
    <col min="8450" max="8450" width="5.7109375" style="7" customWidth="1"/>
    <col min="8451" max="8451" width="26.28515625" style="7" customWidth="1"/>
    <col min="8452" max="8452" width="12.42578125" style="7" customWidth="1"/>
    <col min="8453" max="8453" width="9.7109375" style="7" customWidth="1"/>
    <col min="8454" max="8454" width="8" style="7" customWidth="1"/>
    <col min="8455" max="8455" width="9.7109375" style="7" customWidth="1"/>
    <col min="8456" max="8456" width="3.42578125" style="7" customWidth="1"/>
    <col min="8457" max="8457" width="12.140625" style="7" customWidth="1"/>
    <col min="8458" max="8459" width="11" style="7" bestFit="1" customWidth="1"/>
    <col min="8460" max="8460" width="10" style="7" customWidth="1"/>
    <col min="8461" max="8704" width="9.140625" style="7"/>
    <col min="8705" max="8705" width="13.85546875" style="7" customWidth="1"/>
    <col min="8706" max="8706" width="5.7109375" style="7" customWidth="1"/>
    <col min="8707" max="8707" width="26.28515625" style="7" customWidth="1"/>
    <col min="8708" max="8708" width="12.42578125" style="7" customWidth="1"/>
    <col min="8709" max="8709" width="9.7109375" style="7" customWidth="1"/>
    <col min="8710" max="8710" width="8" style="7" customWidth="1"/>
    <col min="8711" max="8711" width="9.7109375" style="7" customWidth="1"/>
    <col min="8712" max="8712" width="3.42578125" style="7" customWidth="1"/>
    <col min="8713" max="8713" width="12.140625" style="7" customWidth="1"/>
    <col min="8714" max="8715" width="11" style="7" bestFit="1" customWidth="1"/>
    <col min="8716" max="8716" width="10" style="7" customWidth="1"/>
    <col min="8717" max="8960" width="9.140625" style="7"/>
    <col min="8961" max="8961" width="13.85546875" style="7" customWidth="1"/>
    <col min="8962" max="8962" width="5.7109375" style="7" customWidth="1"/>
    <col min="8963" max="8963" width="26.28515625" style="7" customWidth="1"/>
    <col min="8964" max="8964" width="12.42578125" style="7" customWidth="1"/>
    <col min="8965" max="8965" width="9.7109375" style="7" customWidth="1"/>
    <col min="8966" max="8966" width="8" style="7" customWidth="1"/>
    <col min="8967" max="8967" width="9.7109375" style="7" customWidth="1"/>
    <col min="8968" max="8968" width="3.42578125" style="7" customWidth="1"/>
    <col min="8969" max="8969" width="12.140625" style="7" customWidth="1"/>
    <col min="8970" max="8971" width="11" style="7" bestFit="1" customWidth="1"/>
    <col min="8972" max="8972" width="10" style="7" customWidth="1"/>
    <col min="8973" max="9216" width="9.140625" style="7"/>
    <col min="9217" max="9217" width="13.85546875" style="7" customWidth="1"/>
    <col min="9218" max="9218" width="5.7109375" style="7" customWidth="1"/>
    <col min="9219" max="9219" width="26.28515625" style="7" customWidth="1"/>
    <col min="9220" max="9220" width="12.42578125" style="7" customWidth="1"/>
    <col min="9221" max="9221" width="9.7109375" style="7" customWidth="1"/>
    <col min="9222" max="9222" width="8" style="7" customWidth="1"/>
    <col min="9223" max="9223" width="9.7109375" style="7" customWidth="1"/>
    <col min="9224" max="9224" width="3.42578125" style="7" customWidth="1"/>
    <col min="9225" max="9225" width="12.140625" style="7" customWidth="1"/>
    <col min="9226" max="9227" width="11" style="7" bestFit="1" customWidth="1"/>
    <col min="9228" max="9228" width="10" style="7" customWidth="1"/>
    <col min="9229" max="9472" width="9.140625" style="7"/>
    <col min="9473" max="9473" width="13.85546875" style="7" customWidth="1"/>
    <col min="9474" max="9474" width="5.7109375" style="7" customWidth="1"/>
    <col min="9475" max="9475" width="26.28515625" style="7" customWidth="1"/>
    <col min="9476" max="9476" width="12.42578125" style="7" customWidth="1"/>
    <col min="9477" max="9477" width="9.7109375" style="7" customWidth="1"/>
    <col min="9478" max="9478" width="8" style="7" customWidth="1"/>
    <col min="9479" max="9479" width="9.7109375" style="7" customWidth="1"/>
    <col min="9480" max="9480" width="3.42578125" style="7" customWidth="1"/>
    <col min="9481" max="9481" width="12.140625" style="7" customWidth="1"/>
    <col min="9482" max="9483" width="11" style="7" bestFit="1" customWidth="1"/>
    <col min="9484" max="9484" width="10" style="7" customWidth="1"/>
    <col min="9485" max="9728" width="9.140625" style="7"/>
    <col min="9729" max="9729" width="13.85546875" style="7" customWidth="1"/>
    <col min="9730" max="9730" width="5.7109375" style="7" customWidth="1"/>
    <col min="9731" max="9731" width="26.28515625" style="7" customWidth="1"/>
    <col min="9732" max="9732" width="12.42578125" style="7" customWidth="1"/>
    <col min="9733" max="9733" width="9.7109375" style="7" customWidth="1"/>
    <col min="9734" max="9734" width="8" style="7" customWidth="1"/>
    <col min="9735" max="9735" width="9.7109375" style="7" customWidth="1"/>
    <col min="9736" max="9736" width="3.42578125" style="7" customWidth="1"/>
    <col min="9737" max="9737" width="12.140625" style="7" customWidth="1"/>
    <col min="9738" max="9739" width="11" style="7" bestFit="1" customWidth="1"/>
    <col min="9740" max="9740" width="10" style="7" customWidth="1"/>
    <col min="9741" max="9984" width="9.140625" style="7"/>
    <col min="9985" max="9985" width="13.85546875" style="7" customWidth="1"/>
    <col min="9986" max="9986" width="5.7109375" style="7" customWidth="1"/>
    <col min="9987" max="9987" width="26.28515625" style="7" customWidth="1"/>
    <col min="9988" max="9988" width="12.42578125" style="7" customWidth="1"/>
    <col min="9989" max="9989" width="9.7109375" style="7" customWidth="1"/>
    <col min="9990" max="9990" width="8" style="7" customWidth="1"/>
    <col min="9991" max="9991" width="9.7109375" style="7" customWidth="1"/>
    <col min="9992" max="9992" width="3.42578125" style="7" customWidth="1"/>
    <col min="9993" max="9993" width="12.140625" style="7" customWidth="1"/>
    <col min="9994" max="9995" width="11" style="7" bestFit="1" customWidth="1"/>
    <col min="9996" max="9996" width="10" style="7" customWidth="1"/>
    <col min="9997" max="10240" width="9.140625" style="7"/>
    <col min="10241" max="10241" width="13.85546875" style="7" customWidth="1"/>
    <col min="10242" max="10242" width="5.7109375" style="7" customWidth="1"/>
    <col min="10243" max="10243" width="26.28515625" style="7" customWidth="1"/>
    <col min="10244" max="10244" width="12.42578125" style="7" customWidth="1"/>
    <col min="10245" max="10245" width="9.7109375" style="7" customWidth="1"/>
    <col min="10246" max="10246" width="8" style="7" customWidth="1"/>
    <col min="10247" max="10247" width="9.7109375" style="7" customWidth="1"/>
    <col min="10248" max="10248" width="3.42578125" style="7" customWidth="1"/>
    <col min="10249" max="10249" width="12.140625" style="7" customWidth="1"/>
    <col min="10250" max="10251" width="11" style="7" bestFit="1" customWidth="1"/>
    <col min="10252" max="10252" width="10" style="7" customWidth="1"/>
    <col min="10253" max="10496" width="9.140625" style="7"/>
    <col min="10497" max="10497" width="13.85546875" style="7" customWidth="1"/>
    <col min="10498" max="10498" width="5.7109375" style="7" customWidth="1"/>
    <col min="10499" max="10499" width="26.28515625" style="7" customWidth="1"/>
    <col min="10500" max="10500" width="12.42578125" style="7" customWidth="1"/>
    <col min="10501" max="10501" width="9.7109375" style="7" customWidth="1"/>
    <col min="10502" max="10502" width="8" style="7" customWidth="1"/>
    <col min="10503" max="10503" width="9.7109375" style="7" customWidth="1"/>
    <col min="10504" max="10504" width="3.42578125" style="7" customWidth="1"/>
    <col min="10505" max="10505" width="12.140625" style="7" customWidth="1"/>
    <col min="10506" max="10507" width="11" style="7" bestFit="1" customWidth="1"/>
    <col min="10508" max="10508" width="10" style="7" customWidth="1"/>
    <col min="10509" max="10752" width="9.140625" style="7"/>
    <col min="10753" max="10753" width="13.85546875" style="7" customWidth="1"/>
    <col min="10754" max="10754" width="5.7109375" style="7" customWidth="1"/>
    <col min="10755" max="10755" width="26.28515625" style="7" customWidth="1"/>
    <col min="10756" max="10756" width="12.42578125" style="7" customWidth="1"/>
    <col min="10757" max="10757" width="9.7109375" style="7" customWidth="1"/>
    <col min="10758" max="10758" width="8" style="7" customWidth="1"/>
    <col min="10759" max="10759" width="9.7109375" style="7" customWidth="1"/>
    <col min="10760" max="10760" width="3.42578125" style="7" customWidth="1"/>
    <col min="10761" max="10761" width="12.140625" style="7" customWidth="1"/>
    <col min="10762" max="10763" width="11" style="7" bestFit="1" customWidth="1"/>
    <col min="10764" max="10764" width="10" style="7" customWidth="1"/>
    <col min="10765" max="11008" width="9.140625" style="7"/>
    <col min="11009" max="11009" width="13.85546875" style="7" customWidth="1"/>
    <col min="11010" max="11010" width="5.7109375" style="7" customWidth="1"/>
    <col min="11011" max="11011" width="26.28515625" style="7" customWidth="1"/>
    <col min="11012" max="11012" width="12.42578125" style="7" customWidth="1"/>
    <col min="11013" max="11013" width="9.7109375" style="7" customWidth="1"/>
    <col min="11014" max="11014" width="8" style="7" customWidth="1"/>
    <col min="11015" max="11015" width="9.7109375" style="7" customWidth="1"/>
    <col min="11016" max="11016" width="3.42578125" style="7" customWidth="1"/>
    <col min="11017" max="11017" width="12.140625" style="7" customWidth="1"/>
    <col min="11018" max="11019" width="11" style="7" bestFit="1" customWidth="1"/>
    <col min="11020" max="11020" width="10" style="7" customWidth="1"/>
    <col min="11021" max="11264" width="9.140625" style="7"/>
    <col min="11265" max="11265" width="13.85546875" style="7" customWidth="1"/>
    <col min="11266" max="11266" width="5.7109375" style="7" customWidth="1"/>
    <col min="11267" max="11267" width="26.28515625" style="7" customWidth="1"/>
    <col min="11268" max="11268" width="12.42578125" style="7" customWidth="1"/>
    <col min="11269" max="11269" width="9.7109375" style="7" customWidth="1"/>
    <col min="11270" max="11270" width="8" style="7" customWidth="1"/>
    <col min="11271" max="11271" width="9.7109375" style="7" customWidth="1"/>
    <col min="11272" max="11272" width="3.42578125" style="7" customWidth="1"/>
    <col min="11273" max="11273" width="12.140625" style="7" customWidth="1"/>
    <col min="11274" max="11275" width="11" style="7" bestFit="1" customWidth="1"/>
    <col min="11276" max="11276" width="10" style="7" customWidth="1"/>
    <col min="11277" max="11520" width="9.140625" style="7"/>
    <col min="11521" max="11521" width="13.85546875" style="7" customWidth="1"/>
    <col min="11522" max="11522" width="5.7109375" style="7" customWidth="1"/>
    <col min="11523" max="11523" width="26.28515625" style="7" customWidth="1"/>
    <col min="11524" max="11524" width="12.42578125" style="7" customWidth="1"/>
    <col min="11525" max="11525" width="9.7109375" style="7" customWidth="1"/>
    <col min="11526" max="11526" width="8" style="7" customWidth="1"/>
    <col min="11527" max="11527" width="9.7109375" style="7" customWidth="1"/>
    <col min="11528" max="11528" width="3.42578125" style="7" customWidth="1"/>
    <col min="11529" max="11529" width="12.140625" style="7" customWidth="1"/>
    <col min="11530" max="11531" width="11" style="7" bestFit="1" customWidth="1"/>
    <col min="11532" max="11532" width="10" style="7" customWidth="1"/>
    <col min="11533" max="11776" width="9.140625" style="7"/>
    <col min="11777" max="11777" width="13.85546875" style="7" customWidth="1"/>
    <col min="11778" max="11778" width="5.7109375" style="7" customWidth="1"/>
    <col min="11779" max="11779" width="26.28515625" style="7" customWidth="1"/>
    <col min="11780" max="11780" width="12.42578125" style="7" customWidth="1"/>
    <col min="11781" max="11781" width="9.7109375" style="7" customWidth="1"/>
    <col min="11782" max="11782" width="8" style="7" customWidth="1"/>
    <col min="11783" max="11783" width="9.7109375" style="7" customWidth="1"/>
    <col min="11784" max="11784" width="3.42578125" style="7" customWidth="1"/>
    <col min="11785" max="11785" width="12.140625" style="7" customWidth="1"/>
    <col min="11786" max="11787" width="11" style="7" bestFit="1" customWidth="1"/>
    <col min="11788" max="11788" width="10" style="7" customWidth="1"/>
    <col min="11789" max="12032" width="9.140625" style="7"/>
    <col min="12033" max="12033" width="13.85546875" style="7" customWidth="1"/>
    <col min="12034" max="12034" width="5.7109375" style="7" customWidth="1"/>
    <col min="12035" max="12035" width="26.28515625" style="7" customWidth="1"/>
    <col min="12036" max="12036" width="12.42578125" style="7" customWidth="1"/>
    <col min="12037" max="12037" width="9.7109375" style="7" customWidth="1"/>
    <col min="12038" max="12038" width="8" style="7" customWidth="1"/>
    <col min="12039" max="12039" width="9.7109375" style="7" customWidth="1"/>
    <col min="12040" max="12040" width="3.42578125" style="7" customWidth="1"/>
    <col min="12041" max="12041" width="12.140625" style="7" customWidth="1"/>
    <col min="12042" max="12043" width="11" style="7" bestFit="1" customWidth="1"/>
    <col min="12044" max="12044" width="10" style="7" customWidth="1"/>
    <col min="12045" max="12288" width="9.140625" style="7"/>
    <col min="12289" max="12289" width="13.85546875" style="7" customWidth="1"/>
    <col min="12290" max="12290" width="5.7109375" style="7" customWidth="1"/>
    <col min="12291" max="12291" width="26.28515625" style="7" customWidth="1"/>
    <col min="12292" max="12292" width="12.42578125" style="7" customWidth="1"/>
    <col min="12293" max="12293" width="9.7109375" style="7" customWidth="1"/>
    <col min="12294" max="12294" width="8" style="7" customWidth="1"/>
    <col min="12295" max="12295" width="9.7109375" style="7" customWidth="1"/>
    <col min="12296" max="12296" width="3.42578125" style="7" customWidth="1"/>
    <col min="12297" max="12297" width="12.140625" style="7" customWidth="1"/>
    <col min="12298" max="12299" width="11" style="7" bestFit="1" customWidth="1"/>
    <col min="12300" max="12300" width="10" style="7" customWidth="1"/>
    <col min="12301" max="12544" width="9.140625" style="7"/>
    <col min="12545" max="12545" width="13.85546875" style="7" customWidth="1"/>
    <col min="12546" max="12546" width="5.7109375" style="7" customWidth="1"/>
    <col min="12547" max="12547" width="26.28515625" style="7" customWidth="1"/>
    <col min="12548" max="12548" width="12.42578125" style="7" customWidth="1"/>
    <col min="12549" max="12549" width="9.7109375" style="7" customWidth="1"/>
    <col min="12550" max="12550" width="8" style="7" customWidth="1"/>
    <col min="12551" max="12551" width="9.7109375" style="7" customWidth="1"/>
    <col min="12552" max="12552" width="3.42578125" style="7" customWidth="1"/>
    <col min="12553" max="12553" width="12.140625" style="7" customWidth="1"/>
    <col min="12554" max="12555" width="11" style="7" bestFit="1" customWidth="1"/>
    <col min="12556" max="12556" width="10" style="7" customWidth="1"/>
    <col min="12557" max="12800" width="9.140625" style="7"/>
    <col min="12801" max="12801" width="13.85546875" style="7" customWidth="1"/>
    <col min="12802" max="12802" width="5.7109375" style="7" customWidth="1"/>
    <col min="12803" max="12803" width="26.28515625" style="7" customWidth="1"/>
    <col min="12804" max="12804" width="12.42578125" style="7" customWidth="1"/>
    <col min="12805" max="12805" width="9.7109375" style="7" customWidth="1"/>
    <col min="12806" max="12806" width="8" style="7" customWidth="1"/>
    <col min="12807" max="12807" width="9.7109375" style="7" customWidth="1"/>
    <col min="12808" max="12808" width="3.42578125" style="7" customWidth="1"/>
    <col min="12809" max="12809" width="12.140625" style="7" customWidth="1"/>
    <col min="12810" max="12811" width="11" style="7" bestFit="1" customWidth="1"/>
    <col min="12812" max="12812" width="10" style="7" customWidth="1"/>
    <col min="12813" max="13056" width="9.140625" style="7"/>
    <col min="13057" max="13057" width="13.85546875" style="7" customWidth="1"/>
    <col min="13058" max="13058" width="5.7109375" style="7" customWidth="1"/>
    <col min="13059" max="13059" width="26.28515625" style="7" customWidth="1"/>
    <col min="13060" max="13060" width="12.42578125" style="7" customWidth="1"/>
    <col min="13061" max="13061" width="9.7109375" style="7" customWidth="1"/>
    <col min="13062" max="13062" width="8" style="7" customWidth="1"/>
    <col min="13063" max="13063" width="9.7109375" style="7" customWidth="1"/>
    <col min="13064" max="13064" width="3.42578125" style="7" customWidth="1"/>
    <col min="13065" max="13065" width="12.140625" style="7" customWidth="1"/>
    <col min="13066" max="13067" width="11" style="7" bestFit="1" customWidth="1"/>
    <col min="13068" max="13068" width="10" style="7" customWidth="1"/>
    <col min="13069" max="13312" width="9.140625" style="7"/>
    <col min="13313" max="13313" width="13.85546875" style="7" customWidth="1"/>
    <col min="13314" max="13314" width="5.7109375" style="7" customWidth="1"/>
    <col min="13315" max="13315" width="26.28515625" style="7" customWidth="1"/>
    <col min="13316" max="13316" width="12.42578125" style="7" customWidth="1"/>
    <col min="13317" max="13317" width="9.7109375" style="7" customWidth="1"/>
    <col min="13318" max="13318" width="8" style="7" customWidth="1"/>
    <col min="13319" max="13319" width="9.7109375" style="7" customWidth="1"/>
    <col min="13320" max="13320" width="3.42578125" style="7" customWidth="1"/>
    <col min="13321" max="13321" width="12.140625" style="7" customWidth="1"/>
    <col min="13322" max="13323" width="11" style="7" bestFit="1" customWidth="1"/>
    <col min="13324" max="13324" width="10" style="7" customWidth="1"/>
    <col min="13325" max="13568" width="9.140625" style="7"/>
    <col min="13569" max="13569" width="13.85546875" style="7" customWidth="1"/>
    <col min="13570" max="13570" width="5.7109375" style="7" customWidth="1"/>
    <col min="13571" max="13571" width="26.28515625" style="7" customWidth="1"/>
    <col min="13572" max="13572" width="12.42578125" style="7" customWidth="1"/>
    <col min="13573" max="13573" width="9.7109375" style="7" customWidth="1"/>
    <col min="13574" max="13574" width="8" style="7" customWidth="1"/>
    <col min="13575" max="13575" width="9.7109375" style="7" customWidth="1"/>
    <col min="13576" max="13576" width="3.42578125" style="7" customWidth="1"/>
    <col min="13577" max="13577" width="12.140625" style="7" customWidth="1"/>
    <col min="13578" max="13579" width="11" style="7" bestFit="1" customWidth="1"/>
    <col min="13580" max="13580" width="10" style="7" customWidth="1"/>
    <col min="13581" max="13824" width="9.140625" style="7"/>
    <col min="13825" max="13825" width="13.85546875" style="7" customWidth="1"/>
    <col min="13826" max="13826" width="5.7109375" style="7" customWidth="1"/>
    <col min="13827" max="13827" width="26.28515625" style="7" customWidth="1"/>
    <col min="13828" max="13828" width="12.42578125" style="7" customWidth="1"/>
    <col min="13829" max="13829" width="9.7109375" style="7" customWidth="1"/>
    <col min="13830" max="13830" width="8" style="7" customWidth="1"/>
    <col min="13831" max="13831" width="9.7109375" style="7" customWidth="1"/>
    <col min="13832" max="13832" width="3.42578125" style="7" customWidth="1"/>
    <col min="13833" max="13833" width="12.140625" style="7" customWidth="1"/>
    <col min="13834" max="13835" width="11" style="7" bestFit="1" customWidth="1"/>
    <col min="13836" max="13836" width="10" style="7" customWidth="1"/>
    <col min="13837" max="14080" width="9.140625" style="7"/>
    <col min="14081" max="14081" width="13.85546875" style="7" customWidth="1"/>
    <col min="14082" max="14082" width="5.7109375" style="7" customWidth="1"/>
    <col min="14083" max="14083" width="26.28515625" style="7" customWidth="1"/>
    <col min="14084" max="14084" width="12.42578125" style="7" customWidth="1"/>
    <col min="14085" max="14085" width="9.7109375" style="7" customWidth="1"/>
    <col min="14086" max="14086" width="8" style="7" customWidth="1"/>
    <col min="14087" max="14087" width="9.7109375" style="7" customWidth="1"/>
    <col min="14088" max="14088" width="3.42578125" style="7" customWidth="1"/>
    <col min="14089" max="14089" width="12.140625" style="7" customWidth="1"/>
    <col min="14090" max="14091" width="11" style="7" bestFit="1" customWidth="1"/>
    <col min="14092" max="14092" width="10" style="7" customWidth="1"/>
    <col min="14093" max="14336" width="9.140625" style="7"/>
    <col min="14337" max="14337" width="13.85546875" style="7" customWidth="1"/>
    <col min="14338" max="14338" width="5.7109375" style="7" customWidth="1"/>
    <col min="14339" max="14339" width="26.28515625" style="7" customWidth="1"/>
    <col min="14340" max="14340" width="12.42578125" style="7" customWidth="1"/>
    <col min="14341" max="14341" width="9.7109375" style="7" customWidth="1"/>
    <col min="14342" max="14342" width="8" style="7" customWidth="1"/>
    <col min="14343" max="14343" width="9.7109375" style="7" customWidth="1"/>
    <col min="14344" max="14344" width="3.42578125" style="7" customWidth="1"/>
    <col min="14345" max="14345" width="12.140625" style="7" customWidth="1"/>
    <col min="14346" max="14347" width="11" style="7" bestFit="1" customWidth="1"/>
    <col min="14348" max="14348" width="10" style="7" customWidth="1"/>
    <col min="14349" max="14592" width="9.140625" style="7"/>
    <col min="14593" max="14593" width="13.85546875" style="7" customWidth="1"/>
    <col min="14594" max="14594" width="5.7109375" style="7" customWidth="1"/>
    <col min="14595" max="14595" width="26.28515625" style="7" customWidth="1"/>
    <col min="14596" max="14596" width="12.42578125" style="7" customWidth="1"/>
    <col min="14597" max="14597" width="9.7109375" style="7" customWidth="1"/>
    <col min="14598" max="14598" width="8" style="7" customWidth="1"/>
    <col min="14599" max="14599" width="9.7109375" style="7" customWidth="1"/>
    <col min="14600" max="14600" width="3.42578125" style="7" customWidth="1"/>
    <col min="14601" max="14601" width="12.140625" style="7" customWidth="1"/>
    <col min="14602" max="14603" width="11" style="7" bestFit="1" customWidth="1"/>
    <col min="14604" max="14604" width="10" style="7" customWidth="1"/>
    <col min="14605" max="14848" width="9.140625" style="7"/>
    <col min="14849" max="14849" width="13.85546875" style="7" customWidth="1"/>
    <col min="14850" max="14850" width="5.7109375" style="7" customWidth="1"/>
    <col min="14851" max="14851" width="26.28515625" style="7" customWidth="1"/>
    <col min="14852" max="14852" width="12.42578125" style="7" customWidth="1"/>
    <col min="14853" max="14853" width="9.7109375" style="7" customWidth="1"/>
    <col min="14854" max="14854" width="8" style="7" customWidth="1"/>
    <col min="14855" max="14855" width="9.7109375" style="7" customWidth="1"/>
    <col min="14856" max="14856" width="3.42578125" style="7" customWidth="1"/>
    <col min="14857" max="14857" width="12.140625" style="7" customWidth="1"/>
    <col min="14858" max="14859" width="11" style="7" bestFit="1" customWidth="1"/>
    <col min="14860" max="14860" width="10" style="7" customWidth="1"/>
    <col min="14861" max="15104" width="9.140625" style="7"/>
    <col min="15105" max="15105" width="13.85546875" style="7" customWidth="1"/>
    <col min="15106" max="15106" width="5.7109375" style="7" customWidth="1"/>
    <col min="15107" max="15107" width="26.28515625" style="7" customWidth="1"/>
    <col min="15108" max="15108" width="12.42578125" style="7" customWidth="1"/>
    <col min="15109" max="15109" width="9.7109375" style="7" customWidth="1"/>
    <col min="15110" max="15110" width="8" style="7" customWidth="1"/>
    <col min="15111" max="15111" width="9.7109375" style="7" customWidth="1"/>
    <col min="15112" max="15112" width="3.42578125" style="7" customWidth="1"/>
    <col min="15113" max="15113" width="12.140625" style="7" customWidth="1"/>
    <col min="15114" max="15115" width="11" style="7" bestFit="1" customWidth="1"/>
    <col min="15116" max="15116" width="10" style="7" customWidth="1"/>
    <col min="15117" max="15360" width="9.140625" style="7"/>
    <col min="15361" max="15361" width="13.85546875" style="7" customWidth="1"/>
    <col min="15362" max="15362" width="5.7109375" style="7" customWidth="1"/>
    <col min="15363" max="15363" width="26.28515625" style="7" customWidth="1"/>
    <col min="15364" max="15364" width="12.42578125" style="7" customWidth="1"/>
    <col min="15365" max="15365" width="9.7109375" style="7" customWidth="1"/>
    <col min="15366" max="15366" width="8" style="7" customWidth="1"/>
    <col min="15367" max="15367" width="9.7109375" style="7" customWidth="1"/>
    <col min="15368" max="15368" width="3.42578125" style="7" customWidth="1"/>
    <col min="15369" max="15369" width="12.140625" style="7" customWidth="1"/>
    <col min="15370" max="15371" width="11" style="7" bestFit="1" customWidth="1"/>
    <col min="15372" max="15372" width="10" style="7" customWidth="1"/>
    <col min="15373" max="15616" width="9.140625" style="7"/>
    <col min="15617" max="15617" width="13.85546875" style="7" customWidth="1"/>
    <col min="15618" max="15618" width="5.7109375" style="7" customWidth="1"/>
    <col min="15619" max="15619" width="26.28515625" style="7" customWidth="1"/>
    <col min="15620" max="15620" width="12.42578125" style="7" customWidth="1"/>
    <col min="15621" max="15621" width="9.7109375" style="7" customWidth="1"/>
    <col min="15622" max="15622" width="8" style="7" customWidth="1"/>
    <col min="15623" max="15623" width="9.7109375" style="7" customWidth="1"/>
    <col min="15624" max="15624" width="3.42578125" style="7" customWidth="1"/>
    <col min="15625" max="15625" width="12.140625" style="7" customWidth="1"/>
    <col min="15626" max="15627" width="11" style="7" bestFit="1" customWidth="1"/>
    <col min="15628" max="15628" width="10" style="7" customWidth="1"/>
    <col min="15629" max="15872" width="9.140625" style="7"/>
    <col min="15873" max="15873" width="13.85546875" style="7" customWidth="1"/>
    <col min="15874" max="15874" width="5.7109375" style="7" customWidth="1"/>
    <col min="15875" max="15875" width="26.28515625" style="7" customWidth="1"/>
    <col min="15876" max="15876" width="12.42578125" style="7" customWidth="1"/>
    <col min="15877" max="15877" width="9.7109375" style="7" customWidth="1"/>
    <col min="15878" max="15878" width="8" style="7" customWidth="1"/>
    <col min="15879" max="15879" width="9.7109375" style="7" customWidth="1"/>
    <col min="15880" max="15880" width="3.42578125" style="7" customWidth="1"/>
    <col min="15881" max="15881" width="12.140625" style="7" customWidth="1"/>
    <col min="15882" max="15883" width="11" style="7" bestFit="1" customWidth="1"/>
    <col min="15884" max="15884" width="10" style="7" customWidth="1"/>
    <col min="15885" max="16128" width="9.140625" style="7"/>
    <col min="16129" max="16129" width="13.85546875" style="7" customWidth="1"/>
    <col min="16130" max="16130" width="5.7109375" style="7" customWidth="1"/>
    <col min="16131" max="16131" width="26.28515625" style="7" customWidth="1"/>
    <col min="16132" max="16132" width="12.42578125" style="7" customWidth="1"/>
    <col min="16133" max="16133" width="9.7109375" style="7" customWidth="1"/>
    <col min="16134" max="16134" width="8" style="7" customWidth="1"/>
    <col min="16135" max="16135" width="9.7109375" style="7" customWidth="1"/>
    <col min="16136" max="16136" width="3.42578125" style="7" customWidth="1"/>
    <col min="16137" max="16137" width="12.140625" style="7" customWidth="1"/>
    <col min="16138" max="16139" width="11" style="7" bestFit="1" customWidth="1"/>
    <col min="16140" max="16140" width="10" style="7" customWidth="1"/>
    <col min="16141" max="16384" width="9.140625" style="7"/>
  </cols>
  <sheetData>
    <row r="1" spans="1:68" ht="18.75" x14ac:dyDescent="0.2">
      <c r="A1" s="243" t="s">
        <v>731</v>
      </c>
      <c r="C1" s="242"/>
      <c r="D1" s="241"/>
      <c r="E1" s="163"/>
      <c r="F1" s="163"/>
      <c r="G1" s="163"/>
      <c r="H1" s="163"/>
      <c r="I1" s="163"/>
      <c r="J1" s="163"/>
      <c r="K1" s="163"/>
      <c r="L1" s="241"/>
    </row>
    <row r="2" spans="1:68" ht="15.75" x14ac:dyDescent="0.25">
      <c r="A2" s="240" t="s">
        <v>730</v>
      </c>
    </row>
    <row r="3" spans="1:68" ht="15.75" thickBot="1" x14ac:dyDescent="0.3">
      <c r="A3" s="169" t="s">
        <v>662</v>
      </c>
      <c r="B3" s="239"/>
      <c r="C3" s="238"/>
      <c r="D3" s="123"/>
      <c r="L3" s="123"/>
    </row>
    <row r="4" spans="1:68" ht="15.75" customHeight="1" x14ac:dyDescent="0.25">
      <c r="A4" s="237"/>
      <c r="D4" s="313" t="s">
        <v>729</v>
      </c>
      <c r="E4" s="313"/>
      <c r="F4" s="313"/>
      <c r="G4" s="313"/>
      <c r="H4" s="313"/>
      <c r="I4" s="313"/>
      <c r="J4" s="313"/>
      <c r="K4" s="313"/>
      <c r="L4" s="318"/>
    </row>
    <row r="5" spans="1:68" x14ac:dyDescent="0.2">
      <c r="A5" s="141"/>
      <c r="B5" s="319" t="s">
        <v>728</v>
      </c>
      <c r="C5" s="322" t="s">
        <v>727</v>
      </c>
      <c r="D5" s="293" t="s">
        <v>726</v>
      </c>
      <c r="E5" s="325"/>
      <c r="F5" s="325"/>
      <c r="G5" s="325"/>
      <c r="H5" s="236"/>
      <c r="I5" s="293" t="s">
        <v>725</v>
      </c>
      <c r="J5" s="325"/>
      <c r="K5" s="325"/>
      <c r="L5" s="326"/>
    </row>
    <row r="6" spans="1:68" x14ac:dyDescent="0.2">
      <c r="B6" s="320"/>
      <c r="C6" s="323"/>
      <c r="D6" s="327" t="s">
        <v>724</v>
      </c>
      <c r="E6" s="327"/>
      <c r="F6" s="327"/>
      <c r="G6" s="327"/>
      <c r="H6" s="235"/>
      <c r="I6" s="327" t="s">
        <v>724</v>
      </c>
      <c r="J6" s="327"/>
      <c r="K6" s="327"/>
      <c r="L6" s="328"/>
    </row>
    <row r="7" spans="1:68" s="218" customFormat="1" ht="54" x14ac:dyDescent="0.2">
      <c r="A7" s="234" t="s">
        <v>656</v>
      </c>
      <c r="B7" s="321"/>
      <c r="C7" s="324"/>
      <c r="D7" s="233" t="s">
        <v>723</v>
      </c>
      <c r="E7" s="150" t="s">
        <v>722</v>
      </c>
      <c r="F7" s="150" t="s">
        <v>721</v>
      </c>
      <c r="G7" s="150" t="s">
        <v>648</v>
      </c>
      <c r="H7" s="133"/>
      <c r="I7" s="150" t="s">
        <v>723</v>
      </c>
      <c r="J7" s="150" t="s">
        <v>722</v>
      </c>
      <c r="K7" s="150" t="s">
        <v>721</v>
      </c>
      <c r="L7" s="232" t="s">
        <v>648</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row>
    <row r="8" spans="1:68" s="218" customFormat="1" hidden="1" x14ac:dyDescent="0.2">
      <c r="A8" s="231"/>
      <c r="B8" s="231"/>
      <c r="C8" s="230"/>
      <c r="D8" s="229"/>
      <c r="E8" s="229"/>
      <c r="F8" s="229"/>
      <c r="G8" s="229"/>
      <c r="H8" s="229"/>
      <c r="I8" s="132"/>
      <c r="J8" s="132"/>
      <c r="K8" s="132"/>
      <c r="L8" s="228"/>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row>
    <row r="9" spans="1:68" s="222" customFormat="1" ht="22.5" customHeight="1" x14ac:dyDescent="0.2">
      <c r="A9" s="129"/>
      <c r="B9" s="129"/>
      <c r="C9" s="129" t="s">
        <v>645</v>
      </c>
      <c r="D9" s="227">
        <f>[5]Data!G13</f>
        <v>205249.15134020816</v>
      </c>
      <c r="E9" s="49">
        <f>[5]Data!I13</f>
        <v>0.9616986701137904</v>
      </c>
      <c r="F9" s="49">
        <f>[5]Data!J13</f>
        <v>3.1874101596784658E-2</v>
      </c>
      <c r="G9" s="49">
        <f>[5]Data!K13</f>
        <v>6.427228289424932E-3</v>
      </c>
      <c r="H9" s="226"/>
      <c r="I9" s="225">
        <f>[5]Data!S13</f>
        <v>25190.41382679571</v>
      </c>
      <c r="J9" s="49">
        <f>[5]Data!V13</f>
        <v>0.74137689477506841</v>
      </c>
      <c r="K9" s="49">
        <f>[5]Data!W13</f>
        <v>0.22897411428292552</v>
      </c>
      <c r="L9" s="224">
        <f>[5]Data!X13</f>
        <v>2.9648990942006122E-2</v>
      </c>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row>
    <row r="10" spans="1:68" s="218" customFormat="1" x14ac:dyDescent="0.2">
      <c r="A10" s="137" t="s">
        <v>644</v>
      </c>
      <c r="B10" s="126" t="s">
        <v>643</v>
      </c>
      <c r="C10" s="126" t="s">
        <v>642</v>
      </c>
      <c r="D10" s="221">
        <f>VLOOKUP(B10,[5]Data!$C$9:$G$12,5,FALSE)</f>
        <v>63677.133135701923</v>
      </c>
      <c r="E10" s="23">
        <f>VLOOKUP(B10,[5]Data!$C$9:$K$12,7,FALSE)</f>
        <v>0.96474990128763882</v>
      </c>
      <c r="F10" s="23">
        <f>VLOOKUP(B10,[5]Data!$C$9:$K$12,8,FALSE)</f>
        <v>2.978025057086521E-2</v>
      </c>
      <c r="G10" s="23">
        <f>VLOOKUP(B10,[5]Data!$C$9:$K$12,9,FALSE)</f>
        <v>5.4698481414959576E-3</v>
      </c>
      <c r="H10" s="220"/>
      <c r="I10" s="214">
        <f>VLOOKUP(B10,[5]Data!$O$9:$X$12,5,FALSE)</f>
        <v>6666.9318630239477</v>
      </c>
      <c r="J10" s="183">
        <f>VLOOKUP(B10,[5]Data!$O$9:$X$12,8,FALSE)</f>
        <v>0.70412733902939884</v>
      </c>
      <c r="K10" s="183">
        <f>VLOOKUP(B10,[5]Data!$O$9:$X$12,9,FALSE)</f>
        <v>0.26296866165080385</v>
      </c>
      <c r="L10" s="219">
        <f>VLOOKUP(B10,[5]Data!$O$9:$X$12,10,FALSE)</f>
        <v>3.2903999319797435E-2</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row>
    <row r="11" spans="1:68" s="218" customFormat="1" x14ac:dyDescent="0.2">
      <c r="A11" s="137" t="s">
        <v>641</v>
      </c>
      <c r="B11" s="126" t="s">
        <v>640</v>
      </c>
      <c r="C11" s="126" t="s">
        <v>639</v>
      </c>
      <c r="D11" s="221">
        <f>VLOOKUP(B11,[5]Data!$C$9:$G$12,5,FALSE)</f>
        <v>65024.563619838103</v>
      </c>
      <c r="E11" s="23">
        <f>VLOOKUP(B11,[5]Data!$C$9:$K$12,7,FALSE)</f>
        <v>0.96506122501565217</v>
      </c>
      <c r="F11" s="23">
        <f>VLOOKUP(B11,[5]Data!$C$9:$K$12,8,FALSE)</f>
        <v>2.929261859854947E-2</v>
      </c>
      <c r="G11" s="23">
        <f>VLOOKUP(B11,[5]Data!$C$9:$K$12,9,FALSE)</f>
        <v>5.6461563857982781E-3</v>
      </c>
      <c r="H11" s="220"/>
      <c r="I11" s="214">
        <f>VLOOKUP(B11,[5]Data!$O$9:$X$12,5,FALSE)</f>
        <v>7182.426683068109</v>
      </c>
      <c r="J11" s="183">
        <f>VLOOKUP(B11,[5]Data!$O$9:$X$12,8,FALSE)</f>
        <v>0.76750760719107103</v>
      </c>
      <c r="K11" s="183">
        <f>VLOOKUP(B11,[5]Data!$O$9:$X$12,9,FALSE)</f>
        <v>0.20522334282121016</v>
      </c>
      <c r="L11" s="219">
        <f>VLOOKUP(B11,[5]Data!$O$9:$X$12,10,FALSE)</f>
        <v>2.7269049987718924E-2</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row>
    <row r="12" spans="1:68" s="218" customFormat="1" x14ac:dyDescent="0.2">
      <c r="A12" s="137" t="s">
        <v>638</v>
      </c>
      <c r="B12" s="126" t="s">
        <v>637</v>
      </c>
      <c r="C12" s="126" t="s">
        <v>636</v>
      </c>
      <c r="D12" s="221">
        <f>VLOOKUP(B12,[5]Data!$C$9:$G$12,5,FALSE)</f>
        <v>26212.058580372322</v>
      </c>
      <c r="E12" s="23">
        <f>VLOOKUP(B12,[5]Data!$C$9:$K$12,7,FALSE)</f>
        <v>0.94129784230191027</v>
      </c>
      <c r="F12" s="23">
        <f>VLOOKUP(B12,[5]Data!$C$9:$K$12,8,FALSE)</f>
        <v>4.586096161051352E-2</v>
      </c>
      <c r="G12" s="23">
        <f>VLOOKUP(B12,[5]Data!$C$9:$K$12,9,FALSE)</f>
        <v>1.2841196087576246E-2</v>
      </c>
      <c r="H12" s="220"/>
      <c r="I12" s="214">
        <f>VLOOKUP(B12,[5]Data!$O$9:$X$12,5,FALSE)</f>
        <v>5021.6756621373943</v>
      </c>
      <c r="J12" s="183">
        <f>VLOOKUP(B12,[5]Data!$O$9:$X$12,8,FALSE)</f>
        <v>0.73156214103205941</v>
      </c>
      <c r="K12" s="183">
        <f>VLOOKUP(B12,[5]Data!$O$9:$X$12,9,FALSE)</f>
        <v>0.22599887880951053</v>
      </c>
      <c r="L12" s="219">
        <f>VLOOKUP(B12,[5]Data!$O$9:$X$12,10,FALSE)</f>
        <v>4.2438980158430173E-2</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row>
    <row r="13" spans="1:68" s="218" customFormat="1" x14ac:dyDescent="0.2">
      <c r="A13" s="137" t="s">
        <v>635</v>
      </c>
      <c r="B13" s="126" t="s">
        <v>634</v>
      </c>
      <c r="C13" s="126" t="s">
        <v>633</v>
      </c>
      <c r="D13" s="221">
        <f>VLOOKUP(B13,[5]Data!$C$9:$G$12,5,FALSE)</f>
        <v>50335.396004295842</v>
      </c>
      <c r="E13" s="23">
        <f>VLOOKUP(B13,[5]Data!$C$9:$K$12,7,FALSE)</f>
        <v>0.96411854528188157</v>
      </c>
      <c r="F13" s="23">
        <f>VLOOKUP(B13,[5]Data!$C$9:$K$12,8,FALSE)</f>
        <v>3.0574138484670235E-2</v>
      </c>
      <c r="G13" s="23">
        <f>VLOOKUP(B13,[5]Data!$C$9:$K$12,9,FALSE)</f>
        <v>5.307316233448215E-3</v>
      </c>
      <c r="H13" s="220"/>
      <c r="I13" s="214">
        <f>VLOOKUP(B13,[5]Data!$O$9:$X$12,5,FALSE)</f>
        <v>6319.3796185662595</v>
      </c>
      <c r="J13" s="183">
        <f>VLOOKUP(B13,[5]Data!$O$9:$X$12,8,FALSE)</f>
        <v>0.75877493708576282</v>
      </c>
      <c r="K13" s="183">
        <f>VLOOKUP(B13,[5]Data!$O$9:$X$12,9,FALSE)</f>
        <v>0.22246865152529186</v>
      </c>
      <c r="L13" s="219">
        <f>VLOOKUP(B13,[5]Data!$O$9:$X$12,10,FALSE)</f>
        <v>1.875641138894529E-2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row>
    <row r="14" spans="1:68" s="218" customFormat="1" x14ac:dyDescent="0.2">
      <c r="A14" s="137"/>
      <c r="B14" s="126"/>
      <c r="C14" s="126"/>
      <c r="D14" s="221"/>
      <c r="E14" s="23"/>
      <c r="F14" s="23"/>
      <c r="G14" s="23"/>
      <c r="H14" s="220"/>
      <c r="I14" s="214"/>
      <c r="J14" s="183"/>
      <c r="K14" s="183"/>
      <c r="L14" s="219"/>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row>
    <row r="15" spans="1:68" customFormat="1" x14ac:dyDescent="0.2">
      <c r="A15" s="217" t="s">
        <v>632</v>
      </c>
      <c r="B15" s="88" t="s">
        <v>631</v>
      </c>
      <c r="C15" s="126" t="s">
        <v>630</v>
      </c>
      <c r="D15" s="24">
        <f>VLOOKUP(B15,[5]Data!$C$25:$G$236,5,FALSE)</f>
        <v>430.72274299693339</v>
      </c>
      <c r="E15" s="183">
        <f>VLOOKUP(B15,[5]Data!$C$25:$K$236,7,FALSE)</f>
        <v>0.97252424143657223</v>
      </c>
      <c r="F15" s="183">
        <f>VLOOKUP(B15,[5]Data!$C$25:$K$236,8,FALSE)</f>
        <v>2.2555822510388041E-2</v>
      </c>
      <c r="G15" s="183">
        <f>VLOOKUP(B15,[5]Data!$C$25:$K$236,9,FALSE)</f>
        <v>4.9199360530397867E-3</v>
      </c>
      <c r="H15" s="183"/>
      <c r="I15" s="214">
        <f>VLOOKUP('Table 5'!B15,[5]Data!$O$25:$S$236,5,0)</f>
        <v>40.473042055277055</v>
      </c>
      <c r="J15" s="19">
        <f>VLOOKUP(B15,[5]Data!$O$25:$X$236,8,FALSE)</f>
        <v>0.78148537852337452</v>
      </c>
      <c r="K15" s="19">
        <f>VLOOKUP(B15,[5]Data!$O$25:$X$236,9,FALSE)</f>
        <v>0.20892228256414494</v>
      </c>
      <c r="L15" s="213">
        <f>VLOOKUP(B15,[5]Data!$O$25:$X$236,10,FALSE)</f>
        <v>9.5923389124806611E-3</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row>
    <row r="16" spans="1:68" customFormat="1" x14ac:dyDescent="0.2">
      <c r="A16" s="77" t="s">
        <v>629</v>
      </c>
      <c r="B16" s="215" t="s">
        <v>628</v>
      </c>
      <c r="C16" s="184" t="s">
        <v>627</v>
      </c>
      <c r="D16" s="24">
        <f>VLOOKUP(B16,[5]Data!$C$25:$G$236,5,FALSE)</f>
        <v>1255.8693572143889</v>
      </c>
      <c r="E16" s="183">
        <f>VLOOKUP(B16,[5]Data!$C$25:$K$236,7,FALSE)</f>
        <v>0.9724540894890622</v>
      </c>
      <c r="F16" s="183">
        <f>VLOOKUP(B16,[5]Data!$C$25:$K$236,8,FALSE)</f>
        <v>2.4939021691061634E-2</v>
      </c>
      <c r="G16" s="183">
        <f>VLOOKUP(B16,[5]Data!$C$25:$K$236,9,FALSE)</f>
        <v>2.6068888198761834E-3</v>
      </c>
      <c r="H16" s="183"/>
      <c r="I16" s="214">
        <f>VLOOKUP('Table 5'!B16,[5]Data!$O$25:$S$236,5,0)</f>
        <v>74.617639378430397</v>
      </c>
      <c r="J16" s="19">
        <f>VLOOKUP(B16,[5]Data!$O$25:$X$236,8,FALSE)</f>
        <v>0.84109658771651419</v>
      </c>
      <c r="K16" s="19">
        <f>VLOOKUP(B16,[5]Data!$O$25:$X$236,9,FALSE)</f>
        <v>0.12937682413268048</v>
      </c>
      <c r="L16" s="213">
        <f>VLOOKUP(B16,[5]Data!$O$25:$X$236,10,FALSE)</f>
        <v>2.9526588150805305E-2</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row>
    <row r="17" spans="1:68" customFormat="1" x14ac:dyDescent="0.2">
      <c r="A17" s="77" t="s">
        <v>626</v>
      </c>
      <c r="B17" s="215" t="s">
        <v>625</v>
      </c>
      <c r="C17" s="184" t="s">
        <v>624</v>
      </c>
      <c r="D17" s="24">
        <f>VLOOKUP(B17,[5]Data!$C$25:$G$236,5,FALSE)</f>
        <v>1075.7940356845768</v>
      </c>
      <c r="E17" s="183">
        <f>VLOOKUP(B17,[5]Data!$C$25:$K$236,7,FALSE)</f>
        <v>0.98916278690872939</v>
      </c>
      <c r="F17" s="183">
        <f>VLOOKUP(B17,[5]Data!$C$25:$K$236,8,FALSE)</f>
        <v>1.0552430757851368E-2</v>
      </c>
      <c r="G17" s="183">
        <f>VLOOKUP(B17,[5]Data!$C$25:$K$236,9,FALSE)</f>
        <v>2.8478233341927182E-4</v>
      </c>
      <c r="H17" s="183"/>
      <c r="I17" s="214">
        <f>VLOOKUP('Table 5'!B17,[5]Data!$O$25:$S$236,5,0)</f>
        <v>65.667718618575535</v>
      </c>
      <c r="J17" s="19">
        <f>VLOOKUP(B17,[5]Data!$O$25:$X$236,8,FALSE)</f>
        <v>0.80377342634647975</v>
      </c>
      <c r="K17" s="19">
        <f>VLOOKUP(B17,[5]Data!$O$25:$X$236,9,FALSE)</f>
        <v>0.18290370103337758</v>
      </c>
      <c r="L17" s="213">
        <f>VLOOKUP(B17,[5]Data!$O$25:$X$236,10,FALSE)</f>
        <v>1.3322872620142626E-2</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row>
    <row r="18" spans="1:68" customFormat="1" x14ac:dyDescent="0.2">
      <c r="A18" s="77" t="s">
        <v>623</v>
      </c>
      <c r="B18" s="215" t="s">
        <v>622</v>
      </c>
      <c r="C18" s="184" t="s">
        <v>621</v>
      </c>
      <c r="D18" s="24">
        <f>VLOOKUP(B18,[5]Data!$C$25:$G$236,5,FALSE)</f>
        <v>1314.072932546057</v>
      </c>
      <c r="E18" s="183">
        <f>VLOOKUP(B18,[5]Data!$C$25:$K$236,7,FALSE)</f>
        <v>0.97607771759525686</v>
      </c>
      <c r="F18" s="183">
        <f>VLOOKUP(B18,[5]Data!$C$25:$K$236,8,FALSE)</f>
        <v>1.734752823761174E-2</v>
      </c>
      <c r="G18" s="183">
        <f>VLOOKUP(B18,[5]Data!$C$25:$K$236,9,FALSE)</f>
        <v>6.5747541671313976E-3</v>
      </c>
      <c r="H18" s="183"/>
      <c r="I18" s="214">
        <f>VLOOKUP('Table 5'!B18,[5]Data!$O$25:$S$236,5,0)</f>
        <v>77.600611771762516</v>
      </c>
      <c r="J18" s="19">
        <f>VLOOKUP(B18,[5]Data!$O$25:$X$236,8,FALSE)</f>
        <v>0.76528669635408819</v>
      </c>
      <c r="K18" s="19">
        <f>VLOOKUP(B18,[5]Data!$O$25:$X$236,9,FALSE)</f>
        <v>0.21126396420868124</v>
      </c>
      <c r="L18" s="213">
        <f>VLOOKUP(B18,[5]Data!$O$25:$X$236,10,FALSE)</f>
        <v>2.3449339437230664E-2</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row>
    <row r="19" spans="1:68" customFormat="1" x14ac:dyDescent="0.2">
      <c r="A19" s="77" t="s">
        <v>620</v>
      </c>
      <c r="B19" s="215" t="s">
        <v>619</v>
      </c>
      <c r="C19" s="184" t="s">
        <v>618</v>
      </c>
      <c r="D19" s="24">
        <f>VLOOKUP(B19,[5]Data!$C$25:$G$236,5,FALSE)</f>
        <v>1393.4404550376137</v>
      </c>
      <c r="E19" s="183">
        <f>VLOOKUP(B19,[5]Data!$C$25:$K$236,7,FALSE)</f>
        <v>0.98251653678102235</v>
      </c>
      <c r="F19" s="183">
        <f>VLOOKUP(B19,[5]Data!$C$25:$K$236,8,FALSE)</f>
        <v>1.4687111344642421E-2</v>
      </c>
      <c r="G19" s="183">
        <f>VLOOKUP(B19,[5]Data!$C$25:$K$236,9,FALSE)</f>
        <v>2.7963518743351276E-3</v>
      </c>
      <c r="H19" s="183"/>
      <c r="I19" s="214">
        <f>VLOOKUP('Table 5'!B19,[5]Data!$O$25:$S$236,5,0)</f>
        <v>113.55052147654119</v>
      </c>
      <c r="J19" s="19">
        <f>VLOOKUP(B19,[5]Data!$O$25:$X$236,8,FALSE)</f>
        <v>0.78267631420250494</v>
      </c>
      <c r="K19" s="19">
        <f>VLOOKUP(B19,[5]Data!$O$25:$X$236,9,FALSE)</f>
        <v>0.21732368579749506</v>
      </c>
      <c r="L19" s="213">
        <f>VLOOKUP(B19,[5]Data!$O$25:$X$236,10,FALSE)</f>
        <v>0</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row>
    <row r="20" spans="1:68" customFormat="1" x14ac:dyDescent="0.2">
      <c r="A20" s="77" t="s">
        <v>617</v>
      </c>
      <c r="B20" s="215" t="s">
        <v>616</v>
      </c>
      <c r="C20" s="184" t="s">
        <v>615</v>
      </c>
      <c r="D20" s="24">
        <f>VLOOKUP(B20,[5]Data!$C$25:$G$236,5,FALSE)</f>
        <v>1273.5717059726212</v>
      </c>
      <c r="E20" s="183">
        <f>VLOOKUP(B20,[5]Data!$C$25:$K$236,7,FALSE)</f>
        <v>0.96112093767220097</v>
      </c>
      <c r="F20" s="183">
        <f>VLOOKUP(B20,[5]Data!$C$25:$K$236,8,FALSE)</f>
        <v>3.5903032795389596E-2</v>
      </c>
      <c r="G20" s="183">
        <f>VLOOKUP(B20,[5]Data!$C$25:$K$236,9,FALSE)</f>
        <v>2.976029532409412E-3</v>
      </c>
      <c r="H20" s="183"/>
      <c r="I20" s="214">
        <f>VLOOKUP('Table 5'!B20,[5]Data!$O$25:$S$236,5,0)</f>
        <v>91.183336181572997</v>
      </c>
      <c r="J20" s="19">
        <f>VLOOKUP(B20,[5]Data!$O$25:$X$236,8,FALSE)</f>
        <v>0.80296642609872282</v>
      </c>
      <c r="K20" s="19">
        <f>VLOOKUP(B20,[5]Data!$O$25:$X$236,9,FALSE)</f>
        <v>0.17230783271457337</v>
      </c>
      <c r="L20" s="213">
        <f>VLOOKUP(B20,[5]Data!$O$25:$X$236,10,FALSE)</f>
        <v>2.4725741186703881E-2</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row>
    <row r="21" spans="1:68" customFormat="1" x14ac:dyDescent="0.2">
      <c r="A21" s="77" t="s">
        <v>614</v>
      </c>
      <c r="B21" s="215" t="s">
        <v>613</v>
      </c>
      <c r="C21" s="184" t="s">
        <v>612</v>
      </c>
      <c r="D21" s="24">
        <f>VLOOKUP(B21,[5]Data!$C$25:$G$236,5,FALSE)</f>
        <v>760.5200691448814</v>
      </c>
      <c r="E21" s="183">
        <f>VLOOKUP(B21,[5]Data!$C$25:$K$236,7,FALSE)</f>
        <v>0.98775178563789767</v>
      </c>
      <c r="F21" s="183">
        <f>VLOOKUP(B21,[5]Data!$C$25:$K$236,8,FALSE)</f>
        <v>6.1234090976174946E-3</v>
      </c>
      <c r="G21" s="183">
        <f>VLOOKUP(B21,[5]Data!$C$25:$K$236,9,FALSE)</f>
        <v>6.1248052644847966E-3</v>
      </c>
      <c r="H21" s="183"/>
      <c r="I21" s="214">
        <f>VLOOKUP('Table 5'!B21,[5]Data!$O$25:$S$236,5,0)</f>
        <v>33.345469865426274</v>
      </c>
      <c r="J21" s="19">
        <f>VLOOKUP(B21,[5]Data!$O$25:$X$236,8,FALSE)</f>
        <v>0.73771920350355835</v>
      </c>
      <c r="K21" s="19">
        <f>VLOOKUP(B21,[5]Data!$O$25:$X$236,9,FALSE)</f>
        <v>0.12979260976118498</v>
      </c>
      <c r="L21" s="213">
        <f>VLOOKUP(B21,[5]Data!$O$25:$X$236,10,FALSE)</f>
        <v>0.13248818673525675</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row>
    <row r="22" spans="1:68" customFormat="1" x14ac:dyDescent="0.2">
      <c r="A22" s="77" t="s">
        <v>611</v>
      </c>
      <c r="B22" s="215" t="s">
        <v>610</v>
      </c>
      <c r="C22" s="184" t="s">
        <v>609</v>
      </c>
      <c r="D22" s="24">
        <f>VLOOKUP(B22,[5]Data!$C$25:$G$236,5,FALSE)</f>
        <v>1156.9151643891103</v>
      </c>
      <c r="E22" s="183">
        <f>VLOOKUP(B22,[5]Data!$C$25:$K$236,7,FALSE)</f>
        <v>0.97479882912482652</v>
      </c>
      <c r="F22" s="183">
        <f>VLOOKUP(B22,[5]Data!$C$25:$K$236,8,FALSE)</f>
        <v>1.9447769967901887E-2</v>
      </c>
      <c r="G22" s="183">
        <f>VLOOKUP(B22,[5]Data!$C$25:$K$236,9,FALSE)</f>
        <v>5.7534009072715987E-3</v>
      </c>
      <c r="H22" s="183"/>
      <c r="I22" s="214">
        <f>VLOOKUP('Table 5'!B22,[5]Data!$O$25:$S$236,5,0)</f>
        <v>98.225627653019444</v>
      </c>
      <c r="J22" s="19">
        <f>VLOOKUP(B22,[5]Data!$O$25:$X$236,8,FALSE)</f>
        <v>0.87491150853049504</v>
      </c>
      <c r="K22" s="19">
        <f>VLOOKUP(B22,[5]Data!$O$25:$X$236,9,FALSE)</f>
        <v>9.8946277629679558E-2</v>
      </c>
      <c r="L22" s="213">
        <f>VLOOKUP(B22,[5]Data!$O$25:$X$236,10,FALSE)</f>
        <v>2.6142213839825287E-2</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row>
    <row r="23" spans="1:68" customFormat="1" x14ac:dyDescent="0.2">
      <c r="A23" s="77" t="s">
        <v>608</v>
      </c>
      <c r="B23" s="215" t="s">
        <v>607</v>
      </c>
      <c r="C23" s="184" t="s">
        <v>606</v>
      </c>
      <c r="D23" s="24">
        <f>VLOOKUP(B23,[5]Data!$C$25:$G$236,5,FALSE)</f>
        <v>550.15993383493208</v>
      </c>
      <c r="E23" s="183">
        <f>VLOOKUP(B23,[5]Data!$C$25:$K$236,7,FALSE)</f>
        <v>0.96715842368911986</v>
      </c>
      <c r="F23" s="183">
        <f>VLOOKUP(B23,[5]Data!$C$25:$K$236,8,FALSE)</f>
        <v>2.7306648824586603E-2</v>
      </c>
      <c r="G23" s="183">
        <f>VLOOKUP(B23,[5]Data!$C$25:$K$236,9,FALSE)</f>
        <v>5.534927486293569E-3</v>
      </c>
      <c r="H23" s="183"/>
      <c r="I23" s="214">
        <f>VLOOKUP('Table 5'!B23,[5]Data!$O$25:$S$236,5,0)</f>
        <v>71.40153526538532</v>
      </c>
      <c r="J23" s="19">
        <f>VLOOKUP(B23,[5]Data!$O$25:$X$236,8,FALSE)</f>
        <v>0.80398806807647993</v>
      </c>
      <c r="K23" s="19">
        <f>VLOOKUP(B23,[5]Data!$O$25:$X$236,9,FALSE)</f>
        <v>0.17681159881625522</v>
      </c>
      <c r="L23" s="213">
        <f>VLOOKUP(B23,[5]Data!$O$25:$X$236,10,FALSE)</f>
        <v>1.9200333107264933E-2</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row>
    <row r="24" spans="1:68" customFormat="1" x14ac:dyDescent="0.2">
      <c r="A24" s="77" t="s">
        <v>605</v>
      </c>
      <c r="B24" s="215" t="s">
        <v>604</v>
      </c>
      <c r="C24" s="184" t="s">
        <v>603</v>
      </c>
      <c r="D24" s="24">
        <f>VLOOKUP(B24,[5]Data!$C$25:$G$236,5,FALSE)</f>
        <v>671.54727515363481</v>
      </c>
      <c r="E24" s="183">
        <f>VLOOKUP(B24,[5]Data!$C$25:$K$236,7,FALSE)</f>
        <v>0.95190319411011415</v>
      </c>
      <c r="F24" s="183">
        <f>VLOOKUP(B24,[5]Data!$C$25:$K$236,8,FALSE)</f>
        <v>4.5281045943094719E-2</v>
      </c>
      <c r="G24" s="183">
        <f>VLOOKUP(B24,[5]Data!$C$25:$K$236,9,FALSE)</f>
        <v>2.8157599467911053E-3</v>
      </c>
      <c r="H24" s="183"/>
      <c r="I24" s="214">
        <f>VLOOKUP('Table 5'!B24,[5]Data!$O$25:$S$236,5,0)</f>
        <v>86.876315872421529</v>
      </c>
      <c r="J24" s="19">
        <f>VLOOKUP(B24,[5]Data!$O$25:$X$236,8,FALSE)</f>
        <v>0.75046849697048912</v>
      </c>
      <c r="K24" s="19">
        <f>VLOOKUP(B24,[5]Data!$O$25:$X$236,9,FALSE)</f>
        <v>0.20827932946502606</v>
      </c>
      <c r="L24" s="213">
        <f>VLOOKUP(B24,[5]Data!$O$25:$X$236,10,FALSE)</f>
        <v>4.1252173564484941E-2</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row>
    <row r="25" spans="1:68" customFormat="1" x14ac:dyDescent="0.2">
      <c r="A25" s="77" t="s">
        <v>602</v>
      </c>
      <c r="B25" s="215" t="s">
        <v>601</v>
      </c>
      <c r="C25" s="184" t="s">
        <v>600</v>
      </c>
      <c r="D25" s="24">
        <f>VLOOKUP(B25,[5]Data!$C$25:$G$236,5,FALSE)</f>
        <v>1086.4374047569804</v>
      </c>
      <c r="E25" s="183">
        <f>VLOOKUP(B25,[5]Data!$C$25:$K$236,7,FALSE)</f>
        <v>0.95707745536367705</v>
      </c>
      <c r="F25" s="183">
        <f>VLOOKUP(B25,[5]Data!$C$25:$K$236,8,FALSE)</f>
        <v>3.4592345387606284E-2</v>
      </c>
      <c r="G25" s="183">
        <f>VLOOKUP(B25,[5]Data!$C$25:$K$236,9,FALSE)</f>
        <v>8.3301992487167624E-3</v>
      </c>
      <c r="H25" s="183"/>
      <c r="I25" s="214">
        <f>VLOOKUP('Table 5'!B25,[5]Data!$O$25:$S$236,5,0)</f>
        <v>155.09900838557311</v>
      </c>
      <c r="J25" s="19">
        <f>VLOOKUP(B25,[5]Data!$O$25:$X$236,8,FALSE)</f>
        <v>0.60275094208328084</v>
      </c>
      <c r="K25" s="19">
        <f>VLOOKUP(B25,[5]Data!$O$25:$X$236,9,FALSE)</f>
        <v>0.3848466522625496</v>
      </c>
      <c r="L25" s="213">
        <f>VLOOKUP(B25,[5]Data!$O$25:$X$236,10,FALSE)</f>
        <v>1.2402405654169689E-2</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row>
    <row r="26" spans="1:68" customFormat="1" x14ac:dyDescent="0.2">
      <c r="A26" s="77" t="s">
        <v>599</v>
      </c>
      <c r="B26" s="215" t="s">
        <v>598</v>
      </c>
      <c r="C26" s="184" t="s">
        <v>597</v>
      </c>
      <c r="D26" s="24">
        <f>VLOOKUP(B26,[5]Data!$C$25:$G$236,5,FALSE)</f>
        <v>705.67997562567712</v>
      </c>
      <c r="E26" s="183">
        <f>VLOOKUP(B26,[5]Data!$C$25:$K$236,7,FALSE)</f>
        <v>0.96373172345764879</v>
      </c>
      <c r="F26" s="183">
        <f>VLOOKUP(B26,[5]Data!$C$25:$K$236,8,FALSE)</f>
        <v>2.7651277983432761E-2</v>
      </c>
      <c r="G26" s="183">
        <f>VLOOKUP(B26,[5]Data!$C$25:$K$236,9,FALSE)</f>
        <v>8.6169985589184435E-3</v>
      </c>
      <c r="H26" s="183"/>
      <c r="I26" s="214">
        <f>VLOOKUP('Table 5'!B26,[5]Data!$O$25:$S$236,5,0)</f>
        <v>97.388941411090414</v>
      </c>
      <c r="J26" s="19">
        <f>VLOOKUP(B26,[5]Data!$O$25:$X$236,8,FALSE)</f>
        <v>0.48850855521166286</v>
      </c>
      <c r="K26" s="19">
        <f>VLOOKUP(B26,[5]Data!$O$25:$X$236,9,FALSE)</f>
        <v>0.4949560246926305</v>
      </c>
      <c r="L26" s="213">
        <f>VLOOKUP(B26,[5]Data!$O$25:$X$236,10,FALSE)</f>
        <v>1.6535420095706542E-2</v>
      </c>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row>
    <row r="27" spans="1:68" customFormat="1" x14ac:dyDescent="0.2">
      <c r="A27" s="77" t="s">
        <v>596</v>
      </c>
      <c r="B27" s="215" t="s">
        <v>595</v>
      </c>
      <c r="C27" s="184" t="s">
        <v>594</v>
      </c>
      <c r="D27" s="24">
        <f>VLOOKUP(B27,[5]Data!$C$25:$G$236,5,FALSE)</f>
        <v>699.83490452712874</v>
      </c>
      <c r="E27" s="183">
        <f>VLOOKUP(B27,[5]Data!$C$25:$K$236,7,FALSE)</f>
        <v>0.95110730825744727</v>
      </c>
      <c r="F27" s="183">
        <f>VLOOKUP(B27,[5]Data!$C$25:$K$236,8,FALSE)</f>
        <v>3.8555940804324146E-2</v>
      </c>
      <c r="G27" s="183">
        <f>VLOOKUP(B27,[5]Data!$C$25:$K$236,9,FALSE)</f>
        <v>1.0336750938228579E-2</v>
      </c>
      <c r="H27" s="183"/>
      <c r="I27" s="214">
        <f>VLOOKUP('Table 5'!B27,[5]Data!$O$25:$S$236,5,0)</f>
        <v>134.16594825973047</v>
      </c>
      <c r="J27" s="19">
        <f>VLOOKUP(B27,[5]Data!$O$25:$X$236,8,FALSE)</f>
        <v>0.81770001879937126</v>
      </c>
      <c r="K27" s="19">
        <f>VLOOKUP(B27,[5]Data!$O$25:$X$236,9,FALSE)</f>
        <v>0.13215075946815091</v>
      </c>
      <c r="L27" s="213">
        <f>VLOOKUP(B27,[5]Data!$O$25:$X$236,10,FALSE)</f>
        <v>5.0149221732477781E-2</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row>
    <row r="28" spans="1:68" customFormat="1" x14ac:dyDescent="0.2">
      <c r="A28" s="77" t="s">
        <v>593</v>
      </c>
      <c r="B28" s="215" t="s">
        <v>592</v>
      </c>
      <c r="C28" s="184" t="s">
        <v>591</v>
      </c>
      <c r="D28" s="24">
        <f>VLOOKUP(B28,[5]Data!$C$25:$G$236,5,FALSE)</f>
        <v>671.64967507213316</v>
      </c>
      <c r="E28" s="183">
        <f>VLOOKUP(B28,[5]Data!$C$25:$K$236,7,FALSE)</f>
        <v>0.96501481050265514</v>
      </c>
      <c r="F28" s="183">
        <f>VLOOKUP(B28,[5]Data!$C$25:$K$236,8,FALSE)</f>
        <v>2.7080872946029851E-2</v>
      </c>
      <c r="G28" s="183">
        <f>VLOOKUP(B28,[5]Data!$C$25:$K$236,9,FALSE)</f>
        <v>7.9043165513151149E-3</v>
      </c>
      <c r="H28" s="183"/>
      <c r="I28" s="214">
        <f>VLOOKUP('Table 5'!B28,[5]Data!$O$25:$S$236,5,0)</f>
        <v>86.58621305400591</v>
      </c>
      <c r="J28" s="19">
        <f>VLOOKUP(B28,[5]Data!$O$25:$X$236,8,FALSE)</f>
        <v>0.80805470560367254</v>
      </c>
      <c r="K28" s="19">
        <f>VLOOKUP(B28,[5]Data!$O$25:$X$236,9,FALSE)</f>
        <v>0.19194529439632751</v>
      </c>
      <c r="L28" s="213">
        <f>VLOOKUP(B28,[5]Data!$O$25:$X$236,10,FALSE)</f>
        <v>0</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row>
    <row r="29" spans="1:68" customFormat="1" x14ac:dyDescent="0.2">
      <c r="A29" s="77" t="s">
        <v>590</v>
      </c>
      <c r="B29" s="215" t="s">
        <v>589</v>
      </c>
      <c r="C29" s="184" t="s">
        <v>588</v>
      </c>
      <c r="D29" s="24">
        <f>VLOOKUP(B29,[5]Data!$C$25:$G$236,5,FALSE)</f>
        <v>911.27850663381093</v>
      </c>
      <c r="E29" s="183">
        <f>VLOOKUP(B29,[5]Data!$C$25:$K$236,7,FALSE)</f>
        <v>0.96030478128703078</v>
      </c>
      <c r="F29" s="183">
        <f>VLOOKUP(B29,[5]Data!$C$25:$K$236,8,FALSE)</f>
        <v>2.7294061770041747E-2</v>
      </c>
      <c r="G29" s="183">
        <f>VLOOKUP(B29,[5]Data!$C$25:$K$236,9,FALSE)</f>
        <v>1.2401156942927516E-2</v>
      </c>
      <c r="H29" s="183"/>
      <c r="I29" s="214">
        <f>VLOOKUP('Table 5'!B29,[5]Data!$O$25:$S$236,5,0)</f>
        <v>105.15531787947708</v>
      </c>
      <c r="J29" s="19">
        <f>VLOOKUP(B29,[5]Data!$O$25:$X$236,8,FALSE)</f>
        <v>0.53442432429867259</v>
      </c>
      <c r="K29" s="19">
        <f>VLOOKUP(B29,[5]Data!$O$25:$X$236,9,FALSE)</f>
        <v>0.38127731827795019</v>
      </c>
      <c r="L29" s="213">
        <f>VLOOKUP(B29,[5]Data!$O$25:$X$236,10,FALSE)</f>
        <v>8.4298357423377268E-2</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row>
    <row r="30" spans="1:68" customFormat="1" x14ac:dyDescent="0.2">
      <c r="A30" s="77" t="s">
        <v>587</v>
      </c>
      <c r="B30" s="215" t="s">
        <v>586</v>
      </c>
      <c r="C30" s="184" t="s">
        <v>585</v>
      </c>
      <c r="D30" s="24">
        <f>VLOOKUP(B30,[5]Data!$C$25:$G$236,5,FALSE)</f>
        <v>1310.9024252393624</v>
      </c>
      <c r="E30" s="183">
        <f>VLOOKUP(B30,[5]Data!$C$25:$K$236,7,FALSE)</f>
        <v>0.97587855374308796</v>
      </c>
      <c r="F30" s="183">
        <f>VLOOKUP(B30,[5]Data!$C$25:$K$236,8,FALSE)</f>
        <v>1.966266938676928E-2</v>
      </c>
      <c r="G30" s="183">
        <f>VLOOKUP(B30,[5]Data!$C$25:$K$236,9,FALSE)</f>
        <v>4.4587768701426873E-3</v>
      </c>
      <c r="H30" s="183"/>
      <c r="I30" s="214">
        <f>VLOOKUP('Table 5'!B30,[5]Data!$O$25:$S$236,5,0)</f>
        <v>169.48307999182433</v>
      </c>
      <c r="J30" s="19">
        <f>VLOOKUP(B30,[5]Data!$O$25:$X$236,8,FALSE)</f>
        <v>0.71472837447390047</v>
      </c>
      <c r="K30" s="19">
        <f>VLOOKUP(B30,[5]Data!$O$25:$X$236,9,FALSE)</f>
        <v>0.21845154659592789</v>
      </c>
      <c r="L30" s="213">
        <f>VLOOKUP(B30,[5]Data!$O$25:$X$236,10,FALSE)</f>
        <v>6.6820078930171736E-2</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row>
    <row r="31" spans="1:68" customFormat="1" x14ac:dyDescent="0.2">
      <c r="A31" s="77" t="s">
        <v>584</v>
      </c>
      <c r="B31" s="215" t="s">
        <v>583</v>
      </c>
      <c r="C31" s="184" t="s">
        <v>582</v>
      </c>
      <c r="D31" s="24">
        <f>VLOOKUP(B31,[5]Data!$C$25:$G$236,5,FALSE)</f>
        <v>855.89182650707721</v>
      </c>
      <c r="E31" s="183">
        <f>VLOOKUP(B31,[5]Data!$C$25:$K$236,7,FALSE)</f>
        <v>0.9605420457974978</v>
      </c>
      <c r="F31" s="183">
        <f>VLOOKUP(B31,[5]Data!$C$25:$K$236,8,FALSE)</f>
        <v>3.9457954202502234E-2</v>
      </c>
      <c r="G31" s="183">
        <f>VLOOKUP(B31,[5]Data!$C$25:$K$236,9,FALSE)</f>
        <v>0</v>
      </c>
      <c r="H31" s="183"/>
      <c r="I31" s="214">
        <f>VLOOKUP('Table 5'!B31,[5]Data!$O$25:$S$236,5,0)</f>
        <v>66.907782006631336</v>
      </c>
      <c r="J31" s="19">
        <f>VLOOKUP(B31,[5]Data!$O$25:$X$236,8,FALSE)</f>
        <v>0.7834251898849437</v>
      </c>
      <c r="K31" s="19">
        <f>VLOOKUP(B31,[5]Data!$O$25:$X$236,9,FALSE)</f>
        <v>0.21657481011505622</v>
      </c>
      <c r="L31" s="213">
        <f>VLOOKUP(B31,[5]Data!$O$25:$X$236,10,FALSE)</f>
        <v>0</v>
      </c>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row>
    <row r="32" spans="1:68" customFormat="1" x14ac:dyDescent="0.2">
      <c r="A32" s="77" t="s">
        <v>581</v>
      </c>
      <c r="B32" s="215" t="s">
        <v>580</v>
      </c>
      <c r="C32" s="184" t="s">
        <v>579</v>
      </c>
      <c r="D32" s="24">
        <f>VLOOKUP(B32,[5]Data!$C$25:$G$236,5,FALSE)</f>
        <v>834.63546059241105</v>
      </c>
      <c r="E32" s="183">
        <f>VLOOKUP(B32,[5]Data!$C$25:$K$236,7,FALSE)</f>
        <v>0.95424557263157572</v>
      </c>
      <c r="F32" s="183">
        <f>VLOOKUP(B32,[5]Data!$C$25:$K$236,8,FALSE)</f>
        <v>3.9250669306670698E-2</v>
      </c>
      <c r="G32" s="183">
        <f>VLOOKUP(B32,[5]Data!$C$25:$K$236,9,FALSE)</f>
        <v>6.5037580617536188E-3</v>
      </c>
      <c r="H32" s="183"/>
      <c r="I32" s="214">
        <f>VLOOKUP('Table 5'!B32,[5]Data!$O$25:$S$236,5,0)</f>
        <v>94.625091793113143</v>
      </c>
      <c r="J32" s="19">
        <f>VLOOKUP(B32,[5]Data!$O$25:$X$236,8,FALSE)</f>
        <v>0.68244368743016881</v>
      </c>
      <c r="K32" s="19">
        <f>VLOOKUP(B32,[5]Data!$O$25:$X$236,9,FALSE)</f>
        <v>0.30484836097659662</v>
      </c>
      <c r="L32" s="213">
        <f>VLOOKUP(B32,[5]Data!$O$25:$X$236,10,FALSE)</f>
        <v>1.270795159323455E-2</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row>
    <row r="33" spans="1:68" customFormat="1" x14ac:dyDescent="0.2">
      <c r="A33" s="77" t="s">
        <v>578</v>
      </c>
      <c r="B33" s="215" t="s">
        <v>577</v>
      </c>
      <c r="C33" s="184" t="s">
        <v>576</v>
      </c>
      <c r="D33" s="24">
        <f>VLOOKUP(B33,[5]Data!$C$25:$G$236,5,FALSE)</f>
        <v>833.68562983062589</v>
      </c>
      <c r="E33" s="183">
        <f>VLOOKUP(B33,[5]Data!$C$25:$K$236,7,FALSE)</f>
        <v>0.9758359105490112</v>
      </c>
      <c r="F33" s="183">
        <f>VLOOKUP(B33,[5]Data!$C$25:$K$236,8,FALSE)</f>
        <v>1.7795024495647165E-2</v>
      </c>
      <c r="G33" s="183">
        <f>VLOOKUP(B33,[5]Data!$C$25:$K$236,9,FALSE)</f>
        <v>6.3690649553416251E-3</v>
      </c>
      <c r="H33" s="183"/>
      <c r="I33" s="214">
        <f>VLOOKUP('Table 5'!B33,[5]Data!$O$25:$S$236,5,0)</f>
        <v>64.293094979905732</v>
      </c>
      <c r="J33" s="19">
        <f>VLOOKUP(B33,[5]Data!$O$25:$X$236,8,FALSE)</f>
        <v>0.76714579112559078</v>
      </c>
      <c r="K33" s="19">
        <f>VLOOKUP(B33,[5]Data!$O$25:$X$236,9,FALSE)</f>
        <v>0.21910379267627347</v>
      </c>
      <c r="L33" s="213">
        <f>VLOOKUP(B33,[5]Data!$O$25:$X$236,10,FALSE)</f>
        <v>1.3750416198135784E-2</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row>
    <row r="34" spans="1:68" customFormat="1" x14ac:dyDescent="0.2">
      <c r="A34" s="77" t="s">
        <v>575</v>
      </c>
      <c r="B34" s="215" t="s">
        <v>574</v>
      </c>
      <c r="C34" s="184" t="s">
        <v>573</v>
      </c>
      <c r="D34" s="24">
        <f>VLOOKUP(B34,[5]Data!$C$25:$G$236,5,FALSE)</f>
        <v>554.06805486148949</v>
      </c>
      <c r="E34" s="183">
        <f>VLOOKUP(B34,[5]Data!$C$25:$K$236,7,FALSE)</f>
        <v>0.95721894129949514</v>
      </c>
      <c r="F34" s="183">
        <f>VLOOKUP(B34,[5]Data!$C$25:$K$236,8,FALSE)</f>
        <v>3.9931874646830311E-2</v>
      </c>
      <c r="G34" s="183">
        <f>VLOOKUP(B34,[5]Data!$C$25:$K$236,9,FALSE)</f>
        <v>2.8491840536744705E-3</v>
      </c>
      <c r="H34" s="183"/>
      <c r="I34" s="214">
        <f>VLOOKUP('Table 5'!B34,[5]Data!$O$25:$S$236,5,0)</f>
        <v>39.080404937630348</v>
      </c>
      <c r="J34" s="19">
        <f>VLOOKUP(B34,[5]Data!$O$25:$X$236,8,FALSE)</f>
        <v>0.62045316018826335</v>
      </c>
      <c r="K34" s="19">
        <f>VLOOKUP(B34,[5]Data!$O$25:$X$236,9,FALSE)</f>
        <v>0.37954683981173676</v>
      </c>
      <c r="L34" s="213">
        <f>VLOOKUP(B34,[5]Data!$O$25:$X$236,10,FALSE)</f>
        <v>0</v>
      </c>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row>
    <row r="35" spans="1:68" customFormat="1" x14ac:dyDescent="0.2">
      <c r="A35" s="77" t="s">
        <v>572</v>
      </c>
      <c r="B35" s="215" t="s">
        <v>571</v>
      </c>
      <c r="C35" s="184" t="s">
        <v>570</v>
      </c>
      <c r="D35" s="24">
        <f>VLOOKUP(B35,[5]Data!$C$25:$G$236,5,FALSE)</f>
        <v>887.11578902529175</v>
      </c>
      <c r="E35" s="183">
        <f>VLOOKUP(B35,[5]Data!$C$25:$K$236,7,FALSE)</f>
        <v>0.95498039544098279</v>
      </c>
      <c r="F35" s="183">
        <f>VLOOKUP(B35,[5]Data!$C$25:$K$236,8,FALSE)</f>
        <v>4.2291543901249055E-2</v>
      </c>
      <c r="G35" s="183">
        <f>VLOOKUP(B35,[5]Data!$C$25:$K$236,9,FALSE)</f>
        <v>2.7280606577681108E-3</v>
      </c>
      <c r="H35" s="183"/>
      <c r="I35" s="214">
        <f>VLOOKUP('Table 5'!B35,[5]Data!$O$25:$S$236,5,0)</f>
        <v>117.31746406329</v>
      </c>
      <c r="J35" s="19">
        <f>VLOOKUP(B35,[5]Data!$O$25:$X$236,8,FALSE)</f>
        <v>0.67883591207306193</v>
      </c>
      <c r="K35" s="19">
        <f>VLOOKUP(B35,[5]Data!$O$25:$X$236,9,FALSE)</f>
        <v>0.25631815671838648</v>
      </c>
      <c r="L35" s="213">
        <f>VLOOKUP(B35,[5]Data!$O$25:$X$236,10,FALSE)</f>
        <v>6.4845931208551547E-2</v>
      </c>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row>
    <row r="36" spans="1:68" customFormat="1" x14ac:dyDescent="0.2">
      <c r="A36" s="77" t="s">
        <v>569</v>
      </c>
      <c r="B36" s="215" t="s">
        <v>568</v>
      </c>
      <c r="C36" s="184" t="s">
        <v>567</v>
      </c>
      <c r="D36" s="24">
        <f>VLOOKUP(B36,[5]Data!$C$25:$G$236,5,FALSE)</f>
        <v>1909.6054474297871</v>
      </c>
      <c r="E36" s="183">
        <f>VLOOKUP(B36,[5]Data!$C$25:$K$236,7,FALSE)</f>
        <v>0.9567281233419177</v>
      </c>
      <c r="F36" s="183">
        <f>VLOOKUP(B36,[5]Data!$C$25:$K$236,8,FALSE)</f>
        <v>4.0378504826192541E-2</v>
      </c>
      <c r="G36" s="183">
        <f>VLOOKUP(B36,[5]Data!$C$25:$K$236,9,FALSE)</f>
        <v>2.8933718318897399E-3</v>
      </c>
      <c r="H36" s="183"/>
      <c r="I36" s="214">
        <f>VLOOKUP('Table 5'!B36,[5]Data!$O$25:$S$236,5,0)</f>
        <v>210.63481770879065</v>
      </c>
      <c r="J36" s="19">
        <f>VLOOKUP(B36,[5]Data!$O$25:$X$236,8,FALSE)</f>
        <v>0.68405385930243701</v>
      </c>
      <c r="K36" s="19">
        <f>VLOOKUP(B36,[5]Data!$O$25:$X$236,9,FALSE)</f>
        <v>0.27713896531225374</v>
      </c>
      <c r="L36" s="213">
        <f>VLOOKUP(B36,[5]Data!$O$25:$X$236,10,FALSE)</f>
        <v>3.8807175385309263E-2</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row>
    <row r="37" spans="1:68" customFormat="1" x14ac:dyDescent="0.2">
      <c r="A37" s="77" t="s">
        <v>566</v>
      </c>
      <c r="B37" s="215" t="s">
        <v>565</v>
      </c>
      <c r="C37" s="184" t="s">
        <v>564</v>
      </c>
      <c r="D37" s="24">
        <f>VLOOKUP(B37,[5]Data!$C$25:$G$236,5,FALSE)</f>
        <v>673.14321495736021</v>
      </c>
      <c r="E37" s="183">
        <f>VLOOKUP(B37,[5]Data!$C$25:$K$236,7,FALSE)</f>
        <v>0.96453468679016896</v>
      </c>
      <c r="F37" s="183">
        <f>VLOOKUP(B37,[5]Data!$C$25:$K$236,8,FALSE)</f>
        <v>3.1112328763480097E-2</v>
      </c>
      <c r="G37" s="183">
        <f>VLOOKUP(B37,[5]Data!$C$25:$K$236,9,FALSE)</f>
        <v>4.3529844463509005E-3</v>
      </c>
      <c r="H37" s="183"/>
      <c r="I37" s="214">
        <f>VLOOKUP('Table 5'!B37,[5]Data!$O$25:$S$236,5,0)</f>
        <v>77.622538584058518</v>
      </c>
      <c r="J37" s="19">
        <f>VLOOKUP(B37,[5]Data!$O$25:$X$236,8,FALSE)</f>
        <v>0.76756504677348236</v>
      </c>
      <c r="K37" s="19">
        <f>VLOOKUP(B37,[5]Data!$O$25:$X$236,9,FALSE)</f>
        <v>0.18527980486757853</v>
      </c>
      <c r="L37" s="213">
        <f>VLOOKUP(B37,[5]Data!$O$25:$X$236,10,FALSE)</f>
        <v>4.715514835893915E-2</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row>
    <row r="38" spans="1:68" customFormat="1" x14ac:dyDescent="0.2">
      <c r="A38" s="77" t="s">
        <v>563</v>
      </c>
      <c r="B38" s="215" t="s">
        <v>562</v>
      </c>
      <c r="C38" s="184" t="s">
        <v>561</v>
      </c>
      <c r="D38" s="24">
        <f>VLOOKUP(B38,[5]Data!$C$25:$G$236,5,FALSE)</f>
        <v>590.33949682096807</v>
      </c>
      <c r="E38" s="183">
        <f>VLOOKUP(B38,[5]Data!$C$25:$K$236,7,FALSE)</f>
        <v>0.9398604680307705</v>
      </c>
      <c r="F38" s="183">
        <f>VLOOKUP(B38,[5]Data!$C$25:$K$236,8,FALSE)</f>
        <v>5.4291016414484972E-2</v>
      </c>
      <c r="G38" s="183">
        <f>VLOOKUP(B38,[5]Data!$C$25:$K$236,9,FALSE)</f>
        <v>5.848515554744472E-3</v>
      </c>
      <c r="H38" s="183"/>
      <c r="I38" s="214">
        <f>VLOOKUP('Table 5'!B38,[5]Data!$O$25:$S$236,5,0)</f>
        <v>82.344795406970576</v>
      </c>
      <c r="J38" s="19">
        <f>VLOOKUP(B38,[5]Data!$O$25:$X$236,8,FALSE)</f>
        <v>0.52103768235286863</v>
      </c>
      <c r="K38" s="19">
        <f>VLOOKUP(B38,[5]Data!$O$25:$X$236,9,FALSE)</f>
        <v>0.43234598882726027</v>
      </c>
      <c r="L38" s="213">
        <f>VLOOKUP(B38,[5]Data!$O$25:$X$236,10,FALSE)</f>
        <v>4.6616328819871031E-2</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row>
    <row r="39" spans="1:68" customFormat="1" x14ac:dyDescent="0.2">
      <c r="A39" s="77" t="s">
        <v>560</v>
      </c>
      <c r="B39" s="215" t="s">
        <v>559</v>
      </c>
      <c r="C39" s="184" t="s">
        <v>558</v>
      </c>
      <c r="D39" s="24">
        <f>VLOOKUP(B39,[5]Data!$C$25:$G$236,5,FALSE)</f>
        <v>639.66164002326821</v>
      </c>
      <c r="E39" s="183">
        <f>VLOOKUP(B39,[5]Data!$C$25:$K$236,7,FALSE)</f>
        <v>0.93438436458815766</v>
      </c>
      <c r="F39" s="183">
        <f>VLOOKUP(B39,[5]Data!$C$25:$K$236,8,FALSE)</f>
        <v>5.805401612097047E-2</v>
      </c>
      <c r="G39" s="183">
        <f>VLOOKUP(B39,[5]Data!$C$25:$K$236,9,FALSE)</f>
        <v>7.5616192908717879E-3</v>
      </c>
      <c r="H39" s="183"/>
      <c r="I39" s="214">
        <f>VLOOKUP('Table 5'!B39,[5]Data!$O$25:$S$236,5,0)</f>
        <v>104.00487006962138</v>
      </c>
      <c r="J39" s="19">
        <f>VLOOKUP(B39,[5]Data!$O$25:$X$236,8,FALSE)</f>
        <v>0.71859366738925856</v>
      </c>
      <c r="K39" s="19">
        <f>VLOOKUP(B39,[5]Data!$O$25:$X$236,9,FALSE)</f>
        <v>0.22532396317750358</v>
      </c>
      <c r="L39" s="213">
        <f>VLOOKUP(B39,[5]Data!$O$25:$X$236,10,FALSE)</f>
        <v>5.6082369433237841E-2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row>
    <row r="40" spans="1:68" customFormat="1" x14ac:dyDescent="0.2">
      <c r="A40" s="77" t="s">
        <v>557</v>
      </c>
      <c r="B40" s="215" t="s">
        <v>556</v>
      </c>
      <c r="C40" s="184" t="s">
        <v>555</v>
      </c>
      <c r="D40" s="24">
        <f>VLOOKUP(B40,[5]Data!$C$25:$G$236,5,FALSE)</f>
        <v>531.29211643294423</v>
      </c>
      <c r="E40" s="183">
        <f>VLOOKUP(B40,[5]Data!$C$25:$K$236,7,FALSE)</f>
        <v>0.95418998659347931</v>
      </c>
      <c r="F40" s="183">
        <f>VLOOKUP(B40,[5]Data!$C$25:$K$236,8,FALSE)</f>
        <v>3.8622004319923735E-2</v>
      </c>
      <c r="G40" s="183">
        <f>VLOOKUP(B40,[5]Data!$C$25:$K$236,9,FALSE)</f>
        <v>7.1880090865969271E-3</v>
      </c>
      <c r="H40" s="183"/>
      <c r="I40" s="214">
        <f>VLOOKUP('Table 5'!B40,[5]Data!$O$25:$S$236,5,0)</f>
        <v>117.82119582211249</v>
      </c>
      <c r="J40" s="19">
        <f>VLOOKUP(B40,[5]Data!$O$25:$X$236,8,FALSE)</f>
        <v>0.60019309472817395</v>
      </c>
      <c r="K40" s="19">
        <f>VLOOKUP(B40,[5]Data!$O$25:$X$236,9,FALSE)</f>
        <v>0.38402436337186463</v>
      </c>
      <c r="L40" s="213">
        <f>VLOOKUP(B40,[5]Data!$O$25:$X$236,10,FALSE)</f>
        <v>1.5782541899961464E-2</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row>
    <row r="41" spans="1:68" customFormat="1" x14ac:dyDescent="0.2">
      <c r="A41" s="77" t="s">
        <v>554</v>
      </c>
      <c r="B41" s="215" t="s">
        <v>553</v>
      </c>
      <c r="C41" s="184" t="s">
        <v>552</v>
      </c>
      <c r="D41" s="24">
        <f>VLOOKUP(B41,[5]Data!$C$25:$G$236,5,FALSE)</f>
        <v>699.70739123892349</v>
      </c>
      <c r="E41" s="183">
        <f>VLOOKUP(B41,[5]Data!$C$25:$K$236,7,FALSE)</f>
        <v>0.95592676766429352</v>
      </c>
      <c r="F41" s="183">
        <f>VLOOKUP(B41,[5]Data!$C$25:$K$236,8,FALSE)</f>
        <v>2.3682162182924502E-2</v>
      </c>
      <c r="G41" s="183">
        <f>VLOOKUP(B41,[5]Data!$C$25:$K$236,9,FALSE)</f>
        <v>2.0391070152781972E-2</v>
      </c>
      <c r="H41" s="183"/>
      <c r="I41" s="214">
        <f>VLOOKUP('Table 5'!B41,[5]Data!$O$25:$S$236,5,0)</f>
        <v>49.56319031921322</v>
      </c>
      <c r="J41" s="19">
        <f>VLOOKUP(B41,[5]Data!$O$25:$X$236,8,FALSE)</f>
        <v>0.77984628409496171</v>
      </c>
      <c r="K41" s="19">
        <f>VLOOKUP(B41,[5]Data!$O$25:$X$236,9,FALSE)</f>
        <v>4.359361424597568E-2</v>
      </c>
      <c r="L41" s="213">
        <f>VLOOKUP(B41,[5]Data!$O$25:$X$236,10,FALSE)</f>
        <v>0.17656010165906272</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row>
    <row r="42" spans="1:68" customFormat="1" x14ac:dyDescent="0.2">
      <c r="A42" s="77" t="s">
        <v>551</v>
      </c>
      <c r="B42" s="215" t="s">
        <v>550</v>
      </c>
      <c r="C42" s="184" t="s">
        <v>549</v>
      </c>
      <c r="D42" s="24">
        <f>VLOOKUP(B42,[5]Data!$C$25:$G$236,5,FALSE)</f>
        <v>694.24517276484914</v>
      </c>
      <c r="E42" s="183">
        <f>VLOOKUP(B42,[5]Data!$C$25:$K$236,7,FALSE)</f>
        <v>0.96564522352444593</v>
      </c>
      <c r="F42" s="183">
        <f>VLOOKUP(B42,[5]Data!$C$25:$K$236,8,FALSE)</f>
        <v>2.9929043457645837E-2</v>
      </c>
      <c r="G42" s="183">
        <f>VLOOKUP(B42,[5]Data!$C$25:$K$236,9,FALSE)</f>
        <v>4.425733017908196E-3</v>
      </c>
      <c r="H42" s="183"/>
      <c r="I42" s="214">
        <f>VLOOKUP('Table 5'!B42,[5]Data!$O$25:$S$236,5,0)</f>
        <v>64.646824962145146</v>
      </c>
      <c r="J42" s="19">
        <f>VLOOKUP(B42,[5]Data!$O$25:$X$236,8,FALSE)</f>
        <v>0.80796825315925913</v>
      </c>
      <c r="K42" s="19">
        <f>VLOOKUP(B42,[5]Data!$O$25:$X$236,9,FALSE)</f>
        <v>0.16949910090888107</v>
      </c>
      <c r="L42" s="213">
        <f>VLOOKUP(B42,[5]Data!$O$25:$X$236,10,FALSE)</f>
        <v>2.2532645931859798E-2</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row>
    <row r="43" spans="1:68" customFormat="1" x14ac:dyDescent="0.2">
      <c r="A43" s="77" t="s">
        <v>548</v>
      </c>
      <c r="B43" s="215" t="s">
        <v>547</v>
      </c>
      <c r="C43" s="184" t="s">
        <v>546</v>
      </c>
      <c r="D43" s="24">
        <f>VLOOKUP(B43,[5]Data!$C$25:$G$236,5,FALSE)</f>
        <v>597.40808729551043</v>
      </c>
      <c r="E43" s="183">
        <f>VLOOKUP(B43,[5]Data!$C$25:$K$236,7,FALSE)</f>
        <v>0.97585541711409529</v>
      </c>
      <c r="F43" s="183">
        <f>VLOOKUP(B43,[5]Data!$C$25:$K$236,8,FALSE)</f>
        <v>1.629514804671426E-2</v>
      </c>
      <c r="G43" s="183">
        <f>VLOOKUP(B43,[5]Data!$C$25:$K$236,9,FALSE)</f>
        <v>7.8494348391904729E-3</v>
      </c>
      <c r="H43" s="183"/>
      <c r="I43" s="214">
        <f>VLOOKUP('Table 5'!B43,[5]Data!$O$25:$S$236,5,0)</f>
        <v>36.086477344500352</v>
      </c>
      <c r="J43" s="19">
        <f>VLOOKUP(B43,[5]Data!$O$25:$X$236,8,FALSE)</f>
        <v>0.83591621776334502</v>
      </c>
      <c r="K43" s="19">
        <f>VLOOKUP(B43,[5]Data!$O$25:$X$236,9,FALSE)</f>
        <v>0.14099679937241522</v>
      </c>
      <c r="L43" s="213">
        <f>VLOOKUP(B43,[5]Data!$O$25:$X$236,10,FALSE)</f>
        <v>2.3086982864239609E-2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row>
    <row r="44" spans="1:68" customFormat="1" x14ac:dyDescent="0.2">
      <c r="A44" s="77" t="s">
        <v>545</v>
      </c>
      <c r="B44" s="215" t="s">
        <v>544</v>
      </c>
      <c r="C44" s="184" t="s">
        <v>543</v>
      </c>
      <c r="D44" s="24">
        <f>VLOOKUP(B44,[5]Data!$C$25:$G$236,5,FALSE)</f>
        <v>1360.1845791992544</v>
      </c>
      <c r="E44" s="183">
        <f>VLOOKUP(B44,[5]Data!$C$25:$K$236,7,FALSE)</f>
        <v>0.95922318610645907</v>
      </c>
      <c r="F44" s="183">
        <f>VLOOKUP(B44,[5]Data!$C$25:$K$236,8,FALSE)</f>
        <v>4.0776813893540945E-2</v>
      </c>
      <c r="G44" s="183">
        <f>VLOOKUP(B44,[5]Data!$C$25:$K$236,9,FALSE)</f>
        <v>0</v>
      </c>
      <c r="H44" s="183"/>
      <c r="I44" s="214">
        <f>VLOOKUP('Table 5'!B44,[5]Data!$O$25:$S$236,5,0)</f>
        <v>106.76774291672068</v>
      </c>
      <c r="J44" s="19">
        <f>VLOOKUP(B44,[5]Data!$O$25:$X$236,8,FALSE)</f>
        <v>0.61462250301357046</v>
      </c>
      <c r="K44" s="19">
        <f>VLOOKUP(B44,[5]Data!$O$25:$X$236,9,FALSE)</f>
        <v>0.37987575686778663</v>
      </c>
      <c r="L44" s="213">
        <f>VLOOKUP(B44,[5]Data!$O$25:$X$236,10,FALSE)</f>
        <v>5.5017401186428332E-3</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row>
    <row r="45" spans="1:68" customFormat="1" x14ac:dyDescent="0.2">
      <c r="A45" s="77" t="s">
        <v>542</v>
      </c>
      <c r="B45" s="215" t="s">
        <v>541</v>
      </c>
      <c r="C45" s="184" t="s">
        <v>540</v>
      </c>
      <c r="D45" s="24">
        <f>VLOOKUP(B45,[5]Data!$C$25:$G$236,5,FALSE)</f>
        <v>880.77753560024087</v>
      </c>
      <c r="E45" s="183">
        <f>VLOOKUP(B45,[5]Data!$C$25:$K$236,7,FALSE)</f>
        <v>0.97724835817964839</v>
      </c>
      <c r="F45" s="183">
        <f>VLOOKUP(B45,[5]Data!$C$25:$K$236,8,FALSE)</f>
        <v>1.9336316358872237E-2</v>
      </c>
      <c r="G45" s="183">
        <f>VLOOKUP(B45,[5]Data!$C$25:$K$236,9,FALSE)</f>
        <v>3.4153254614793507E-3</v>
      </c>
      <c r="H45" s="183"/>
      <c r="I45" s="214">
        <f>VLOOKUP('Table 5'!B45,[5]Data!$O$25:$S$236,5,0)</f>
        <v>56.665365627738005</v>
      </c>
      <c r="J45" s="19">
        <f>VLOOKUP(B45,[5]Data!$O$25:$X$236,8,FALSE)</f>
        <v>0.88108520590961747</v>
      </c>
      <c r="K45" s="19">
        <f>VLOOKUP(B45,[5]Data!$O$25:$X$236,9,FALSE)</f>
        <v>0.10912894448169255</v>
      </c>
      <c r="L45" s="213">
        <f>VLOOKUP(B45,[5]Data!$O$25:$X$236,10,FALSE)</f>
        <v>9.7858496086900559E-3</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row>
    <row r="46" spans="1:68" customFormat="1" x14ac:dyDescent="0.2">
      <c r="A46" s="77" t="s">
        <v>539</v>
      </c>
      <c r="B46" s="215" t="s">
        <v>538</v>
      </c>
      <c r="C46" s="184" t="s">
        <v>537</v>
      </c>
      <c r="D46" s="24">
        <f>VLOOKUP(B46,[5]Data!$C$25:$G$236,5,FALSE)</f>
        <v>1031.4620975056141</v>
      </c>
      <c r="E46" s="183">
        <f>VLOOKUP(B46,[5]Data!$C$25:$K$236,7,FALSE)</f>
        <v>0.95999421823384978</v>
      </c>
      <c r="F46" s="183">
        <f>VLOOKUP(B46,[5]Data!$C$25:$K$236,8,FALSE)</f>
        <v>3.5841813172796465E-2</v>
      </c>
      <c r="G46" s="183">
        <f>VLOOKUP(B46,[5]Data!$C$25:$K$236,9,FALSE)</f>
        <v>4.1639685933538883E-3</v>
      </c>
      <c r="H46" s="183"/>
      <c r="I46" s="214">
        <f>VLOOKUP('Table 5'!B46,[5]Data!$O$25:$S$236,5,0)</f>
        <v>113.14325063846798</v>
      </c>
      <c r="J46" s="19">
        <f>VLOOKUP(B46,[5]Data!$O$25:$X$236,8,FALSE)</f>
        <v>0.63474392612881136</v>
      </c>
      <c r="K46" s="19">
        <f>VLOOKUP(B46,[5]Data!$O$25:$X$236,9,FALSE)</f>
        <v>0.33050184077056172</v>
      </c>
      <c r="L46" s="213">
        <f>VLOOKUP(B46,[5]Data!$O$25:$X$236,10,FALSE)</f>
        <v>3.475423310062694E-2</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row>
    <row r="47" spans="1:68" customFormat="1" x14ac:dyDescent="0.2">
      <c r="A47" s="77" t="s">
        <v>536</v>
      </c>
      <c r="B47" s="215" t="s">
        <v>535</v>
      </c>
      <c r="C47" s="184" t="s">
        <v>534</v>
      </c>
      <c r="D47" s="24">
        <f>VLOOKUP(B47,[5]Data!$C$25:$G$236,5,FALSE)</f>
        <v>947.9390054177926</v>
      </c>
      <c r="E47" s="183">
        <f>VLOOKUP(B47,[5]Data!$C$25:$K$236,7,FALSE)</f>
        <v>0.9669745513982807</v>
      </c>
      <c r="F47" s="183">
        <f>VLOOKUP(B47,[5]Data!$C$25:$K$236,8,FALSE)</f>
        <v>2.9323019182722888E-2</v>
      </c>
      <c r="G47" s="183">
        <f>VLOOKUP(B47,[5]Data!$C$25:$K$236,9,FALSE)</f>
        <v>3.7024294189964462E-3</v>
      </c>
      <c r="H47" s="183"/>
      <c r="I47" s="214">
        <f>VLOOKUP('Table 5'!B47,[5]Data!$O$25:$S$236,5,0)</f>
        <v>104.88743744670781</v>
      </c>
      <c r="J47" s="19">
        <f>VLOOKUP(B47,[5]Data!$O$25:$X$236,8,FALSE)</f>
        <v>0.63798871136360624</v>
      </c>
      <c r="K47" s="19">
        <f>VLOOKUP(B47,[5]Data!$O$25:$X$236,9,FALSE)</f>
        <v>0.32062066415911172</v>
      </c>
      <c r="L47" s="213">
        <f>VLOOKUP(B47,[5]Data!$O$25:$X$236,10,FALSE)</f>
        <v>4.1390624477282027E-2</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row>
    <row r="48" spans="1:68" customFormat="1" x14ac:dyDescent="0.2">
      <c r="A48" s="77" t="s">
        <v>533</v>
      </c>
      <c r="B48" s="215" t="s">
        <v>532</v>
      </c>
      <c r="C48" s="184" t="s">
        <v>531</v>
      </c>
      <c r="D48" s="24">
        <f>VLOOKUP(B48,[5]Data!$C$25:$G$236,5,FALSE)</f>
        <v>426.40526681868772</v>
      </c>
      <c r="E48" s="183">
        <f>VLOOKUP(B48,[5]Data!$C$25:$K$236,7,FALSE)</f>
        <v>0.98052600966956494</v>
      </c>
      <c r="F48" s="183">
        <f>VLOOKUP(B48,[5]Data!$C$25:$K$236,8,FALSE)</f>
        <v>1.9473990330435034E-2</v>
      </c>
      <c r="G48" s="183">
        <f>VLOOKUP(B48,[5]Data!$C$25:$K$236,9,FALSE)</f>
        <v>0</v>
      </c>
      <c r="H48" s="183"/>
      <c r="I48" s="214">
        <f>VLOOKUP('Table 5'!B48,[5]Data!$O$25:$S$236,5,0)</f>
        <v>31.682263811805132</v>
      </c>
      <c r="J48" s="19">
        <f>VLOOKUP(B48,[5]Data!$O$25:$X$236,8,FALSE)</f>
        <v>0.73297054272273676</v>
      </c>
      <c r="K48" s="19">
        <f>VLOOKUP(B48,[5]Data!$O$25:$X$236,9,FALSE)</f>
        <v>0.21174557708143055</v>
      </c>
      <c r="L48" s="213">
        <f>VLOOKUP(B48,[5]Data!$O$25:$X$236,10,FALSE)</f>
        <v>5.5283880195832649E-2</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row>
    <row r="49" spans="1:68" customFormat="1" x14ac:dyDescent="0.2">
      <c r="A49" s="77" t="s">
        <v>530</v>
      </c>
      <c r="B49" s="215" t="s">
        <v>529</v>
      </c>
      <c r="C49" s="184" t="s">
        <v>528</v>
      </c>
      <c r="D49" s="24">
        <f>VLOOKUP(B49,[5]Data!$C$25:$G$236,5,FALSE)</f>
        <v>908.35450759304865</v>
      </c>
      <c r="E49" s="183">
        <f>VLOOKUP(B49,[5]Data!$C$25:$K$236,7,FALSE)</f>
        <v>0.96737117531730477</v>
      </c>
      <c r="F49" s="183">
        <f>VLOOKUP(B49,[5]Data!$C$25:$K$236,8,FALSE)</f>
        <v>2.5551894830804125E-2</v>
      </c>
      <c r="G49" s="183">
        <f>VLOOKUP(B49,[5]Data!$C$25:$K$236,9,FALSE)</f>
        <v>7.0769298518911609E-3</v>
      </c>
      <c r="H49" s="183"/>
      <c r="I49" s="214">
        <f>VLOOKUP('Table 5'!B49,[5]Data!$O$25:$S$236,5,0)</f>
        <v>107.534357553821</v>
      </c>
      <c r="J49" s="19">
        <f>VLOOKUP(B49,[5]Data!$O$25:$X$236,8,FALSE)</f>
        <v>0.69750354394377201</v>
      </c>
      <c r="K49" s="19">
        <f>VLOOKUP(B49,[5]Data!$O$25:$X$236,9,FALSE)</f>
        <v>0.21030589352622062</v>
      </c>
      <c r="L49" s="213">
        <f>VLOOKUP(B49,[5]Data!$O$25:$X$236,10,FALSE)</f>
        <v>9.2190562530007431E-2</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row>
    <row r="50" spans="1:68" customFormat="1" x14ac:dyDescent="0.2">
      <c r="A50" s="77" t="s">
        <v>527</v>
      </c>
      <c r="B50" s="215" t="s">
        <v>526</v>
      </c>
      <c r="C50" s="184" t="s">
        <v>525</v>
      </c>
      <c r="D50" s="24">
        <f>VLOOKUP(B50,[5]Data!$C$25:$G$236,5,FALSE)</f>
        <v>1097.98845066177</v>
      </c>
      <c r="E50" s="183">
        <f>VLOOKUP(B50,[5]Data!$C$25:$K$236,7,FALSE)</f>
        <v>0.99100555721559291</v>
      </c>
      <c r="F50" s="183">
        <f>VLOOKUP(B50,[5]Data!$C$25:$K$236,8,FALSE)</f>
        <v>6.9327799443492603E-3</v>
      </c>
      <c r="G50" s="183">
        <f>VLOOKUP(B50,[5]Data!$C$25:$K$236,9,FALSE)</f>
        <v>2.0616628400578797E-3</v>
      </c>
      <c r="H50" s="183"/>
      <c r="I50" s="214">
        <f>VLOOKUP('Table 5'!B50,[5]Data!$O$25:$S$236,5,0)</f>
        <v>83.800380156731649</v>
      </c>
      <c r="J50" s="19">
        <f>VLOOKUP(B50,[5]Data!$O$25:$X$236,8,FALSE)</f>
        <v>0.97251783115184376</v>
      </c>
      <c r="K50" s="19">
        <f>VLOOKUP(B50,[5]Data!$O$25:$X$236,9,FALSE)</f>
        <v>2.7482168848156335E-2</v>
      </c>
      <c r="L50" s="213">
        <f>VLOOKUP(B50,[5]Data!$O$25:$X$236,10,FALSE)</f>
        <v>0</v>
      </c>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row>
    <row r="51" spans="1:68" customFormat="1" x14ac:dyDescent="0.2">
      <c r="A51" s="77" t="s">
        <v>524</v>
      </c>
      <c r="B51" s="215" t="s">
        <v>523</v>
      </c>
      <c r="C51" s="184" t="s">
        <v>522</v>
      </c>
      <c r="D51" s="24">
        <f>VLOOKUP(B51,[5]Data!$C$25:$G$236,5,FALSE)</f>
        <v>421.28299945600151</v>
      </c>
      <c r="E51" s="183">
        <f>VLOOKUP(B51,[5]Data!$C$25:$K$236,7,FALSE)</f>
        <v>0.96930754141090458</v>
      </c>
      <c r="F51" s="183">
        <f>VLOOKUP(B51,[5]Data!$C$25:$K$236,8,FALSE)</f>
        <v>2.3329967952093324E-2</v>
      </c>
      <c r="G51" s="183">
        <f>VLOOKUP(B51,[5]Data!$C$25:$K$236,9,FALSE)</f>
        <v>7.3624906370019774E-3</v>
      </c>
      <c r="H51" s="183"/>
      <c r="I51" s="214">
        <f>VLOOKUP('Table 5'!B51,[5]Data!$O$25:$S$236,5,0)</f>
        <v>42.660208482109198</v>
      </c>
      <c r="J51" s="19">
        <f>VLOOKUP(B51,[5]Data!$O$25:$X$236,8,FALSE)</f>
        <v>0.59566605604080614</v>
      </c>
      <c r="K51" s="19">
        <f>VLOOKUP(B51,[5]Data!$O$25:$X$236,9,FALSE)</f>
        <v>0.40433394395919398</v>
      </c>
      <c r="L51" s="213">
        <f>VLOOKUP(B51,[5]Data!$O$25:$X$236,10,FALSE)</f>
        <v>0</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row>
    <row r="52" spans="1:68" customFormat="1" x14ac:dyDescent="0.2">
      <c r="A52" s="77" t="s">
        <v>521</v>
      </c>
      <c r="B52" s="215" t="s">
        <v>520</v>
      </c>
      <c r="C52" s="184" t="s">
        <v>519</v>
      </c>
      <c r="D52" s="24">
        <f>VLOOKUP(B52,[5]Data!$C$25:$G$236,5,FALSE)</f>
        <v>1401.1592341809064</v>
      </c>
      <c r="E52" s="183">
        <f>VLOOKUP(B52,[5]Data!$C$25:$K$236,7,FALSE)</f>
        <v>0.96909697042354881</v>
      </c>
      <c r="F52" s="183">
        <f>VLOOKUP(B52,[5]Data!$C$25:$K$236,8,FALSE)</f>
        <v>2.6704939549103805E-2</v>
      </c>
      <c r="G52" s="183">
        <f>VLOOKUP(B52,[5]Data!$C$25:$K$236,9,FALSE)</f>
        <v>4.1980900273473828E-3</v>
      </c>
      <c r="H52" s="183"/>
      <c r="I52" s="214">
        <f>VLOOKUP('Table 5'!B52,[5]Data!$O$25:$S$236,5,0)</f>
        <v>109.0926047933409</v>
      </c>
      <c r="J52" s="19">
        <f>VLOOKUP(B52,[5]Data!$O$25:$X$236,8,FALSE)</f>
        <v>0.78699819747673549</v>
      </c>
      <c r="K52" s="19">
        <f>VLOOKUP(B52,[5]Data!$O$25:$X$236,9,FALSE)</f>
        <v>0.19393106683875411</v>
      </c>
      <c r="L52" s="213">
        <f>VLOOKUP(B52,[5]Data!$O$25:$X$236,10,FALSE)</f>
        <v>1.9070735684510419E-2</v>
      </c>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row>
    <row r="53" spans="1:68" customFormat="1" x14ac:dyDescent="0.2">
      <c r="A53" s="77" t="s">
        <v>518</v>
      </c>
      <c r="B53" s="215" t="s">
        <v>517</v>
      </c>
      <c r="C53" s="184" t="s">
        <v>516</v>
      </c>
      <c r="D53" s="24">
        <f>VLOOKUP(B53,[5]Data!$C$25:$G$236,5,FALSE)</f>
        <v>674.3958365868167</v>
      </c>
      <c r="E53" s="183">
        <f>VLOOKUP(B53,[5]Data!$C$25:$K$236,7,FALSE)</f>
        <v>0.95499448606018333</v>
      </c>
      <c r="F53" s="183">
        <f>VLOOKUP(B53,[5]Data!$C$25:$K$236,8,FALSE)</f>
        <v>3.4722202876400494E-2</v>
      </c>
      <c r="G53" s="183">
        <f>VLOOKUP(B53,[5]Data!$C$25:$K$236,9,FALSE)</f>
        <v>1.028331106341621E-2</v>
      </c>
      <c r="H53" s="183"/>
      <c r="I53" s="214">
        <f>VLOOKUP('Table 5'!B53,[5]Data!$O$25:$S$236,5,0)</f>
        <v>68.505758031706677</v>
      </c>
      <c r="J53" s="19">
        <f>VLOOKUP(B53,[5]Data!$O$25:$X$236,8,FALSE)</f>
        <v>0.84256377945532646</v>
      </c>
      <c r="K53" s="19">
        <f>VLOOKUP(B53,[5]Data!$O$25:$X$236,9,FALSE)</f>
        <v>0.15516384020869128</v>
      </c>
      <c r="L53" s="213">
        <f>VLOOKUP(B53,[5]Data!$O$25:$X$236,10,FALSE)</f>
        <v>2.2723803359824238E-3</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row>
    <row r="54" spans="1:68" customFormat="1" x14ac:dyDescent="0.2">
      <c r="A54" s="77" t="s">
        <v>515</v>
      </c>
      <c r="B54" s="215" t="s">
        <v>514</v>
      </c>
      <c r="C54" s="184" t="s">
        <v>513</v>
      </c>
      <c r="D54" s="24">
        <f>VLOOKUP(B54,[5]Data!$C$25:$G$236,5,FALSE)</f>
        <v>601.15760489039053</v>
      </c>
      <c r="E54" s="183">
        <f>VLOOKUP(B54,[5]Data!$C$25:$K$236,7,FALSE)</f>
        <v>0.97575562659699699</v>
      </c>
      <c r="F54" s="183">
        <f>VLOOKUP(B54,[5]Data!$C$25:$K$236,8,FALSE)</f>
        <v>2.3569677825996331E-2</v>
      </c>
      <c r="G54" s="183">
        <f>VLOOKUP(B54,[5]Data!$C$25:$K$236,9,FALSE)</f>
        <v>6.7469557700667096E-4</v>
      </c>
      <c r="H54" s="183"/>
      <c r="I54" s="214">
        <f>VLOOKUP('Table 5'!B54,[5]Data!$O$25:$S$236,5,0)</f>
        <v>65.010486344555858</v>
      </c>
      <c r="J54" s="19">
        <f>VLOOKUP(B54,[5]Data!$O$25:$X$236,8,FALSE)</f>
        <v>0.67922987810490032</v>
      </c>
      <c r="K54" s="19">
        <f>VLOOKUP(B54,[5]Data!$O$25:$X$236,9,FALSE)</f>
        <v>0.31199944207709529</v>
      </c>
      <c r="L54" s="213">
        <f>VLOOKUP(B54,[5]Data!$O$25:$X$236,10,FALSE)</f>
        <v>8.7706798180044437E-3</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row>
    <row r="55" spans="1:68" customFormat="1" x14ac:dyDescent="0.2">
      <c r="A55" s="77" t="s">
        <v>512</v>
      </c>
      <c r="B55" s="215" t="s">
        <v>511</v>
      </c>
      <c r="C55" s="184" t="s">
        <v>510</v>
      </c>
      <c r="D55" s="24">
        <f>VLOOKUP(B55,[5]Data!$C$25:$G$236,5,FALSE)</f>
        <v>1125.4693974837542</v>
      </c>
      <c r="E55" s="183">
        <f>VLOOKUP(B55,[5]Data!$C$25:$K$236,7,FALSE)</f>
        <v>0.97346059174637123</v>
      </c>
      <c r="F55" s="183">
        <f>VLOOKUP(B55,[5]Data!$C$25:$K$236,8,FALSE)</f>
        <v>2.1292362232861052E-2</v>
      </c>
      <c r="G55" s="183">
        <f>VLOOKUP(B55,[5]Data!$C$25:$K$236,9,FALSE)</f>
        <v>5.2470460207675283E-3</v>
      </c>
      <c r="H55" s="183"/>
      <c r="I55" s="214">
        <f>VLOOKUP('Table 5'!B55,[5]Data!$O$25:$S$236,5,0)</f>
        <v>93.963266499185579</v>
      </c>
      <c r="J55" s="19">
        <f>VLOOKUP(B55,[5]Data!$O$25:$X$236,8,FALSE)</f>
        <v>0.77326698760445667</v>
      </c>
      <c r="K55" s="19">
        <f>VLOOKUP(B55,[5]Data!$O$25:$X$236,9,FALSE)</f>
        <v>0.16384110685358697</v>
      </c>
      <c r="L55" s="213">
        <f>VLOOKUP(B55,[5]Data!$O$25:$X$236,10,FALSE)</f>
        <v>6.2891905541956478E-2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row>
    <row r="56" spans="1:68" customFormat="1" x14ac:dyDescent="0.2">
      <c r="A56" s="77" t="s">
        <v>509</v>
      </c>
      <c r="B56" s="215" t="s">
        <v>508</v>
      </c>
      <c r="C56" s="184" t="s">
        <v>507</v>
      </c>
      <c r="D56" s="24">
        <f>VLOOKUP(B56,[5]Data!$C$25:$G$236,5,FALSE)</f>
        <v>515.07430168255223</v>
      </c>
      <c r="E56" s="183">
        <f>VLOOKUP(B56,[5]Data!$C$25:$K$236,7,FALSE)</f>
        <v>0.98395864123476295</v>
      </c>
      <c r="F56" s="183">
        <f>VLOOKUP(B56,[5]Data!$C$25:$K$236,8,FALSE)</f>
        <v>6.0897565350155353E-3</v>
      </c>
      <c r="G56" s="183">
        <f>VLOOKUP(B56,[5]Data!$C$25:$K$236,9,FALSE)</f>
        <v>9.9516022302215609E-3</v>
      </c>
      <c r="H56" s="183"/>
      <c r="I56" s="214">
        <f>VLOOKUP('Table 5'!B56,[5]Data!$O$25:$S$236,5,0)</f>
        <v>38.998402213183454</v>
      </c>
      <c r="J56" s="19">
        <f>VLOOKUP(B56,[5]Data!$O$25:$X$236,8,FALSE)</f>
        <v>0.93948200623053646</v>
      </c>
      <c r="K56" s="19">
        <f>VLOOKUP(B56,[5]Data!$O$25:$X$236,9,FALSE)</f>
        <v>9.4977275503006272E-3</v>
      </c>
      <c r="L56" s="213">
        <f>VLOOKUP(B56,[5]Data!$O$25:$X$236,10,FALSE)</f>
        <v>5.1020266219162995E-2</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row>
    <row r="57" spans="1:68" customFormat="1" x14ac:dyDescent="0.2">
      <c r="A57" s="77" t="s">
        <v>506</v>
      </c>
      <c r="B57" s="215" t="s">
        <v>505</v>
      </c>
      <c r="C57" s="184" t="s">
        <v>504</v>
      </c>
      <c r="D57" s="24">
        <f>VLOOKUP(B57,[5]Data!$C$25:$G$236,5,FALSE)</f>
        <v>1213.8941936879337</v>
      </c>
      <c r="E57" s="183">
        <f>VLOOKUP(B57,[5]Data!$C$25:$K$236,7,FALSE)</f>
        <v>0.93042445420099817</v>
      </c>
      <c r="F57" s="183">
        <f>VLOOKUP(B57,[5]Data!$C$25:$K$236,8,FALSE)</f>
        <v>5.7702964240056553E-2</v>
      </c>
      <c r="G57" s="183">
        <f>VLOOKUP(B57,[5]Data!$C$25:$K$236,9,FALSE)</f>
        <v>1.1872581558945302E-2</v>
      </c>
      <c r="H57" s="183"/>
      <c r="I57" s="214">
        <f>VLOOKUP('Table 5'!B57,[5]Data!$O$25:$S$236,5,0)</f>
        <v>174.43663674698107</v>
      </c>
      <c r="J57" s="19">
        <f>VLOOKUP(B57,[5]Data!$O$25:$X$236,8,FALSE)</f>
        <v>0.57385572394835549</v>
      </c>
      <c r="K57" s="19">
        <f>VLOOKUP(B57,[5]Data!$O$25:$X$236,9,FALSE)</f>
        <v>0.41593144529192788</v>
      </c>
      <c r="L57" s="213">
        <f>VLOOKUP(B57,[5]Data!$O$25:$X$236,10,FALSE)</f>
        <v>1.0212830759716579E-2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row>
    <row r="58" spans="1:68" customFormat="1" x14ac:dyDescent="0.2">
      <c r="A58" s="77" t="s">
        <v>503</v>
      </c>
      <c r="B58" s="215" t="s">
        <v>502</v>
      </c>
      <c r="C58" s="184" t="s">
        <v>501</v>
      </c>
      <c r="D58" s="24">
        <f>VLOOKUP(B58,[5]Data!$C$25:$G$236,5,FALSE)</f>
        <v>840.39863344740547</v>
      </c>
      <c r="E58" s="183">
        <f>VLOOKUP(B58,[5]Data!$C$25:$K$236,7,FALSE)</f>
        <v>0.97246404170194389</v>
      </c>
      <c r="F58" s="183">
        <f>VLOOKUP(B58,[5]Data!$C$25:$K$236,8,FALSE)</f>
        <v>1.7092894902553956E-2</v>
      </c>
      <c r="G58" s="183">
        <f>VLOOKUP(B58,[5]Data!$C$25:$K$236,9,FALSE)</f>
        <v>1.0443063395502017E-2</v>
      </c>
      <c r="H58" s="183"/>
      <c r="I58" s="214">
        <f>VLOOKUP('Table 5'!B58,[5]Data!$O$25:$S$236,5,0)</f>
        <v>70.07842082775106</v>
      </c>
      <c r="J58" s="19">
        <f>VLOOKUP(B58,[5]Data!$O$25:$X$236,8,FALSE)</f>
        <v>0.70120355585452165</v>
      </c>
      <c r="K58" s="19">
        <f>VLOOKUP(B58,[5]Data!$O$25:$X$236,9,FALSE)</f>
        <v>0.29879644414547846</v>
      </c>
      <c r="L58" s="213">
        <f>VLOOKUP(B58,[5]Data!$O$25:$X$236,10,FALSE)</f>
        <v>0</v>
      </c>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row>
    <row r="59" spans="1:68" customFormat="1" x14ac:dyDescent="0.2">
      <c r="A59" s="77" t="s">
        <v>500</v>
      </c>
      <c r="B59" s="215" t="s">
        <v>499</v>
      </c>
      <c r="C59" s="184" t="s">
        <v>498</v>
      </c>
      <c r="D59" s="24">
        <f>VLOOKUP(B59,[5]Data!$C$25:$G$236,5,FALSE)</f>
        <v>753.80100223699492</v>
      </c>
      <c r="E59" s="183">
        <f>VLOOKUP(B59,[5]Data!$C$25:$K$236,7,FALSE)</f>
        <v>0.95286399029516222</v>
      </c>
      <c r="F59" s="183">
        <f>VLOOKUP(B59,[5]Data!$C$25:$K$236,8,FALSE)</f>
        <v>3.5470817952264123E-2</v>
      </c>
      <c r="G59" s="183">
        <f>VLOOKUP(B59,[5]Data!$C$25:$K$236,9,FALSE)</f>
        <v>1.1665191752573613E-2</v>
      </c>
      <c r="H59" s="183"/>
      <c r="I59" s="214">
        <f>VLOOKUP('Table 5'!B59,[5]Data!$O$25:$S$236,5,0)</f>
        <v>109.0488241589271</v>
      </c>
      <c r="J59" s="19">
        <f>VLOOKUP(B59,[5]Data!$O$25:$X$236,8,FALSE)</f>
        <v>0.69320603408322534</v>
      </c>
      <c r="K59" s="19">
        <f>VLOOKUP(B59,[5]Data!$O$25:$X$236,9,FALSE)</f>
        <v>0.28878917913268554</v>
      </c>
      <c r="L59" s="213">
        <f>VLOOKUP(B59,[5]Data!$O$25:$X$236,10,FALSE)</f>
        <v>1.8004786784089167E-2</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row>
    <row r="60" spans="1:68" customFormat="1" x14ac:dyDescent="0.2">
      <c r="A60" s="77" t="s">
        <v>497</v>
      </c>
      <c r="B60" s="215" t="s">
        <v>496</v>
      </c>
      <c r="C60" s="184" t="s">
        <v>495</v>
      </c>
      <c r="D60" s="24">
        <f>VLOOKUP(B60,[5]Data!$C$25:$G$236,5,FALSE)</f>
        <v>269.9851519530751</v>
      </c>
      <c r="E60" s="183">
        <f>VLOOKUP(B60,[5]Data!$C$25:$K$236,7,FALSE)</f>
        <v>0.88776805412885695</v>
      </c>
      <c r="F60" s="183">
        <f>VLOOKUP(B60,[5]Data!$C$25:$K$236,8,FALSE)</f>
        <v>0.10076486691140457</v>
      </c>
      <c r="G60" s="183">
        <f>VLOOKUP(B60,[5]Data!$C$25:$K$236,9,FALSE)</f>
        <v>1.1467078959738542E-2</v>
      </c>
      <c r="H60" s="183"/>
      <c r="I60" s="214">
        <f>VLOOKUP('Table 5'!B60,[5]Data!$O$25:$S$236,5,0)</f>
        <v>90.625534698417539</v>
      </c>
      <c r="J60" s="19">
        <f>VLOOKUP(B60,[5]Data!$O$25:$X$236,8,FALSE)</f>
        <v>0.51355688472129635</v>
      </c>
      <c r="K60" s="19">
        <f>VLOOKUP(B60,[5]Data!$O$25:$X$236,9,FALSE)</f>
        <v>0.43411550534052867</v>
      </c>
      <c r="L60" s="213">
        <f>VLOOKUP(B60,[5]Data!$O$25:$X$236,10,FALSE)</f>
        <v>5.2327609938174993E-2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row>
    <row r="61" spans="1:68" customFormat="1" x14ac:dyDescent="0.2">
      <c r="A61" s="77" t="s">
        <v>494</v>
      </c>
      <c r="B61" s="215" t="s">
        <v>493</v>
      </c>
      <c r="C61" s="184" t="s">
        <v>492</v>
      </c>
      <c r="D61" s="24">
        <f>VLOOKUP(B61,[5]Data!$C$25:$G$236,5,FALSE)</f>
        <v>1431.2034629518805</v>
      </c>
      <c r="E61" s="183">
        <f>VLOOKUP(B61,[5]Data!$C$25:$K$236,7,FALSE)</f>
        <v>0.97089972868241714</v>
      </c>
      <c r="F61" s="183">
        <f>VLOOKUP(B61,[5]Data!$C$25:$K$236,8,FALSE)</f>
        <v>2.7058665182321626E-2</v>
      </c>
      <c r="G61" s="183">
        <f>VLOOKUP(B61,[5]Data!$C$25:$K$236,9,FALSE)</f>
        <v>2.0416061352612341E-3</v>
      </c>
      <c r="H61" s="183"/>
      <c r="I61" s="214">
        <f>VLOOKUP('Table 5'!B61,[5]Data!$O$25:$S$236,5,0)</f>
        <v>121.28346168264191</v>
      </c>
      <c r="J61" s="19">
        <f>VLOOKUP(B61,[5]Data!$O$25:$X$236,8,FALSE)</f>
        <v>0.61659668989150096</v>
      </c>
      <c r="K61" s="19">
        <f>VLOOKUP(B61,[5]Data!$O$25:$X$236,9,FALSE)</f>
        <v>0.31713304382478225</v>
      </c>
      <c r="L61" s="213">
        <f>VLOOKUP(B61,[5]Data!$O$25:$X$236,10,FALSE)</f>
        <v>6.6270266283716864E-2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row>
    <row r="62" spans="1:68" customFormat="1" x14ac:dyDescent="0.2">
      <c r="A62" s="77" t="s">
        <v>491</v>
      </c>
      <c r="B62" s="215" t="s">
        <v>490</v>
      </c>
      <c r="C62" s="184" t="s">
        <v>489</v>
      </c>
      <c r="D62" s="24">
        <f>VLOOKUP(B62,[5]Data!$C$25:$G$236,5,FALSE)</f>
        <v>1266.3916716263625</v>
      </c>
      <c r="E62" s="183">
        <f>VLOOKUP(B62,[5]Data!$C$25:$K$236,7,FALSE)</f>
        <v>0.97306457874343033</v>
      </c>
      <c r="F62" s="183">
        <f>VLOOKUP(B62,[5]Data!$C$25:$K$236,8,FALSE)</f>
        <v>2.6172515122187035E-2</v>
      </c>
      <c r="G62" s="183">
        <f>VLOOKUP(B62,[5]Data!$C$25:$K$236,9,FALSE)</f>
        <v>7.6290613438264503E-4</v>
      </c>
      <c r="H62" s="183"/>
      <c r="I62" s="214">
        <f>VLOOKUP('Table 5'!B62,[5]Data!$O$25:$S$236,5,0)</f>
        <v>79.613208859365216</v>
      </c>
      <c r="J62" s="19">
        <f>VLOOKUP(B62,[5]Data!$O$25:$X$236,8,FALSE)</f>
        <v>0.79817317760383022</v>
      </c>
      <c r="K62" s="19">
        <f>VLOOKUP(B62,[5]Data!$O$25:$X$236,9,FALSE)</f>
        <v>0.1843118974966701</v>
      </c>
      <c r="L62" s="213">
        <f>VLOOKUP(B62,[5]Data!$O$25:$X$236,10,FALSE)</f>
        <v>1.7514924899499729E-2</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row>
    <row r="63" spans="1:68" customFormat="1" x14ac:dyDescent="0.2">
      <c r="A63" s="77" t="s">
        <v>488</v>
      </c>
      <c r="B63" s="215" t="s">
        <v>487</v>
      </c>
      <c r="C63" s="184" t="s">
        <v>486</v>
      </c>
      <c r="D63" s="24">
        <f>VLOOKUP(B63,[5]Data!$C$25:$G$236,5,FALSE)</f>
        <v>962.68618439825934</v>
      </c>
      <c r="E63" s="183">
        <f>VLOOKUP(B63,[5]Data!$C$25:$K$236,7,FALSE)</f>
        <v>0.95348303209193908</v>
      </c>
      <c r="F63" s="183">
        <f>VLOOKUP(B63,[5]Data!$C$25:$K$236,8,FALSE)</f>
        <v>3.6489037547278586E-2</v>
      </c>
      <c r="G63" s="183">
        <f>VLOOKUP(B63,[5]Data!$C$25:$K$236,9,FALSE)</f>
        <v>1.0027930360782393E-2</v>
      </c>
      <c r="H63" s="183"/>
      <c r="I63" s="214">
        <f>VLOOKUP('Table 5'!B63,[5]Data!$O$25:$S$236,5,0)</f>
        <v>129.37963935808662</v>
      </c>
      <c r="J63" s="19">
        <f>VLOOKUP(B63,[5]Data!$O$25:$X$236,8,FALSE)</f>
        <v>0.70402321104565235</v>
      </c>
      <c r="K63" s="19">
        <f>VLOOKUP(B63,[5]Data!$O$25:$X$236,9,FALSE)</f>
        <v>0.27470388309636695</v>
      </c>
      <c r="L63" s="213">
        <f>VLOOKUP(B63,[5]Data!$O$25:$X$236,10,FALSE)</f>
        <v>2.1272905857980733E-2</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row>
    <row r="64" spans="1:68" customFormat="1" x14ac:dyDescent="0.2">
      <c r="A64" s="77" t="s">
        <v>485</v>
      </c>
      <c r="B64" s="215" t="s">
        <v>484</v>
      </c>
      <c r="C64" s="184" t="s">
        <v>483</v>
      </c>
      <c r="D64" s="24">
        <f>VLOOKUP(B64,[5]Data!$C$25:$G$236,5,FALSE)</f>
        <v>1414.8641990996771</v>
      </c>
      <c r="E64" s="183">
        <f>VLOOKUP(B64,[5]Data!$C$25:$K$236,7,FALSE)</f>
        <v>0.95831129303530538</v>
      </c>
      <c r="F64" s="183">
        <f>VLOOKUP(B64,[5]Data!$C$25:$K$236,8,FALSE)</f>
        <v>3.5103861755445602E-2</v>
      </c>
      <c r="G64" s="183">
        <f>VLOOKUP(B64,[5]Data!$C$25:$K$236,9,FALSE)</f>
        <v>6.5848452092488637E-3</v>
      </c>
      <c r="H64" s="183"/>
      <c r="I64" s="214">
        <f>VLOOKUP('Table 5'!B64,[5]Data!$O$25:$S$236,5,0)</f>
        <v>193.07291227974764</v>
      </c>
      <c r="J64" s="19">
        <f>VLOOKUP(B64,[5]Data!$O$25:$X$236,8,FALSE)</f>
        <v>0.56611659284522053</v>
      </c>
      <c r="K64" s="19">
        <f>VLOOKUP(B64,[5]Data!$O$25:$X$236,9,FALSE)</f>
        <v>0.43020033716061035</v>
      </c>
      <c r="L64" s="213">
        <f>VLOOKUP(B64,[5]Data!$O$25:$X$236,10,FALSE)</f>
        <v>3.68306999416897E-3</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row>
    <row r="65" spans="1:68" customFormat="1" x14ac:dyDescent="0.2">
      <c r="A65" s="77" t="s">
        <v>482</v>
      </c>
      <c r="B65" s="215" t="s">
        <v>481</v>
      </c>
      <c r="C65" s="184" t="s">
        <v>480</v>
      </c>
      <c r="D65" s="24">
        <f>VLOOKUP(B65,[5]Data!$C$25:$G$236,5,FALSE)</f>
        <v>561.50413222310544</v>
      </c>
      <c r="E65" s="183">
        <f>VLOOKUP(B65,[5]Data!$C$25:$K$236,7,FALSE)</f>
        <v>0.9547582847072329</v>
      </c>
      <c r="F65" s="183">
        <f>VLOOKUP(B65,[5]Data!$C$25:$K$236,8,FALSE)</f>
        <v>3.1843242799966573E-2</v>
      </c>
      <c r="G65" s="183">
        <f>VLOOKUP(B65,[5]Data!$C$25:$K$236,9,FALSE)</f>
        <v>1.3398472492800545E-2</v>
      </c>
      <c r="H65" s="183"/>
      <c r="I65" s="214">
        <f>VLOOKUP('Table 5'!B65,[5]Data!$O$25:$S$236,5,0)</f>
        <v>56.111376126122437</v>
      </c>
      <c r="J65" s="19">
        <f>VLOOKUP(B65,[5]Data!$O$25:$X$236,8,FALSE)</f>
        <v>0.70425372496744021</v>
      </c>
      <c r="K65" s="19">
        <f>VLOOKUP(B65,[5]Data!$O$25:$X$236,9,FALSE)</f>
        <v>0.27909582498889723</v>
      </c>
      <c r="L65" s="213">
        <f>VLOOKUP(B65,[5]Data!$O$25:$X$236,10,FALSE)</f>
        <v>1.6650450043662498E-2</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row>
    <row r="66" spans="1:68" customFormat="1" x14ac:dyDescent="0.2">
      <c r="A66" s="77" t="s">
        <v>479</v>
      </c>
      <c r="B66" s="215" t="s">
        <v>478</v>
      </c>
      <c r="C66" s="184" t="s">
        <v>477</v>
      </c>
      <c r="D66" s="24">
        <f>VLOOKUP(B66,[5]Data!$C$25:$G$236,5,FALSE)</f>
        <v>544.63094641445377</v>
      </c>
      <c r="E66" s="183">
        <f>VLOOKUP(B66,[5]Data!$C$25:$K$236,7,FALSE)</f>
        <v>0.96958374108648004</v>
      </c>
      <c r="F66" s="183">
        <f>VLOOKUP(B66,[5]Data!$C$25:$K$236,8,FALSE)</f>
        <v>3.0416258913520001E-2</v>
      </c>
      <c r="G66" s="183">
        <f>VLOOKUP(B66,[5]Data!$C$25:$K$236,9,FALSE)</f>
        <v>0</v>
      </c>
      <c r="H66" s="183"/>
      <c r="I66" s="214">
        <f>VLOOKUP('Table 5'!B66,[5]Data!$O$25:$S$236,5,0)</f>
        <v>64.996152097008661</v>
      </c>
      <c r="J66" s="19">
        <f>VLOOKUP(B66,[5]Data!$O$25:$X$236,8,FALSE)</f>
        <v>0.64202711232377518</v>
      </c>
      <c r="K66" s="19">
        <f>VLOOKUP(B66,[5]Data!$O$25:$X$236,9,FALSE)</f>
        <v>0.35797288767622482</v>
      </c>
      <c r="L66" s="213">
        <f>VLOOKUP(B66,[5]Data!$O$25:$X$236,10,FALSE)</f>
        <v>0</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row>
    <row r="67" spans="1:68" customFormat="1" x14ac:dyDescent="0.2">
      <c r="A67" s="77" t="s">
        <v>476</v>
      </c>
      <c r="B67" s="215" t="s">
        <v>475</v>
      </c>
      <c r="C67" s="184" t="s">
        <v>474</v>
      </c>
      <c r="D67" s="24">
        <f>VLOOKUP(B67,[5]Data!$C$25:$G$236,5,FALSE)</f>
        <v>1186.9884325409143</v>
      </c>
      <c r="E67" s="183">
        <f>VLOOKUP(B67,[5]Data!$C$25:$K$236,7,FALSE)</f>
        <v>0.97648016890621236</v>
      </c>
      <c r="F67" s="183">
        <f>VLOOKUP(B67,[5]Data!$C$25:$K$236,8,FALSE)</f>
        <v>1.970993093844696E-2</v>
      </c>
      <c r="G67" s="183">
        <f>VLOOKUP(B67,[5]Data!$C$25:$K$236,9,FALSE)</f>
        <v>3.8099001553407647E-3</v>
      </c>
      <c r="H67" s="183"/>
      <c r="I67" s="214">
        <f>VLOOKUP('Table 5'!B67,[5]Data!$O$25:$S$236,5,0)</f>
        <v>139.65799099829559</v>
      </c>
      <c r="J67" s="19">
        <f>VLOOKUP(B67,[5]Data!$O$25:$X$236,8,FALSE)</f>
        <v>0.71232142623560291</v>
      </c>
      <c r="K67" s="19">
        <f>VLOOKUP(B67,[5]Data!$O$25:$X$236,9,FALSE)</f>
        <v>0.1683239082870259</v>
      </c>
      <c r="L67" s="213">
        <f>VLOOKUP(B67,[5]Data!$O$25:$X$236,10,FALSE)</f>
        <v>0.11935466547737106</v>
      </c>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row>
    <row r="68" spans="1:68" customFormat="1" x14ac:dyDescent="0.2">
      <c r="A68" s="77" t="s">
        <v>473</v>
      </c>
      <c r="B68" s="215" t="s">
        <v>472</v>
      </c>
      <c r="C68" s="184" t="s">
        <v>471</v>
      </c>
      <c r="D68" s="24">
        <f>VLOOKUP(B68,[5]Data!$C$25:$G$236,5,FALSE)</f>
        <v>988.4455527806939</v>
      </c>
      <c r="E68" s="183">
        <f>VLOOKUP(B68,[5]Data!$C$25:$K$236,7,FALSE)</f>
        <v>0.94893678909614487</v>
      </c>
      <c r="F68" s="183">
        <f>VLOOKUP(B68,[5]Data!$C$25:$K$236,8,FALSE)</f>
        <v>4.0773210055949492E-2</v>
      </c>
      <c r="G68" s="183">
        <f>VLOOKUP(B68,[5]Data!$C$25:$K$236,9,FALSE)</f>
        <v>1.0290000847905744E-2</v>
      </c>
      <c r="H68" s="183"/>
      <c r="I68" s="214">
        <f>VLOOKUP('Table 5'!B68,[5]Data!$O$25:$S$236,5,0)</f>
        <v>145.76833008018286</v>
      </c>
      <c r="J68" s="19">
        <f>VLOOKUP(B68,[5]Data!$O$25:$X$236,8,FALSE)</f>
        <v>0.57296042106332801</v>
      </c>
      <c r="K68" s="19">
        <f>VLOOKUP(B68,[5]Data!$O$25:$X$236,9,FALSE)</f>
        <v>0.40759152050313668</v>
      </c>
      <c r="L68" s="213">
        <f>VLOOKUP(B68,[5]Data!$O$25:$X$236,10,FALSE)</f>
        <v>1.944805843353551E-2</v>
      </c>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row>
    <row r="69" spans="1:68" customFormat="1" x14ac:dyDescent="0.2">
      <c r="A69" s="77" t="s">
        <v>470</v>
      </c>
      <c r="B69" s="215" t="s">
        <v>469</v>
      </c>
      <c r="C69" s="184" t="s">
        <v>468</v>
      </c>
      <c r="D69" s="24">
        <f>VLOOKUP(B69,[5]Data!$C$25:$G$236,5,FALSE)</f>
        <v>669.21413205771501</v>
      </c>
      <c r="E69" s="183">
        <f>VLOOKUP(B69,[5]Data!$C$25:$K$236,7,FALSE)</f>
        <v>0.97050267951050562</v>
      </c>
      <c r="F69" s="183">
        <f>VLOOKUP(B69,[5]Data!$C$25:$K$236,8,FALSE)</f>
        <v>2.4687383111277869E-2</v>
      </c>
      <c r="G69" s="183">
        <f>VLOOKUP(B69,[5]Data!$C$25:$K$236,9,FALSE)</f>
        <v>4.8099373782165972E-3</v>
      </c>
      <c r="H69" s="183"/>
      <c r="I69" s="214">
        <f>VLOOKUP('Table 5'!B69,[5]Data!$O$25:$S$236,5,0)</f>
        <v>78.744699953764879</v>
      </c>
      <c r="J69" s="19">
        <f>VLOOKUP(B69,[5]Data!$O$25:$X$236,8,FALSE)</f>
        <v>0.602903825803627</v>
      </c>
      <c r="K69" s="19">
        <f>VLOOKUP(B69,[5]Data!$O$25:$X$236,9,FALSE)</f>
        <v>0.35212416139275782</v>
      </c>
      <c r="L69" s="213">
        <f>VLOOKUP(B69,[5]Data!$O$25:$X$236,10,FALSE)</f>
        <v>4.4972012803615312E-2</v>
      </c>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row>
    <row r="70" spans="1:68" customFormat="1" x14ac:dyDescent="0.2">
      <c r="A70" s="77" t="s">
        <v>467</v>
      </c>
      <c r="B70" s="215" t="s">
        <v>466</v>
      </c>
      <c r="C70" s="184" t="s">
        <v>465</v>
      </c>
      <c r="D70" s="24">
        <f>VLOOKUP(B70,[5]Data!$C$25:$G$236,5,FALSE)</f>
        <v>725.96259180816048</v>
      </c>
      <c r="E70" s="183">
        <f>VLOOKUP(B70,[5]Data!$C$25:$K$236,7,FALSE)</f>
        <v>0.94304131264654112</v>
      </c>
      <c r="F70" s="183">
        <f>VLOOKUP(B70,[5]Data!$C$25:$K$236,8,FALSE)</f>
        <v>4.2457253041695474E-2</v>
      </c>
      <c r="G70" s="183">
        <f>VLOOKUP(B70,[5]Data!$C$25:$K$236,9,FALSE)</f>
        <v>1.4501434311763301E-2</v>
      </c>
      <c r="H70" s="183"/>
      <c r="I70" s="214">
        <f>VLOOKUP('Table 5'!B70,[5]Data!$O$25:$S$236,5,0)</f>
        <v>90.663229880160046</v>
      </c>
      <c r="J70" s="19">
        <f>VLOOKUP(B70,[5]Data!$O$25:$X$236,8,FALSE)</f>
        <v>0.53902427013325871</v>
      </c>
      <c r="K70" s="19">
        <f>VLOOKUP(B70,[5]Data!$O$25:$X$236,9,FALSE)</f>
        <v>0.44334246053328752</v>
      </c>
      <c r="L70" s="213">
        <f>VLOOKUP(B70,[5]Data!$O$25:$X$236,10,FALSE)</f>
        <v>1.7633269333453831E-2</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row>
    <row r="71" spans="1:68" customFormat="1" x14ac:dyDescent="0.2">
      <c r="A71" s="77" t="s">
        <v>464</v>
      </c>
      <c r="B71" s="215" t="s">
        <v>463</v>
      </c>
      <c r="C71" s="184" t="s">
        <v>462</v>
      </c>
      <c r="D71" s="24">
        <f>VLOOKUP(B71,[5]Data!$C$25:$G$236,5,FALSE)</f>
        <v>626.25521136522116</v>
      </c>
      <c r="E71" s="183">
        <f>VLOOKUP(B71,[5]Data!$C$25:$K$236,7,FALSE)</f>
        <v>0.97906590910403257</v>
      </c>
      <c r="F71" s="183">
        <f>VLOOKUP(B71,[5]Data!$C$25:$K$236,8,FALSE)</f>
        <v>2.0389872344686998E-2</v>
      </c>
      <c r="G71" s="183">
        <f>VLOOKUP(B71,[5]Data!$C$25:$K$236,9,FALSE)</f>
        <v>5.4421855128055014E-4</v>
      </c>
      <c r="H71" s="183"/>
      <c r="I71" s="214">
        <f>VLOOKUP('Table 5'!B71,[5]Data!$O$25:$S$236,5,0)</f>
        <v>73.685729946957849</v>
      </c>
      <c r="J71" s="19">
        <f>VLOOKUP(B71,[5]Data!$O$25:$X$236,8,FALSE)</f>
        <v>0.60632568128436115</v>
      </c>
      <c r="K71" s="19">
        <f>VLOOKUP(B71,[5]Data!$O$25:$X$236,9,FALSE)</f>
        <v>0.3936743187156389</v>
      </c>
      <c r="L71" s="213">
        <f>VLOOKUP(B71,[5]Data!$O$25:$X$236,10,FALSE)</f>
        <v>0</v>
      </c>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row>
    <row r="72" spans="1:68" customFormat="1" x14ac:dyDescent="0.2">
      <c r="A72" s="77" t="s">
        <v>461</v>
      </c>
      <c r="B72" s="215" t="s">
        <v>460</v>
      </c>
      <c r="C72" s="184" t="s">
        <v>459</v>
      </c>
      <c r="D72" s="24">
        <f>VLOOKUP(B72,[5]Data!$C$25:$G$236,5,FALSE)</f>
        <v>1200.378375852835</v>
      </c>
      <c r="E72" s="183">
        <f>VLOOKUP(B72,[5]Data!$C$25:$K$236,7,FALSE)</f>
        <v>0.97509207614110083</v>
      </c>
      <c r="F72" s="183">
        <f>VLOOKUP(B72,[5]Data!$C$25:$K$236,8,FALSE)</f>
        <v>2.2371728332030702E-2</v>
      </c>
      <c r="G72" s="183">
        <f>VLOOKUP(B72,[5]Data!$C$25:$K$236,9,FALSE)</f>
        <v>2.536195526868467E-3</v>
      </c>
      <c r="H72" s="183"/>
      <c r="I72" s="214">
        <f>VLOOKUP('Table 5'!B72,[5]Data!$O$25:$S$236,5,0)</f>
        <v>67.877011362755468</v>
      </c>
      <c r="J72" s="19">
        <f>VLOOKUP(B72,[5]Data!$O$25:$X$236,8,FALSE)</f>
        <v>0.75709745783668037</v>
      </c>
      <c r="K72" s="19">
        <f>VLOOKUP(B72,[5]Data!$O$25:$X$236,9,FALSE)</f>
        <v>0.22681270656244393</v>
      </c>
      <c r="L72" s="213">
        <f>VLOOKUP(B72,[5]Data!$O$25:$X$236,10,FALSE)</f>
        <v>1.6089835600875835E-2</v>
      </c>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row>
    <row r="73" spans="1:68" customFormat="1" x14ac:dyDescent="0.2">
      <c r="A73" s="77" t="s">
        <v>458</v>
      </c>
      <c r="B73" s="215" t="s">
        <v>457</v>
      </c>
      <c r="C73" s="184" t="s">
        <v>456</v>
      </c>
      <c r="D73" s="24">
        <f>VLOOKUP(B73,[5]Data!$C$25:$G$236,5,FALSE)</f>
        <v>447.70088134803052</v>
      </c>
      <c r="E73" s="183">
        <f>VLOOKUP(B73,[5]Data!$C$25:$K$236,7,FALSE)</f>
        <v>0.95069667781743872</v>
      </c>
      <c r="F73" s="183">
        <f>VLOOKUP(B73,[5]Data!$C$25:$K$236,8,FALSE)</f>
        <v>4.7038751247346015E-2</v>
      </c>
      <c r="G73" s="183">
        <f>VLOOKUP(B73,[5]Data!$C$25:$K$236,9,FALSE)</f>
        <v>2.2645709352151541E-3</v>
      </c>
      <c r="H73" s="183"/>
      <c r="I73" s="214">
        <f>VLOOKUP('Table 5'!B73,[5]Data!$O$25:$S$236,5,0)</f>
        <v>60.196358461120894</v>
      </c>
      <c r="J73" s="19">
        <f>VLOOKUP(B73,[5]Data!$O$25:$X$236,8,FALSE)</f>
        <v>0.66928402061146253</v>
      </c>
      <c r="K73" s="19">
        <f>VLOOKUP(B73,[5]Data!$O$25:$X$236,9,FALSE)</f>
        <v>0.2757980641688878</v>
      </c>
      <c r="L73" s="213">
        <f>VLOOKUP(B73,[5]Data!$O$25:$X$236,10,FALSE)</f>
        <v>5.491791521964963E-2</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row>
    <row r="74" spans="1:68" customFormat="1" x14ac:dyDescent="0.2">
      <c r="A74" s="77" t="s">
        <v>455</v>
      </c>
      <c r="B74" s="215" t="s">
        <v>454</v>
      </c>
      <c r="C74" s="184" t="s">
        <v>453</v>
      </c>
      <c r="D74" s="24">
        <f>VLOOKUP(B74,[5]Data!$C$25:$G$236,5,FALSE)</f>
        <v>2475.3215016848994</v>
      </c>
      <c r="E74" s="183">
        <f>VLOOKUP(B74,[5]Data!$C$25:$K$236,7,FALSE)</f>
        <v>0.97031691512588558</v>
      </c>
      <c r="F74" s="183">
        <f>VLOOKUP(B74,[5]Data!$C$25:$K$236,8,FALSE)</f>
        <v>2.4714590156857418E-2</v>
      </c>
      <c r="G74" s="183">
        <f>VLOOKUP(B74,[5]Data!$C$25:$K$236,9,FALSE)</f>
        <v>4.9684947172569261E-3</v>
      </c>
      <c r="H74" s="183"/>
      <c r="I74" s="214">
        <f>VLOOKUP('Table 5'!B74,[5]Data!$O$25:$S$236,5,0)</f>
        <v>246.792087753392</v>
      </c>
      <c r="J74" s="19">
        <f>VLOOKUP(B74,[5]Data!$O$25:$X$236,8,FALSE)</f>
        <v>0.68030043978134658</v>
      </c>
      <c r="K74" s="19">
        <f>VLOOKUP(B74,[5]Data!$O$25:$X$236,9,FALSE)</f>
        <v>0.28108073187046667</v>
      </c>
      <c r="L74" s="213">
        <f>VLOOKUP(B74,[5]Data!$O$25:$X$236,10,FALSE)</f>
        <v>3.8618828348186751E-2</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row>
    <row r="75" spans="1:68" customFormat="1" x14ac:dyDescent="0.2">
      <c r="A75" s="77" t="s">
        <v>452</v>
      </c>
      <c r="B75" s="215" t="s">
        <v>451</v>
      </c>
      <c r="C75" s="184" t="s">
        <v>450</v>
      </c>
      <c r="D75" s="24">
        <f>VLOOKUP(B75,[5]Data!$C$25:$G$236,5,FALSE)</f>
        <v>1364.0483787549297</v>
      </c>
      <c r="E75" s="183">
        <f>VLOOKUP(B75,[5]Data!$C$25:$K$236,7,FALSE)</f>
        <v>0.96474638850770345</v>
      </c>
      <c r="F75" s="183">
        <f>VLOOKUP(B75,[5]Data!$C$25:$K$236,8,FALSE)</f>
        <v>3.1763318840930491E-2</v>
      </c>
      <c r="G75" s="183">
        <f>VLOOKUP(B75,[5]Data!$C$25:$K$236,9,FALSE)</f>
        <v>3.4902926513661605E-3</v>
      </c>
      <c r="H75" s="183"/>
      <c r="I75" s="214">
        <f>VLOOKUP('Table 5'!B75,[5]Data!$O$25:$S$236,5,0)</f>
        <v>154.16097809229683</v>
      </c>
      <c r="J75" s="19">
        <f>VLOOKUP(B75,[5]Data!$O$25:$X$236,8,FALSE)</f>
        <v>0.44877681801156849</v>
      </c>
      <c r="K75" s="19">
        <f>VLOOKUP(B75,[5]Data!$O$25:$X$236,9,FALSE)</f>
        <v>0.46037826773919976</v>
      </c>
      <c r="L75" s="213">
        <f>VLOOKUP(B75,[5]Data!$O$25:$X$236,10,FALSE)</f>
        <v>9.0844914249231717E-2</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row>
    <row r="76" spans="1:68" customFormat="1" x14ac:dyDescent="0.2">
      <c r="A76" s="77" t="s">
        <v>449</v>
      </c>
      <c r="B76" s="215" t="s">
        <v>448</v>
      </c>
      <c r="C76" s="184" t="s">
        <v>447</v>
      </c>
      <c r="D76" s="24">
        <f>VLOOKUP(B76,[5]Data!$C$25:$G$236,5,FALSE)</f>
        <v>1581.339131906745</v>
      </c>
      <c r="E76" s="183">
        <f>VLOOKUP(B76,[5]Data!$C$25:$K$236,7,FALSE)</f>
        <v>0.95840240034097435</v>
      </c>
      <c r="F76" s="183">
        <f>VLOOKUP(B76,[5]Data!$C$25:$K$236,8,FALSE)</f>
        <v>3.4390986030757888E-2</v>
      </c>
      <c r="G76" s="183">
        <f>VLOOKUP(B76,[5]Data!$C$25:$K$236,9,FALSE)</f>
        <v>7.2066136282677917E-3</v>
      </c>
      <c r="H76" s="183"/>
      <c r="I76" s="214">
        <f>VLOOKUP('Table 5'!B76,[5]Data!$O$25:$S$236,5,0)</f>
        <v>99.200825057106627</v>
      </c>
      <c r="J76" s="19">
        <f>VLOOKUP(B76,[5]Data!$O$25:$X$236,8,FALSE)</f>
        <v>0.67343647152787678</v>
      </c>
      <c r="K76" s="19">
        <f>VLOOKUP(B76,[5]Data!$O$25:$X$236,9,FALSE)</f>
        <v>0.28008282873963564</v>
      </c>
      <c r="L76" s="213">
        <f>VLOOKUP(B76,[5]Data!$O$25:$X$236,10,FALSE)</f>
        <v>4.6480699732487654E-2</v>
      </c>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row>
    <row r="77" spans="1:68" customFormat="1" x14ac:dyDescent="0.2">
      <c r="A77" s="77" t="s">
        <v>446</v>
      </c>
      <c r="B77" s="215" t="s">
        <v>445</v>
      </c>
      <c r="C77" s="184" t="s">
        <v>444</v>
      </c>
      <c r="D77" s="24">
        <f>VLOOKUP(B77,[5]Data!$C$25:$G$236,5,FALSE)</f>
        <v>1034.6565741940403</v>
      </c>
      <c r="E77" s="183">
        <f>VLOOKUP(B77,[5]Data!$C$25:$K$236,7,FALSE)</f>
        <v>0.97494197417338735</v>
      </c>
      <c r="F77" s="183">
        <f>VLOOKUP(B77,[5]Data!$C$25:$K$236,8,FALSE)</f>
        <v>2.1482689871453419E-2</v>
      </c>
      <c r="G77" s="183">
        <f>VLOOKUP(B77,[5]Data!$C$25:$K$236,9,FALSE)</f>
        <v>3.5753359551592874E-3</v>
      </c>
      <c r="H77" s="183"/>
      <c r="I77" s="214">
        <f>VLOOKUP('Table 5'!B77,[5]Data!$O$25:$S$236,5,0)</f>
        <v>88.346652617401389</v>
      </c>
      <c r="J77" s="19">
        <f>VLOOKUP(B77,[5]Data!$O$25:$X$236,8,FALSE)</f>
        <v>0.73229530783656038</v>
      </c>
      <c r="K77" s="19">
        <f>VLOOKUP(B77,[5]Data!$O$25:$X$236,9,FALSE)</f>
        <v>0.26770469216343956</v>
      </c>
      <c r="L77" s="213">
        <f>VLOOKUP(B77,[5]Data!$O$25:$X$236,10,FALSE)</f>
        <v>0</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row>
    <row r="78" spans="1:68" customFormat="1" x14ac:dyDescent="0.2">
      <c r="A78" s="77" t="s">
        <v>443</v>
      </c>
      <c r="B78" s="215" t="s">
        <v>442</v>
      </c>
      <c r="C78" s="184" t="s">
        <v>441</v>
      </c>
      <c r="D78" s="24">
        <f>VLOOKUP(B78,[5]Data!$C$25:$G$236,5,FALSE)</f>
        <v>236.3402427641505</v>
      </c>
      <c r="E78" s="183">
        <f>VLOOKUP(B78,[5]Data!$C$25:$K$236,7,FALSE)</f>
        <v>0.89657922534418888</v>
      </c>
      <c r="F78" s="183">
        <f>VLOOKUP(B78,[5]Data!$C$25:$K$236,8,FALSE)</f>
        <v>0.10342077465581113</v>
      </c>
      <c r="G78" s="183">
        <f>VLOOKUP(B78,[5]Data!$C$25:$K$236,9,FALSE)</f>
        <v>0</v>
      </c>
      <c r="H78" s="183"/>
      <c r="I78" s="214">
        <f>VLOOKUP('Table 5'!B78,[5]Data!$O$25:$S$236,5,0)</f>
        <v>48.154904825815031</v>
      </c>
      <c r="J78" s="19">
        <f>VLOOKUP(B78,[5]Data!$O$25:$X$236,8,FALSE)</f>
        <v>0.97897742723356662</v>
      </c>
      <c r="K78" s="19">
        <f>VLOOKUP(B78,[5]Data!$O$25:$X$236,9,FALSE)</f>
        <v>9.9667858148043843E-3</v>
      </c>
      <c r="L78" s="213">
        <f>VLOOKUP(B78,[5]Data!$O$25:$X$236,10,FALSE)</f>
        <v>1.1055786951628864E-2</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row>
    <row r="79" spans="1:68" customFormat="1" x14ac:dyDescent="0.2">
      <c r="A79" s="77" t="s">
        <v>440</v>
      </c>
      <c r="B79" s="215" t="s">
        <v>439</v>
      </c>
      <c r="C79" s="184" t="s">
        <v>438</v>
      </c>
      <c r="D79" s="24">
        <f>VLOOKUP(B79,[5]Data!$C$25:$G$236,5,FALSE)</f>
        <v>1234.1065065527775</v>
      </c>
      <c r="E79" s="183">
        <f>VLOOKUP(B79,[5]Data!$C$25:$K$236,7,FALSE)</f>
        <v>0.9628242670594741</v>
      </c>
      <c r="F79" s="183">
        <f>VLOOKUP(B79,[5]Data!$C$25:$K$236,8,FALSE)</f>
        <v>3.2028403411276607E-2</v>
      </c>
      <c r="G79" s="183">
        <f>VLOOKUP(B79,[5]Data!$C$25:$K$236,9,FALSE)</f>
        <v>5.147329529249331E-3</v>
      </c>
      <c r="H79" s="183"/>
      <c r="I79" s="214">
        <f>VLOOKUP('Table 5'!B79,[5]Data!$O$25:$S$236,5,0)</f>
        <v>129.00662700302854</v>
      </c>
      <c r="J79" s="19">
        <f>VLOOKUP(B79,[5]Data!$O$25:$X$236,8,FALSE)</f>
        <v>0.70570881901087168</v>
      </c>
      <c r="K79" s="19">
        <f>VLOOKUP(B79,[5]Data!$O$25:$X$236,9,FALSE)</f>
        <v>0.25187360542396903</v>
      </c>
      <c r="L79" s="213">
        <f>VLOOKUP(B79,[5]Data!$O$25:$X$236,10,FALSE)</f>
        <v>4.2417575565159384E-2</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row>
    <row r="80" spans="1:68" customFormat="1" x14ac:dyDescent="0.2">
      <c r="A80" s="77" t="s">
        <v>437</v>
      </c>
      <c r="B80" s="215" t="s">
        <v>436</v>
      </c>
      <c r="C80" s="184" t="s">
        <v>435</v>
      </c>
      <c r="D80" s="24">
        <f>VLOOKUP(B80,[5]Data!$C$25:$G$236,5,FALSE)</f>
        <v>431.07106296564177</v>
      </c>
      <c r="E80" s="183">
        <f>VLOOKUP(B80,[5]Data!$C$25:$K$236,7,FALSE)</f>
        <v>0.95365754979421591</v>
      </c>
      <c r="F80" s="183">
        <f>VLOOKUP(B80,[5]Data!$C$25:$K$236,8,FALSE)</f>
        <v>3.5842885201261387E-2</v>
      </c>
      <c r="G80" s="183">
        <f>VLOOKUP(B80,[5]Data!$C$25:$K$236,9,FALSE)</f>
        <v>1.0499565004522739E-2</v>
      </c>
      <c r="H80" s="183"/>
      <c r="I80" s="214">
        <f>VLOOKUP('Table 5'!B80,[5]Data!$O$25:$S$236,5,0)</f>
        <v>17.580131821675558</v>
      </c>
      <c r="J80" s="19">
        <f>VLOOKUP(B80,[5]Data!$O$25:$X$236,8,FALSE)</f>
        <v>0.79127113118120374</v>
      </c>
      <c r="K80" s="19">
        <f>VLOOKUP(B80,[5]Data!$O$25:$X$236,9,FALSE)</f>
        <v>0.20872886881879632</v>
      </c>
      <c r="L80" s="213">
        <f>VLOOKUP(B80,[5]Data!$O$25:$X$236,10,FALSE)</f>
        <v>0</v>
      </c>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row>
    <row r="81" spans="1:68" customFormat="1" x14ac:dyDescent="0.2">
      <c r="A81" s="77" t="s">
        <v>434</v>
      </c>
      <c r="B81" s="215" t="s">
        <v>433</v>
      </c>
      <c r="C81" s="184" t="s">
        <v>432</v>
      </c>
      <c r="D81" s="24">
        <f>VLOOKUP(B81,[5]Data!$C$25:$G$236,5,FALSE)</f>
        <v>400.2447282551488</v>
      </c>
      <c r="E81" s="183">
        <f>VLOOKUP(B81,[5]Data!$C$25:$K$236,7,FALSE)</f>
        <v>0.94980847659720624</v>
      </c>
      <c r="F81" s="183">
        <f>VLOOKUP(B81,[5]Data!$C$25:$K$236,8,FALSE)</f>
        <v>4.1645761769233465E-2</v>
      </c>
      <c r="G81" s="183">
        <f>VLOOKUP(B81,[5]Data!$C$25:$K$236,9,FALSE)</f>
        <v>8.5457616335601911E-3</v>
      </c>
      <c r="H81" s="183"/>
      <c r="I81" s="214">
        <f>VLOOKUP('Table 5'!B81,[5]Data!$O$25:$S$236,5,0)</f>
        <v>42.226805530803297</v>
      </c>
      <c r="J81" s="19">
        <f>VLOOKUP(B81,[5]Data!$O$25:$X$236,8,FALSE)</f>
        <v>0.66798360211698105</v>
      </c>
      <c r="K81" s="19">
        <f>VLOOKUP(B81,[5]Data!$O$25:$X$236,9,FALSE)</f>
        <v>0.31644620263118245</v>
      </c>
      <c r="L81" s="213">
        <f>VLOOKUP(B81,[5]Data!$O$25:$X$236,10,FALSE)</f>
        <v>1.5570195251836493E-2</v>
      </c>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row>
    <row r="82" spans="1:68" customFormat="1" x14ac:dyDescent="0.2">
      <c r="A82" s="77" t="s">
        <v>431</v>
      </c>
      <c r="B82" s="215" t="s">
        <v>430</v>
      </c>
      <c r="C82" s="184" t="s">
        <v>429</v>
      </c>
      <c r="D82" s="24">
        <f>VLOOKUP(B82,[5]Data!$C$25:$G$236,5,FALSE)</f>
        <v>1185.3308476458644</v>
      </c>
      <c r="E82" s="183">
        <f>VLOOKUP(B82,[5]Data!$C$25:$K$236,7,FALSE)</f>
        <v>0.94548192945697329</v>
      </c>
      <c r="F82" s="183">
        <f>VLOOKUP(B82,[5]Data!$C$25:$K$236,8,FALSE)</f>
        <v>4.2319302751970864E-2</v>
      </c>
      <c r="G82" s="183">
        <f>VLOOKUP(B82,[5]Data!$C$25:$K$236,9,FALSE)</f>
        <v>1.2198767791055802E-2</v>
      </c>
      <c r="H82" s="183"/>
      <c r="I82" s="214">
        <f>VLOOKUP('Table 5'!B82,[5]Data!$O$25:$S$236,5,0)</f>
        <v>199.56925088206373</v>
      </c>
      <c r="J82" s="19">
        <f>VLOOKUP(B82,[5]Data!$O$25:$X$236,8,FALSE)</f>
        <v>0.66022207939924638</v>
      </c>
      <c r="K82" s="19">
        <f>VLOOKUP(B82,[5]Data!$O$25:$X$236,9,FALSE)</f>
        <v>0.28823524025975894</v>
      </c>
      <c r="L82" s="213">
        <f>VLOOKUP(B82,[5]Data!$O$25:$X$236,10,FALSE)</f>
        <v>5.154268034099465E-2</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row>
    <row r="83" spans="1:68" customFormat="1" x14ac:dyDescent="0.2">
      <c r="A83" s="77" t="s">
        <v>428</v>
      </c>
      <c r="B83" s="215" t="s">
        <v>427</v>
      </c>
      <c r="C83" s="184" t="s">
        <v>426</v>
      </c>
      <c r="D83" s="24">
        <f>VLOOKUP(B83,[5]Data!$C$25:$G$236,5,FALSE)</f>
        <v>877.96181898700047</v>
      </c>
      <c r="E83" s="183">
        <f>VLOOKUP(B83,[5]Data!$C$25:$K$236,7,FALSE)</f>
        <v>0.97410488672182816</v>
      </c>
      <c r="F83" s="183">
        <f>VLOOKUP(B83,[5]Data!$C$25:$K$236,8,FALSE)</f>
        <v>2.4057029354280474E-2</v>
      </c>
      <c r="G83" s="183">
        <f>VLOOKUP(B83,[5]Data!$C$25:$K$236,9,FALSE)</f>
        <v>1.8380839238913472E-3</v>
      </c>
      <c r="H83" s="183"/>
      <c r="I83" s="214">
        <f>VLOOKUP('Table 5'!B83,[5]Data!$O$25:$S$236,5,0)</f>
        <v>79.210496975537055</v>
      </c>
      <c r="J83" s="19">
        <f>VLOOKUP(B83,[5]Data!$O$25:$X$236,8,FALSE)</f>
        <v>0.77401620977973462</v>
      </c>
      <c r="K83" s="19">
        <f>VLOOKUP(B83,[5]Data!$O$25:$X$236,9,FALSE)</f>
        <v>0.18968285984149272</v>
      </c>
      <c r="L83" s="213">
        <f>VLOOKUP(B83,[5]Data!$O$25:$X$236,10,FALSE)</f>
        <v>3.6300930378772606E-2</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row>
    <row r="84" spans="1:68" customFormat="1" x14ac:dyDescent="0.2">
      <c r="A84" s="77" t="s">
        <v>425</v>
      </c>
      <c r="B84" s="215" t="s">
        <v>424</v>
      </c>
      <c r="C84" s="184" t="s">
        <v>423</v>
      </c>
      <c r="D84" s="24">
        <f>VLOOKUP(B84,[5]Data!$C$25:$G$236,5,FALSE)</f>
        <v>761.2323553373684</v>
      </c>
      <c r="E84" s="183">
        <f>VLOOKUP(B84,[5]Data!$C$25:$K$236,7,FALSE)</f>
        <v>0.97735205687418036</v>
      </c>
      <c r="F84" s="183">
        <f>VLOOKUP(B84,[5]Data!$C$25:$K$236,8,FALSE)</f>
        <v>2.2243658343960974E-2</v>
      </c>
      <c r="G84" s="183">
        <f>VLOOKUP(B84,[5]Data!$C$25:$K$236,9,FALSE)</f>
        <v>4.0428478185866498E-4</v>
      </c>
      <c r="H84" s="183"/>
      <c r="I84" s="214">
        <f>VLOOKUP('Table 5'!B84,[5]Data!$O$25:$S$236,5,0)</f>
        <v>80.26980340038925</v>
      </c>
      <c r="J84" s="19">
        <f>VLOOKUP(B84,[5]Data!$O$25:$X$236,8,FALSE)</f>
        <v>0.87092558227732841</v>
      </c>
      <c r="K84" s="19">
        <f>VLOOKUP(B84,[5]Data!$O$25:$X$236,9,FALSE)</f>
        <v>0.10114964876433404</v>
      </c>
      <c r="L84" s="213">
        <f>VLOOKUP(B84,[5]Data!$O$25:$X$236,10,FALSE)</f>
        <v>2.7924768958337464E-2</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row>
    <row r="85" spans="1:68" customFormat="1" x14ac:dyDescent="0.2">
      <c r="A85" s="77" t="s">
        <v>422</v>
      </c>
      <c r="B85" s="215" t="s">
        <v>421</v>
      </c>
      <c r="C85" s="184" t="s">
        <v>420</v>
      </c>
      <c r="D85" s="24">
        <f>VLOOKUP(B85,[5]Data!$C$25:$G$236,5,FALSE)</f>
        <v>821.30977584889695</v>
      </c>
      <c r="E85" s="183">
        <f>VLOOKUP(B85,[5]Data!$C$25:$K$236,7,FALSE)</f>
        <v>0.93724517581203604</v>
      </c>
      <c r="F85" s="183">
        <f>VLOOKUP(B85,[5]Data!$C$25:$K$236,8,FALSE)</f>
        <v>5.6603845096857994E-2</v>
      </c>
      <c r="G85" s="183">
        <f>VLOOKUP(B85,[5]Data!$C$25:$K$236,9,FALSE)</f>
        <v>6.1509790911058442E-3</v>
      </c>
      <c r="H85" s="183"/>
      <c r="I85" s="214">
        <f>VLOOKUP('Table 5'!B85,[5]Data!$O$25:$S$236,5,0)</f>
        <v>119.06992805381502</v>
      </c>
      <c r="J85" s="19">
        <f>VLOOKUP(B85,[5]Data!$O$25:$X$236,8,FALSE)</f>
        <v>0.65115069360167943</v>
      </c>
      <c r="K85" s="19">
        <f>VLOOKUP(B85,[5]Data!$O$25:$X$236,9,FALSE)</f>
        <v>0.32776469700046135</v>
      </c>
      <c r="L85" s="213">
        <f>VLOOKUP(B85,[5]Data!$O$25:$X$236,10,FALSE)</f>
        <v>2.1084609397859149E-2</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row>
    <row r="86" spans="1:68" customFormat="1" x14ac:dyDescent="0.2">
      <c r="A86" s="77" t="s">
        <v>419</v>
      </c>
      <c r="B86" s="215" t="s">
        <v>418</v>
      </c>
      <c r="C86" s="184" t="s">
        <v>417</v>
      </c>
      <c r="D86" s="24">
        <f>VLOOKUP(B86,[5]Data!$C$25:$G$236,5,FALSE)</f>
        <v>2537.846861717333</v>
      </c>
      <c r="E86" s="183">
        <f>VLOOKUP(B86,[5]Data!$C$25:$K$236,7,FALSE)</f>
        <v>0.96647381806662791</v>
      </c>
      <c r="F86" s="183">
        <f>VLOOKUP(B86,[5]Data!$C$25:$K$236,8,FALSE)</f>
        <v>2.7525092251765009E-2</v>
      </c>
      <c r="G86" s="183">
        <f>VLOOKUP(B86,[5]Data!$C$25:$K$236,9,FALSE)</f>
        <v>6.0010896816069447E-3</v>
      </c>
      <c r="H86" s="183"/>
      <c r="I86" s="214">
        <f>VLOOKUP('Table 5'!B86,[5]Data!$O$25:$S$236,5,0)</f>
        <v>283.04166578276534</v>
      </c>
      <c r="J86" s="19">
        <f>VLOOKUP(B86,[5]Data!$O$25:$X$236,8,FALSE)</f>
        <v>0.76743555001433994</v>
      </c>
      <c r="K86" s="19">
        <f>VLOOKUP(B86,[5]Data!$O$25:$X$236,9,FALSE)</f>
        <v>0.22863077412424535</v>
      </c>
      <c r="L86" s="213">
        <f>VLOOKUP(B86,[5]Data!$O$25:$X$236,10,FALSE)</f>
        <v>3.9336758614145944E-3</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row>
    <row r="87" spans="1:68" customFormat="1" x14ac:dyDescent="0.2">
      <c r="A87" s="77" t="s">
        <v>416</v>
      </c>
      <c r="B87" s="215" t="s">
        <v>415</v>
      </c>
      <c r="C87" s="184" t="s">
        <v>414</v>
      </c>
      <c r="D87" s="24">
        <f>VLOOKUP(B87,[5]Data!$C$25:$G$236,5,FALSE)</f>
        <v>506.23603408573183</v>
      </c>
      <c r="E87" s="183">
        <f>VLOOKUP(B87,[5]Data!$C$25:$K$236,7,FALSE)</f>
        <v>0.97494295347847437</v>
      </c>
      <c r="F87" s="183">
        <f>VLOOKUP(B87,[5]Data!$C$25:$K$236,8,FALSE)</f>
        <v>1.6315157941726659E-2</v>
      </c>
      <c r="G87" s="183">
        <f>VLOOKUP(B87,[5]Data!$C$25:$K$236,9,FALSE)</f>
        <v>8.7418885797989811E-3</v>
      </c>
      <c r="H87" s="183"/>
      <c r="I87" s="214">
        <f>VLOOKUP('Table 5'!B87,[5]Data!$O$25:$S$236,5,0)</f>
        <v>46.276941643705811</v>
      </c>
      <c r="J87" s="19">
        <f>VLOOKUP(B87,[5]Data!$O$25:$X$236,8,FALSE)</f>
        <v>0.80486581057432405</v>
      </c>
      <c r="K87" s="19">
        <f>VLOOKUP(B87,[5]Data!$O$25:$X$236,9,FALSE)</f>
        <v>0.19513418942567592</v>
      </c>
      <c r="L87" s="213">
        <f>VLOOKUP(B87,[5]Data!$O$25:$X$236,10,FALSE)</f>
        <v>0</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row>
    <row r="88" spans="1:68" customFormat="1" x14ac:dyDescent="0.2">
      <c r="A88" s="77" t="s">
        <v>413</v>
      </c>
      <c r="B88" s="215" t="s">
        <v>412</v>
      </c>
      <c r="C88" s="184" t="s">
        <v>411</v>
      </c>
      <c r="D88" s="24">
        <f>VLOOKUP(B88,[5]Data!$C$25:$G$236,5,FALSE)</f>
        <v>1168.6231238151754</v>
      </c>
      <c r="E88" s="183">
        <f>VLOOKUP(B88,[5]Data!$C$25:$K$236,7,FALSE)</f>
        <v>0.96341398020165703</v>
      </c>
      <c r="F88" s="183">
        <f>VLOOKUP(B88,[5]Data!$C$25:$K$236,8,FALSE)</f>
        <v>3.0946762726586426E-2</v>
      </c>
      <c r="G88" s="183">
        <f>VLOOKUP(B88,[5]Data!$C$25:$K$236,9,FALSE)</f>
        <v>5.6392570717565902E-3</v>
      </c>
      <c r="H88" s="183"/>
      <c r="I88" s="214">
        <f>VLOOKUP('Table 5'!B88,[5]Data!$O$25:$S$236,5,0)</f>
        <v>105.82867938037847</v>
      </c>
      <c r="J88" s="19">
        <f>VLOOKUP(B88,[5]Data!$O$25:$X$236,8,FALSE)</f>
        <v>0.55518318681171341</v>
      </c>
      <c r="K88" s="19">
        <f>VLOOKUP(B88,[5]Data!$O$25:$X$236,9,FALSE)</f>
        <v>0.41786471694097355</v>
      </c>
      <c r="L88" s="213">
        <f>VLOOKUP(B88,[5]Data!$O$25:$X$236,10,FALSE)</f>
        <v>2.6952096247313019E-2</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row>
    <row r="89" spans="1:68" customFormat="1" x14ac:dyDescent="0.2">
      <c r="A89" s="77" t="s">
        <v>410</v>
      </c>
      <c r="B89" s="215" t="s">
        <v>409</v>
      </c>
      <c r="C89" s="184" t="s">
        <v>408</v>
      </c>
      <c r="D89" s="24">
        <f>VLOOKUP(B89,[5]Data!$C$25:$G$236,5,FALSE)</f>
        <v>1219.6804151142157</v>
      </c>
      <c r="E89" s="183">
        <f>VLOOKUP(B89,[5]Data!$C$25:$K$236,7,FALSE)</f>
        <v>0.95338776617541865</v>
      </c>
      <c r="F89" s="183">
        <f>VLOOKUP(B89,[5]Data!$C$25:$K$236,8,FALSE)</f>
        <v>3.1049243111148418E-2</v>
      </c>
      <c r="G89" s="183">
        <f>VLOOKUP(B89,[5]Data!$C$25:$K$236,9,FALSE)</f>
        <v>1.5562990713432987E-2</v>
      </c>
      <c r="H89" s="183"/>
      <c r="I89" s="214">
        <f>VLOOKUP('Table 5'!B89,[5]Data!$O$25:$S$236,5,0)</f>
        <v>205.10270514977984</v>
      </c>
      <c r="J89" s="19">
        <f>VLOOKUP(B89,[5]Data!$O$25:$X$236,8,FALSE)</f>
        <v>0.8075900764985795</v>
      </c>
      <c r="K89" s="19">
        <f>VLOOKUP(B89,[5]Data!$O$25:$X$236,9,FALSE)</f>
        <v>0.15964127166507414</v>
      </c>
      <c r="L89" s="213">
        <f>VLOOKUP(B89,[5]Data!$O$25:$X$236,10,FALSE)</f>
        <v>3.2768651836346342E-2</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row>
    <row r="90" spans="1:68" customFormat="1" x14ac:dyDescent="0.2">
      <c r="A90" s="77" t="s">
        <v>407</v>
      </c>
      <c r="B90" s="215" t="s">
        <v>406</v>
      </c>
      <c r="C90" s="184" t="s">
        <v>405</v>
      </c>
      <c r="D90" s="24">
        <f>VLOOKUP(B90,[5]Data!$C$25:$G$236,5,FALSE)</f>
        <v>655.97561901795018</v>
      </c>
      <c r="E90" s="183">
        <f>VLOOKUP(B90,[5]Data!$C$25:$K$236,7,FALSE)</f>
        <v>0.96974032558155454</v>
      </c>
      <c r="F90" s="183">
        <f>VLOOKUP(B90,[5]Data!$C$25:$K$236,8,FALSE)</f>
        <v>1.8558867561972048E-2</v>
      </c>
      <c r="G90" s="183">
        <f>VLOOKUP(B90,[5]Data!$C$25:$K$236,9,FALSE)</f>
        <v>1.1700806856473397E-2</v>
      </c>
      <c r="H90" s="183"/>
      <c r="I90" s="214">
        <f>VLOOKUP('Table 5'!B90,[5]Data!$O$25:$S$236,5,0)</f>
        <v>74.342972696440029</v>
      </c>
      <c r="J90" s="19">
        <f>VLOOKUP(B90,[5]Data!$O$25:$X$236,8,FALSE)</f>
        <v>0.81620682778362896</v>
      </c>
      <c r="K90" s="19">
        <f>VLOOKUP(B90,[5]Data!$O$25:$X$236,9,FALSE)</f>
        <v>0.14815942667884757</v>
      </c>
      <c r="L90" s="213">
        <f>VLOOKUP(B90,[5]Data!$O$25:$X$236,10,FALSE)</f>
        <v>3.5633745537523492E-2</v>
      </c>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row>
    <row r="91" spans="1:68" customFormat="1" x14ac:dyDescent="0.2">
      <c r="A91" s="77" t="s">
        <v>404</v>
      </c>
      <c r="B91" s="215" t="s">
        <v>403</v>
      </c>
      <c r="C91" s="184" t="s">
        <v>402</v>
      </c>
      <c r="D91" s="24">
        <f>VLOOKUP(B91,[5]Data!$C$25:$G$236,5,FALSE)</f>
        <v>412.61277899594023</v>
      </c>
      <c r="E91" s="183">
        <f>VLOOKUP(B91,[5]Data!$C$25:$K$236,7,FALSE)</f>
        <v>0.96664911721304059</v>
      </c>
      <c r="F91" s="183">
        <f>VLOOKUP(B91,[5]Data!$C$25:$K$236,8,FALSE)</f>
        <v>2.3505770395253766E-2</v>
      </c>
      <c r="G91" s="183">
        <f>VLOOKUP(B91,[5]Data!$C$25:$K$236,9,FALSE)</f>
        <v>9.8451123917056294E-3</v>
      </c>
      <c r="H91" s="183"/>
      <c r="I91" s="214">
        <f>VLOOKUP('Table 5'!B91,[5]Data!$O$25:$S$236,5,0)</f>
        <v>40.43160731989213</v>
      </c>
      <c r="J91" s="19">
        <f>VLOOKUP(B91,[5]Data!$O$25:$X$236,8,FALSE)</f>
        <v>0.73692727541945424</v>
      </c>
      <c r="K91" s="19">
        <f>VLOOKUP(B91,[5]Data!$O$25:$X$236,9,FALSE)</f>
        <v>0.26307272458054565</v>
      </c>
      <c r="L91" s="213">
        <f>VLOOKUP(B91,[5]Data!$O$25:$X$236,10,FALSE)</f>
        <v>0</v>
      </c>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row>
    <row r="92" spans="1:68" customFormat="1" x14ac:dyDescent="0.2">
      <c r="A92" s="77" t="s">
        <v>401</v>
      </c>
      <c r="B92" s="215" t="s">
        <v>400</v>
      </c>
      <c r="C92" s="184" t="s">
        <v>399</v>
      </c>
      <c r="D92" s="24">
        <f>VLOOKUP(B92,[5]Data!$C$25:$G$236,5,FALSE)</f>
        <v>482.39972979961829</v>
      </c>
      <c r="E92" s="183">
        <f>VLOOKUP(B92,[5]Data!$C$25:$K$236,7,FALSE)</f>
        <v>0.98069517680503293</v>
      </c>
      <c r="F92" s="183">
        <f>VLOOKUP(B92,[5]Data!$C$25:$K$236,8,FALSE)</f>
        <v>1.930482319496701E-2</v>
      </c>
      <c r="G92" s="183">
        <f>VLOOKUP(B92,[5]Data!$C$25:$K$236,9,FALSE)</f>
        <v>0</v>
      </c>
      <c r="H92" s="183"/>
      <c r="I92" s="214">
        <f>VLOOKUP('Table 5'!B92,[5]Data!$O$25:$S$236,5,0)</f>
        <v>43.032500639615137</v>
      </c>
      <c r="J92" s="19">
        <f>VLOOKUP(B92,[5]Data!$O$25:$X$236,8,FALSE)</f>
        <v>0.78100456796391315</v>
      </c>
      <c r="K92" s="19">
        <f>VLOOKUP(B92,[5]Data!$O$25:$X$236,9,FALSE)</f>
        <v>0.21899543203608685</v>
      </c>
      <c r="L92" s="213">
        <f>VLOOKUP(B92,[5]Data!$O$25:$X$236,10,FALSE)</f>
        <v>0</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row>
    <row r="93" spans="1:68" customFormat="1" x14ac:dyDescent="0.2">
      <c r="A93" s="77" t="s">
        <v>398</v>
      </c>
      <c r="B93" s="215" t="s">
        <v>397</v>
      </c>
      <c r="C93" s="184" t="s">
        <v>396</v>
      </c>
      <c r="D93" s="24">
        <f>VLOOKUP(B93,[5]Data!$C$25:$G$236,5,FALSE)</f>
        <v>517.28669853936594</v>
      </c>
      <c r="E93" s="183">
        <f>VLOOKUP(B93,[5]Data!$C$25:$K$236,7,FALSE)</f>
        <v>0.96110296134022655</v>
      </c>
      <c r="F93" s="183">
        <f>VLOOKUP(B93,[5]Data!$C$25:$K$236,8,FALSE)</f>
        <v>3.4723808181648046E-2</v>
      </c>
      <c r="G93" s="183">
        <f>VLOOKUP(B93,[5]Data!$C$25:$K$236,9,FALSE)</f>
        <v>4.1732304781253813E-3</v>
      </c>
      <c r="H93" s="183"/>
      <c r="I93" s="214">
        <f>VLOOKUP('Table 5'!B93,[5]Data!$O$25:$S$236,5,0)</f>
        <v>28.831086094689972</v>
      </c>
      <c r="J93" s="19">
        <f>VLOOKUP(B93,[5]Data!$O$25:$X$236,8,FALSE)</f>
        <v>0.58250908900662379</v>
      </c>
      <c r="K93" s="19">
        <f>VLOOKUP(B93,[5]Data!$O$25:$X$236,9,FALSE)</f>
        <v>0.41749091099337626</v>
      </c>
      <c r="L93" s="213">
        <f>VLOOKUP(B93,[5]Data!$O$25:$X$236,10,FALSE)</f>
        <v>0</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row>
    <row r="94" spans="1:68" customFormat="1" x14ac:dyDescent="0.2">
      <c r="A94" s="77" t="s">
        <v>395</v>
      </c>
      <c r="B94" s="215" t="s">
        <v>394</v>
      </c>
      <c r="C94" s="184" t="s">
        <v>393</v>
      </c>
      <c r="D94" s="24">
        <f>VLOOKUP(B94,[5]Data!$C$25:$G$236,5,FALSE)</f>
        <v>2048.77538631471</v>
      </c>
      <c r="E94" s="183">
        <f>VLOOKUP(B94,[5]Data!$C$25:$K$236,7,FALSE)</f>
        <v>0.94747889215278458</v>
      </c>
      <c r="F94" s="183">
        <f>VLOOKUP(B94,[5]Data!$C$25:$K$236,8,FALSE)</f>
        <v>4.2359206226610213E-2</v>
      </c>
      <c r="G94" s="183">
        <f>VLOOKUP(B94,[5]Data!$C$25:$K$236,9,FALSE)</f>
        <v>1.0161901620605117E-2</v>
      </c>
      <c r="H94" s="183"/>
      <c r="I94" s="214">
        <f>VLOOKUP('Table 5'!B94,[5]Data!$O$25:$S$236,5,0)</f>
        <v>235.22728045060046</v>
      </c>
      <c r="J94" s="19">
        <f>VLOOKUP(B94,[5]Data!$O$25:$X$236,8,FALSE)</f>
        <v>0.65794575872407524</v>
      </c>
      <c r="K94" s="19">
        <f>VLOOKUP(B94,[5]Data!$O$25:$X$236,9,FALSE)</f>
        <v>0.32511175600110787</v>
      </c>
      <c r="L94" s="213">
        <f>VLOOKUP(B94,[5]Data!$O$25:$X$236,10,FALSE)</f>
        <v>1.6942485274816989E-2</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row>
    <row r="95" spans="1:68" customFormat="1" x14ac:dyDescent="0.2">
      <c r="A95" s="77" t="s">
        <v>392</v>
      </c>
      <c r="B95" s="215" t="s">
        <v>391</v>
      </c>
      <c r="C95" s="184" t="s">
        <v>390</v>
      </c>
      <c r="D95" s="24">
        <f>VLOOKUP(B95,[5]Data!$C$25:$G$236,5,FALSE)</f>
        <v>1575.0121489215294</v>
      </c>
      <c r="E95" s="183">
        <f>VLOOKUP(B95,[5]Data!$C$25:$K$236,7,FALSE)</f>
        <v>0.97519007363030896</v>
      </c>
      <c r="F95" s="183">
        <f>VLOOKUP(B95,[5]Data!$C$25:$K$236,8,FALSE)</f>
        <v>2.1744566677176572E-2</v>
      </c>
      <c r="G95" s="183">
        <f>VLOOKUP(B95,[5]Data!$C$25:$K$236,9,FALSE)</f>
        <v>3.0653596925144257E-3</v>
      </c>
      <c r="H95" s="183"/>
      <c r="I95" s="214">
        <f>VLOOKUP('Table 5'!B95,[5]Data!$O$25:$S$236,5,0)</f>
        <v>117.96118874815733</v>
      </c>
      <c r="J95" s="19">
        <f>VLOOKUP(B95,[5]Data!$O$25:$X$236,8,FALSE)</f>
        <v>0.75778107012532414</v>
      </c>
      <c r="K95" s="19">
        <f>VLOOKUP(B95,[5]Data!$O$25:$X$236,9,FALSE)</f>
        <v>0.24221892987467591</v>
      </c>
      <c r="L95" s="213">
        <f>VLOOKUP(B95,[5]Data!$O$25:$X$236,10,FALSE)</f>
        <v>0</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row>
    <row r="96" spans="1:68" customFormat="1" x14ac:dyDescent="0.2">
      <c r="A96" s="77" t="s">
        <v>389</v>
      </c>
      <c r="B96" s="215" t="s">
        <v>388</v>
      </c>
      <c r="C96" s="184" t="s">
        <v>387</v>
      </c>
      <c r="D96" s="24">
        <f>VLOOKUP(B96,[5]Data!$C$25:$G$236,5,FALSE)</f>
        <v>943.51424787004282</v>
      </c>
      <c r="E96" s="183">
        <f>VLOOKUP(B96,[5]Data!$C$25:$K$236,7,FALSE)</f>
        <v>0.93828016960477201</v>
      </c>
      <c r="F96" s="183">
        <f>VLOOKUP(B96,[5]Data!$C$25:$K$236,8,FALSE)</f>
        <v>5.2180683870874364E-2</v>
      </c>
      <c r="G96" s="183">
        <f>VLOOKUP(B96,[5]Data!$C$25:$K$236,9,FALSE)</f>
        <v>9.539146524353663E-3</v>
      </c>
      <c r="H96" s="183"/>
      <c r="I96" s="214">
        <f>VLOOKUP('Table 5'!B96,[5]Data!$O$25:$S$236,5,0)</f>
        <v>134.46519390937442</v>
      </c>
      <c r="J96" s="19">
        <f>VLOOKUP(B96,[5]Data!$O$25:$X$236,8,FALSE)</f>
        <v>0.747119295642794</v>
      </c>
      <c r="K96" s="19">
        <f>VLOOKUP(B96,[5]Data!$O$25:$X$236,9,FALSE)</f>
        <v>0.24001681192378793</v>
      </c>
      <c r="L96" s="213">
        <f>VLOOKUP(B96,[5]Data!$O$25:$X$236,10,FALSE)</f>
        <v>1.2863892433418126E-2</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row>
    <row r="97" spans="1:68" customFormat="1" x14ac:dyDescent="0.2">
      <c r="A97" s="77" t="s">
        <v>386</v>
      </c>
      <c r="B97" s="215" t="s">
        <v>385</v>
      </c>
      <c r="C97" s="184" t="s">
        <v>384</v>
      </c>
      <c r="D97" s="24">
        <f>VLOOKUP(B97,[5]Data!$C$25:$G$236,5,FALSE)</f>
        <v>560.0785647370061</v>
      </c>
      <c r="E97" s="183">
        <f>VLOOKUP(B97,[5]Data!$C$25:$K$236,7,FALSE)</f>
        <v>0.97536375153781707</v>
      </c>
      <c r="F97" s="183">
        <f>VLOOKUP(B97,[5]Data!$C$25:$K$236,8,FALSE)</f>
        <v>2.4636248462182923E-2</v>
      </c>
      <c r="G97" s="183">
        <f>VLOOKUP(B97,[5]Data!$C$25:$K$236,9,FALSE)</f>
        <v>0</v>
      </c>
      <c r="H97" s="183"/>
      <c r="I97" s="214">
        <f>VLOOKUP('Table 5'!B97,[5]Data!$O$25:$S$236,5,0)</f>
        <v>40.818111313589185</v>
      </c>
      <c r="J97" s="19">
        <f>VLOOKUP(B97,[5]Data!$O$25:$X$236,8,FALSE)</f>
        <v>0.80798219861817788</v>
      </c>
      <c r="K97" s="19">
        <f>VLOOKUP(B97,[5]Data!$O$25:$X$236,9,FALSE)</f>
        <v>0.19201780138182217</v>
      </c>
      <c r="L97" s="213">
        <f>VLOOKUP(B97,[5]Data!$O$25:$X$236,10,FALSE)</f>
        <v>0</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row>
    <row r="98" spans="1:68" customFormat="1" x14ac:dyDescent="0.2">
      <c r="A98" s="77" t="s">
        <v>383</v>
      </c>
      <c r="B98" s="215" t="s">
        <v>382</v>
      </c>
      <c r="C98" s="184" t="s">
        <v>381</v>
      </c>
      <c r="D98" s="24">
        <f>VLOOKUP(B98,[5]Data!$C$25:$G$236,5,FALSE)</f>
        <v>1714.2748209183853</v>
      </c>
      <c r="E98" s="183">
        <f>VLOOKUP(B98,[5]Data!$C$25:$K$236,7,FALSE)</f>
        <v>0.97324491544590319</v>
      </c>
      <c r="F98" s="183">
        <f>VLOOKUP(B98,[5]Data!$C$25:$K$236,8,FALSE)</f>
        <v>2.120698100284605E-2</v>
      </c>
      <c r="G98" s="183">
        <f>VLOOKUP(B98,[5]Data!$C$25:$K$236,9,FALSE)</f>
        <v>5.5481035512506211E-3</v>
      </c>
      <c r="H98" s="183"/>
      <c r="I98" s="214">
        <f>VLOOKUP('Table 5'!B98,[5]Data!$O$25:$S$236,5,0)</f>
        <v>211.90172897716792</v>
      </c>
      <c r="J98" s="19">
        <f>VLOOKUP(B98,[5]Data!$O$25:$X$236,8,FALSE)</f>
        <v>0.83603952892268873</v>
      </c>
      <c r="K98" s="19">
        <f>VLOOKUP(B98,[5]Data!$O$25:$X$236,9,FALSE)</f>
        <v>0.14920864868832145</v>
      </c>
      <c r="L98" s="213">
        <f>VLOOKUP(B98,[5]Data!$O$25:$X$236,10,FALSE)</f>
        <v>1.4751822388989829E-2</v>
      </c>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row>
    <row r="99" spans="1:68" customFormat="1" x14ac:dyDescent="0.2">
      <c r="A99" s="77" t="s">
        <v>380</v>
      </c>
      <c r="B99" s="215" t="s">
        <v>379</v>
      </c>
      <c r="C99" s="184" t="s">
        <v>378</v>
      </c>
      <c r="D99" s="24">
        <f>VLOOKUP(B99,[5]Data!$C$25:$G$236,5,FALSE)</f>
        <v>1354.0965693280114</v>
      </c>
      <c r="E99" s="183">
        <f>VLOOKUP(B99,[5]Data!$C$25:$K$236,7,FALSE)</f>
        <v>0.98016446272614377</v>
      </c>
      <c r="F99" s="183">
        <f>VLOOKUP(B99,[5]Data!$C$25:$K$236,8,FALSE)</f>
        <v>1.7971135405892034E-2</v>
      </c>
      <c r="G99" s="183">
        <f>VLOOKUP(B99,[5]Data!$C$25:$K$236,9,FALSE)</f>
        <v>1.8644018679642963E-3</v>
      </c>
      <c r="H99" s="183"/>
      <c r="I99" s="214">
        <f>VLOOKUP('Table 5'!B99,[5]Data!$O$25:$S$236,5,0)</f>
        <v>101.36179042254898</v>
      </c>
      <c r="J99" s="19">
        <f>VLOOKUP(B99,[5]Data!$O$25:$X$236,8,FALSE)</f>
        <v>0.86857321495194606</v>
      </c>
      <c r="K99" s="19">
        <f>VLOOKUP(B99,[5]Data!$O$25:$X$236,9,FALSE)</f>
        <v>9.7761170549528209E-2</v>
      </c>
      <c r="L99" s="213">
        <f>VLOOKUP(B99,[5]Data!$O$25:$X$236,10,FALSE)</f>
        <v>3.3665614498525773E-2</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row>
    <row r="100" spans="1:68" customFormat="1" x14ac:dyDescent="0.2">
      <c r="A100" s="77" t="s">
        <v>377</v>
      </c>
      <c r="B100" s="215" t="s">
        <v>376</v>
      </c>
      <c r="C100" s="184" t="s">
        <v>375</v>
      </c>
      <c r="D100" s="24">
        <f>VLOOKUP(B100,[5]Data!$C$25:$G$236,5,FALSE)</f>
        <v>470.11501813144292</v>
      </c>
      <c r="E100" s="183">
        <f>VLOOKUP(B100,[5]Data!$C$25:$K$236,7,FALSE)</f>
        <v>0.97445539946331827</v>
      </c>
      <c r="F100" s="183">
        <f>VLOOKUP(B100,[5]Data!$C$25:$K$236,8,FALSE)</f>
        <v>2.1217607951610505E-2</v>
      </c>
      <c r="G100" s="183">
        <f>VLOOKUP(B100,[5]Data!$C$25:$K$236,9,FALSE)</f>
        <v>4.3269925850712232E-3</v>
      </c>
      <c r="H100" s="183"/>
      <c r="I100" s="214">
        <f>VLOOKUP('Table 5'!B100,[5]Data!$O$25:$S$236,5,0)</f>
        <v>39.274709501836831</v>
      </c>
      <c r="J100" s="19">
        <f>VLOOKUP(B100,[5]Data!$O$25:$X$236,8,FALSE)</f>
        <v>0.66785184468619474</v>
      </c>
      <c r="K100" s="19">
        <f>VLOOKUP(B100,[5]Data!$O$25:$X$236,9,FALSE)</f>
        <v>0.25536550907279593</v>
      </c>
      <c r="L100" s="213">
        <f>VLOOKUP(B100,[5]Data!$O$25:$X$236,10,FALSE)</f>
        <v>7.678264624100932E-2</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row>
    <row r="101" spans="1:68" customFormat="1" x14ac:dyDescent="0.2">
      <c r="A101" s="77" t="s">
        <v>374</v>
      </c>
      <c r="B101" s="215" t="s">
        <v>373</v>
      </c>
      <c r="C101" s="184" t="s">
        <v>372</v>
      </c>
      <c r="D101" s="24">
        <f>VLOOKUP(B101,[5]Data!$C$25:$G$236,5,FALSE)</f>
        <v>723.70106369042207</v>
      </c>
      <c r="E101" s="183">
        <f>VLOOKUP(B101,[5]Data!$C$25:$K$236,7,FALSE)</f>
        <v>0.96746083209748968</v>
      </c>
      <c r="F101" s="183">
        <f>VLOOKUP(B101,[5]Data!$C$25:$K$236,8,FALSE)</f>
        <v>2.9117934135777766E-2</v>
      </c>
      <c r="G101" s="183">
        <f>VLOOKUP(B101,[5]Data!$C$25:$K$236,9,FALSE)</f>
        <v>3.4212337667326479E-3</v>
      </c>
      <c r="H101" s="183"/>
      <c r="I101" s="214">
        <f>VLOOKUP('Table 5'!B101,[5]Data!$O$25:$S$236,5,0)</f>
        <v>65.74770324081274</v>
      </c>
      <c r="J101" s="19">
        <f>VLOOKUP(B101,[5]Data!$O$25:$X$236,8,FALSE)</f>
        <v>0.78394232032113731</v>
      </c>
      <c r="K101" s="19">
        <f>VLOOKUP(B101,[5]Data!$O$25:$X$236,9,FALSE)</f>
        <v>0.21605767967886264</v>
      </c>
      <c r="L101" s="213">
        <f>VLOOKUP(B101,[5]Data!$O$25:$X$236,10,FALSE)</f>
        <v>0</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row>
    <row r="102" spans="1:68" customFormat="1" x14ac:dyDescent="0.2">
      <c r="A102" s="77" t="s">
        <v>371</v>
      </c>
      <c r="B102" s="215" t="s">
        <v>370</v>
      </c>
      <c r="C102" s="184" t="s">
        <v>369</v>
      </c>
      <c r="D102" s="24">
        <f>VLOOKUP(B102,[5]Data!$C$25:$G$236,5,FALSE)</f>
        <v>966.15749832948848</v>
      </c>
      <c r="E102" s="183">
        <f>VLOOKUP(B102,[5]Data!$C$25:$K$236,7,FALSE)</f>
        <v>0.97327153497064456</v>
      </c>
      <c r="F102" s="183">
        <f>VLOOKUP(B102,[5]Data!$C$25:$K$236,8,FALSE)</f>
        <v>2.3868908690467708E-2</v>
      </c>
      <c r="G102" s="183">
        <f>VLOOKUP(B102,[5]Data!$C$25:$K$236,9,FALSE)</f>
        <v>2.8595563388875817E-3</v>
      </c>
      <c r="H102" s="183"/>
      <c r="I102" s="214">
        <f>VLOOKUP('Table 5'!B102,[5]Data!$O$25:$S$236,5,0)</f>
        <v>60.744827666070726</v>
      </c>
      <c r="J102" s="19">
        <f>VLOOKUP(B102,[5]Data!$O$25:$X$236,8,FALSE)</f>
        <v>0.85717258707888055</v>
      </c>
      <c r="K102" s="19">
        <f>VLOOKUP(B102,[5]Data!$O$25:$X$236,9,FALSE)</f>
        <v>0.13072958519656569</v>
      </c>
      <c r="L102" s="213">
        <f>VLOOKUP(B102,[5]Data!$O$25:$X$236,10,FALSE)</f>
        <v>1.2097827724553676E-2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row>
    <row r="103" spans="1:68" customFormat="1" x14ac:dyDescent="0.2">
      <c r="A103" s="77" t="s">
        <v>368</v>
      </c>
      <c r="B103" s="215" t="s">
        <v>367</v>
      </c>
      <c r="C103" s="184" t="s">
        <v>366</v>
      </c>
      <c r="D103" s="24">
        <f>VLOOKUP(B103,[5]Data!$C$25:$G$236,5,FALSE)</f>
        <v>812.25039058283733</v>
      </c>
      <c r="E103" s="183">
        <f>VLOOKUP(B103,[5]Data!$C$25:$K$236,7,FALSE)</f>
        <v>0.97691916270053858</v>
      </c>
      <c r="F103" s="183">
        <f>VLOOKUP(B103,[5]Data!$C$25:$K$236,8,FALSE)</f>
        <v>1.9821378914747313E-2</v>
      </c>
      <c r="G103" s="183">
        <f>VLOOKUP(B103,[5]Data!$C$25:$K$236,9,FALSE)</f>
        <v>3.259458384714082E-3</v>
      </c>
      <c r="H103" s="183"/>
      <c r="I103" s="214">
        <f>VLOOKUP('Table 5'!B103,[5]Data!$O$25:$S$236,5,0)</f>
        <v>58.506361732308058</v>
      </c>
      <c r="J103" s="19">
        <f>VLOOKUP(B103,[5]Data!$O$25:$X$236,8,FALSE)</f>
        <v>0.8899667489450821</v>
      </c>
      <c r="K103" s="19">
        <f>VLOOKUP(B103,[5]Data!$O$25:$X$236,9,FALSE)</f>
        <v>9.8588661826674959E-2</v>
      </c>
      <c r="L103" s="213">
        <f>VLOOKUP(B103,[5]Data!$O$25:$X$236,10,FALSE)</f>
        <v>1.1444589228242971E-2</v>
      </c>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row>
    <row r="104" spans="1:68" customFormat="1" x14ac:dyDescent="0.2">
      <c r="A104" s="77" t="s">
        <v>365</v>
      </c>
      <c r="B104" s="215" t="s">
        <v>364</v>
      </c>
      <c r="C104" s="184" t="s">
        <v>363</v>
      </c>
      <c r="D104" s="24">
        <f>VLOOKUP(B104,[5]Data!$C$25:$G$236,5,FALSE)</f>
        <v>719.05591775859307</v>
      </c>
      <c r="E104" s="183">
        <f>VLOOKUP(B104,[5]Data!$C$25:$K$236,7,FALSE)</f>
        <v>0.97691202674036437</v>
      </c>
      <c r="F104" s="183">
        <f>VLOOKUP(B104,[5]Data!$C$25:$K$236,8,FALSE)</f>
        <v>1.9384328233891853E-2</v>
      </c>
      <c r="G104" s="183">
        <f>VLOOKUP(B104,[5]Data!$C$25:$K$236,9,FALSE)</f>
        <v>3.7036450257437628E-3</v>
      </c>
      <c r="H104" s="183"/>
      <c r="I104" s="214">
        <f>VLOOKUP('Table 5'!B104,[5]Data!$O$25:$S$236,5,0)</f>
        <v>72.991214358835776</v>
      </c>
      <c r="J104" s="19">
        <f>VLOOKUP(B104,[5]Data!$O$25:$X$236,8,FALSE)</f>
        <v>0.76346948501953793</v>
      </c>
      <c r="K104" s="19">
        <f>VLOOKUP(B104,[5]Data!$O$25:$X$236,9,FALSE)</f>
        <v>0.2115055628699852</v>
      </c>
      <c r="L104" s="213">
        <f>VLOOKUP(B104,[5]Data!$O$25:$X$236,10,FALSE)</f>
        <v>2.5024952110476915E-2</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row>
    <row r="105" spans="1:68" customFormat="1" x14ac:dyDescent="0.2">
      <c r="A105" s="77" t="s">
        <v>362</v>
      </c>
      <c r="B105" s="215" t="s">
        <v>361</v>
      </c>
      <c r="C105" s="184" t="s">
        <v>360</v>
      </c>
      <c r="D105" s="24">
        <f>VLOOKUP(B105,[5]Data!$C$25:$G$236,5,FALSE)</f>
        <v>1789.8493071685248</v>
      </c>
      <c r="E105" s="183">
        <f>VLOOKUP(B105,[5]Data!$C$25:$K$236,7,FALSE)</f>
        <v>0.95703104817469431</v>
      </c>
      <c r="F105" s="183">
        <f>VLOOKUP(B105,[5]Data!$C$25:$K$236,8,FALSE)</f>
        <v>2.9391132241321123E-2</v>
      </c>
      <c r="G105" s="183">
        <f>VLOOKUP(B105,[5]Data!$C$25:$K$236,9,FALSE)</f>
        <v>1.3577819583984621E-2</v>
      </c>
      <c r="H105" s="183"/>
      <c r="I105" s="214">
        <f>VLOOKUP('Table 5'!B105,[5]Data!$O$25:$S$236,5,0)</f>
        <v>260.77805030470296</v>
      </c>
      <c r="J105" s="19">
        <f>VLOOKUP(B105,[5]Data!$O$25:$X$236,8,FALSE)</f>
        <v>0.77591873753452367</v>
      </c>
      <c r="K105" s="19">
        <f>VLOOKUP(B105,[5]Data!$O$25:$X$236,9,FALSE)</f>
        <v>0.18166135800292812</v>
      </c>
      <c r="L105" s="213">
        <f>VLOOKUP(B105,[5]Data!$O$25:$X$236,10,FALSE)</f>
        <v>4.2419904462548307E-2</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row>
    <row r="106" spans="1:68" customFormat="1" x14ac:dyDescent="0.2">
      <c r="A106" s="77" t="s">
        <v>359</v>
      </c>
      <c r="B106" s="215" t="s">
        <v>358</v>
      </c>
      <c r="C106" s="184" t="s">
        <v>357</v>
      </c>
      <c r="D106" s="24">
        <f>VLOOKUP(B106,[5]Data!$C$25:$G$236,5,FALSE)</f>
        <v>1099.745405090759</v>
      </c>
      <c r="E106" s="183">
        <f>VLOOKUP(B106,[5]Data!$C$25:$K$236,7,FALSE)</f>
        <v>0.96239689978251819</v>
      </c>
      <c r="F106" s="183">
        <f>VLOOKUP(B106,[5]Data!$C$25:$K$236,8,FALSE)</f>
        <v>3.1577586827703827E-2</v>
      </c>
      <c r="G106" s="183">
        <f>VLOOKUP(B106,[5]Data!$C$25:$K$236,9,FALSE)</f>
        <v>6.0255133897780177E-3</v>
      </c>
      <c r="H106" s="183"/>
      <c r="I106" s="214">
        <f>VLOOKUP('Table 5'!B106,[5]Data!$O$25:$S$236,5,0)</f>
        <v>139.93896033163952</v>
      </c>
      <c r="J106" s="19">
        <f>VLOOKUP(B106,[5]Data!$O$25:$X$236,8,FALSE)</f>
        <v>0.6499158054532741</v>
      </c>
      <c r="K106" s="19">
        <f>VLOOKUP(B106,[5]Data!$O$25:$X$236,9,FALSE)</f>
        <v>0.29165701671329403</v>
      </c>
      <c r="L106" s="213">
        <f>VLOOKUP(B106,[5]Data!$O$25:$X$236,10,FALSE)</f>
        <v>5.8427177833432049E-2</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row>
    <row r="107" spans="1:68" customFormat="1" x14ac:dyDescent="0.2">
      <c r="A107" s="77" t="s">
        <v>356</v>
      </c>
      <c r="B107" s="215" t="s">
        <v>355</v>
      </c>
      <c r="C107" s="184" t="s">
        <v>354</v>
      </c>
      <c r="D107" s="24">
        <f>VLOOKUP(B107,[5]Data!$C$25:$G$236,5,FALSE)</f>
        <v>917.61309893760586</v>
      </c>
      <c r="E107" s="183">
        <f>VLOOKUP(B107,[5]Data!$C$25:$K$236,7,FALSE)</f>
        <v>0.97798714523238695</v>
      </c>
      <c r="F107" s="183">
        <f>VLOOKUP(B107,[5]Data!$C$25:$K$236,8,FALSE)</f>
        <v>1.9774198879881813E-2</v>
      </c>
      <c r="G107" s="183">
        <f>VLOOKUP(B107,[5]Data!$C$25:$K$236,9,FALSE)</f>
        <v>2.238655887731329E-3</v>
      </c>
      <c r="H107" s="183"/>
      <c r="I107" s="214">
        <f>VLOOKUP('Table 5'!B107,[5]Data!$O$25:$S$236,5,0)</f>
        <v>94.410866358527571</v>
      </c>
      <c r="J107" s="19">
        <f>VLOOKUP(B107,[5]Data!$O$25:$X$236,8,FALSE)</f>
        <v>0.84452634924926029</v>
      </c>
      <c r="K107" s="19">
        <f>VLOOKUP(B107,[5]Data!$O$25:$X$236,9,FALSE)</f>
        <v>0.15547365075073971</v>
      </c>
      <c r="L107" s="213">
        <f>VLOOKUP(B107,[5]Data!$O$25:$X$236,10,FALSE)</f>
        <v>0</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row>
    <row r="108" spans="1:68" customFormat="1" x14ac:dyDescent="0.2">
      <c r="A108" s="77" t="s">
        <v>353</v>
      </c>
      <c r="B108" s="215" t="s">
        <v>352</v>
      </c>
      <c r="C108" s="184" t="s">
        <v>351</v>
      </c>
      <c r="D108" s="24">
        <f>VLOOKUP(B108,[5]Data!$C$25:$G$236,5,FALSE)</f>
        <v>896.93689248909709</v>
      </c>
      <c r="E108" s="183">
        <f>VLOOKUP(B108,[5]Data!$C$25:$K$236,7,FALSE)</f>
        <v>0.97146847996893926</v>
      </c>
      <c r="F108" s="183">
        <f>VLOOKUP(B108,[5]Data!$C$25:$K$236,8,FALSE)</f>
        <v>2.6488911892387879E-2</v>
      </c>
      <c r="G108" s="183">
        <f>VLOOKUP(B108,[5]Data!$C$25:$K$236,9,FALSE)</f>
        <v>2.0426081386728198E-3</v>
      </c>
      <c r="H108" s="183"/>
      <c r="I108" s="214">
        <f>VLOOKUP('Table 5'!B108,[5]Data!$O$25:$S$236,5,0)</f>
        <v>84.621632677155432</v>
      </c>
      <c r="J108" s="19">
        <f>VLOOKUP(B108,[5]Data!$O$25:$X$236,8,FALSE)</f>
        <v>0.84739477108776173</v>
      </c>
      <c r="K108" s="19">
        <f>VLOOKUP(B108,[5]Data!$O$25:$X$236,9,FALSE)</f>
        <v>0.15260522891223835</v>
      </c>
      <c r="L108" s="213">
        <f>VLOOKUP(B108,[5]Data!$O$25:$X$236,10,FALSE)</f>
        <v>0</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row>
    <row r="109" spans="1:68" customFormat="1" x14ac:dyDescent="0.2">
      <c r="A109" s="77" t="s">
        <v>350</v>
      </c>
      <c r="B109" s="215" t="s">
        <v>349</v>
      </c>
      <c r="C109" s="184" t="s">
        <v>348</v>
      </c>
      <c r="D109" s="24">
        <f>VLOOKUP(B109,[5]Data!$C$25:$G$236,5,FALSE)</f>
        <v>1158.7860999442455</v>
      </c>
      <c r="E109" s="183">
        <f>VLOOKUP(B109,[5]Data!$C$25:$K$236,7,FALSE)</f>
        <v>0.97091055092931844</v>
      </c>
      <c r="F109" s="183">
        <f>VLOOKUP(B109,[5]Data!$C$25:$K$236,8,FALSE)</f>
        <v>2.4560391112489949E-2</v>
      </c>
      <c r="G109" s="183">
        <f>VLOOKUP(B109,[5]Data!$C$25:$K$236,9,FALSE)</f>
        <v>4.5290579581915872E-3</v>
      </c>
      <c r="H109" s="183"/>
      <c r="I109" s="214">
        <f>VLOOKUP('Table 5'!B109,[5]Data!$O$25:$S$236,5,0)</f>
        <v>90.72778547506708</v>
      </c>
      <c r="J109" s="19">
        <f>VLOOKUP(B109,[5]Data!$O$25:$X$236,8,FALSE)</f>
        <v>0.77296422992857872</v>
      </c>
      <c r="K109" s="19">
        <f>VLOOKUP(B109,[5]Data!$O$25:$X$236,9,FALSE)</f>
        <v>0.20987994819355738</v>
      </c>
      <c r="L109" s="213">
        <f>VLOOKUP(B109,[5]Data!$O$25:$X$236,10,FALSE)</f>
        <v>1.7155821877863797E-2</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row>
    <row r="110" spans="1:68" customFormat="1" x14ac:dyDescent="0.2">
      <c r="A110" s="77" t="s">
        <v>347</v>
      </c>
      <c r="B110" s="215" t="s">
        <v>346</v>
      </c>
      <c r="C110" s="184" t="s">
        <v>345</v>
      </c>
      <c r="D110" s="24">
        <f>VLOOKUP(B110,[5]Data!$C$25:$G$236,5,FALSE)</f>
        <v>1042.9103389942904</v>
      </c>
      <c r="E110" s="183">
        <f>VLOOKUP(B110,[5]Data!$C$25:$K$236,7,FALSE)</f>
        <v>0.96179629347611151</v>
      </c>
      <c r="F110" s="183">
        <f>VLOOKUP(B110,[5]Data!$C$25:$K$236,8,FALSE)</f>
        <v>3.6724494053112282E-2</v>
      </c>
      <c r="G110" s="183">
        <f>VLOOKUP(B110,[5]Data!$C$25:$K$236,9,FALSE)</f>
        <v>1.479212470776143E-3</v>
      </c>
      <c r="H110" s="183"/>
      <c r="I110" s="214">
        <f>VLOOKUP('Table 5'!B110,[5]Data!$O$25:$S$236,5,0)</f>
        <v>124.75616472756647</v>
      </c>
      <c r="J110" s="19">
        <f>VLOOKUP(B110,[5]Data!$O$25:$X$236,8,FALSE)</f>
        <v>0.88171367781884302</v>
      </c>
      <c r="K110" s="19">
        <f>VLOOKUP(B110,[5]Data!$O$25:$X$236,9,FALSE)</f>
        <v>0.11828632218115701</v>
      </c>
      <c r="L110" s="213">
        <f>VLOOKUP(B110,[5]Data!$O$25:$X$236,10,FALSE)</f>
        <v>0</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row>
    <row r="111" spans="1:68" customFormat="1" x14ac:dyDescent="0.2">
      <c r="A111" s="77" t="s">
        <v>344</v>
      </c>
      <c r="B111" s="215" t="s">
        <v>343</v>
      </c>
      <c r="C111" s="184" t="s">
        <v>342</v>
      </c>
      <c r="D111" s="24">
        <f>VLOOKUP(B111,[5]Data!$C$25:$G$236,5,FALSE)</f>
        <v>598.03803871470893</v>
      </c>
      <c r="E111" s="183">
        <f>VLOOKUP(B111,[5]Data!$C$25:$K$236,7,FALSE)</f>
        <v>0.97393983483796531</v>
      </c>
      <c r="F111" s="183">
        <f>VLOOKUP(B111,[5]Data!$C$25:$K$236,8,FALSE)</f>
        <v>2.3079521459657897E-2</v>
      </c>
      <c r="G111" s="183">
        <f>VLOOKUP(B111,[5]Data!$C$25:$K$236,9,FALSE)</f>
        <v>2.9806437023767443E-3</v>
      </c>
      <c r="H111" s="183"/>
      <c r="I111" s="214">
        <f>VLOOKUP('Table 5'!B111,[5]Data!$O$25:$S$236,5,0)</f>
        <v>67.178448582148107</v>
      </c>
      <c r="J111" s="19">
        <f>VLOOKUP(B111,[5]Data!$O$25:$X$236,8,FALSE)</f>
        <v>0.96889312923397353</v>
      </c>
      <c r="K111" s="19">
        <f>VLOOKUP(B111,[5]Data!$O$25:$X$236,9,FALSE)</f>
        <v>3.1106870766026508E-2</v>
      </c>
      <c r="L111" s="213">
        <f>VLOOKUP(B111,[5]Data!$O$25:$X$236,10,FALSE)</f>
        <v>0</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row>
    <row r="112" spans="1:68" customFormat="1" x14ac:dyDescent="0.2">
      <c r="A112" s="77" t="s">
        <v>341</v>
      </c>
      <c r="B112" s="215" t="s">
        <v>340</v>
      </c>
      <c r="C112" s="184" t="s">
        <v>339</v>
      </c>
      <c r="D112" s="24">
        <f>VLOOKUP(B112,[5]Data!$C$25:$G$236,5,FALSE)</f>
        <v>1070.9512935748796</v>
      </c>
      <c r="E112" s="183">
        <f>VLOOKUP(B112,[5]Data!$C$25:$K$236,7,FALSE)</f>
        <v>0.97902317822200735</v>
      </c>
      <c r="F112" s="183">
        <f>VLOOKUP(B112,[5]Data!$C$25:$K$236,8,FALSE)</f>
        <v>1.4374056397674114E-2</v>
      </c>
      <c r="G112" s="183">
        <f>VLOOKUP(B112,[5]Data!$C$25:$K$236,9,FALSE)</f>
        <v>6.6027653803186074E-3</v>
      </c>
      <c r="H112" s="183"/>
      <c r="I112" s="214">
        <f>VLOOKUP('Table 5'!B112,[5]Data!$O$25:$S$236,5,0)</f>
        <v>120.86865494882188</v>
      </c>
      <c r="J112" s="19">
        <f>VLOOKUP(B112,[5]Data!$O$25:$X$236,8,FALSE)</f>
        <v>0.75259550777624618</v>
      </c>
      <c r="K112" s="19">
        <f>VLOOKUP(B112,[5]Data!$O$25:$X$236,9,FALSE)</f>
        <v>0.15392471589357537</v>
      </c>
      <c r="L112" s="213">
        <f>VLOOKUP(B112,[5]Data!$O$25:$X$236,10,FALSE)</f>
        <v>9.3479776330178482E-2</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row>
    <row r="113" spans="1:68" customFormat="1" x14ac:dyDescent="0.2">
      <c r="A113" s="77" t="s">
        <v>338</v>
      </c>
      <c r="B113" s="215" t="s">
        <v>337</v>
      </c>
      <c r="C113" s="184" t="s">
        <v>336</v>
      </c>
      <c r="D113" s="24">
        <f>VLOOKUP(B113,[5]Data!$C$25:$G$236,5,FALSE)</f>
        <v>696.93820335302132</v>
      </c>
      <c r="E113" s="183">
        <f>VLOOKUP(B113,[5]Data!$C$25:$K$236,7,FALSE)</f>
        <v>0.95525002219240951</v>
      </c>
      <c r="F113" s="183">
        <f>VLOOKUP(B113,[5]Data!$C$25:$K$236,8,FALSE)</f>
        <v>4.1883572661072947E-2</v>
      </c>
      <c r="G113" s="183">
        <f>VLOOKUP(B113,[5]Data!$C$25:$K$236,9,FALSE)</f>
        <v>2.8664051465174842E-3</v>
      </c>
      <c r="H113" s="183"/>
      <c r="I113" s="214">
        <f>VLOOKUP('Table 5'!B113,[5]Data!$O$25:$S$236,5,0)</f>
        <v>79.681226514796521</v>
      </c>
      <c r="J113" s="19">
        <f>VLOOKUP(B113,[5]Data!$O$25:$X$236,8,FALSE)</f>
        <v>0.66799276070950342</v>
      </c>
      <c r="K113" s="19">
        <f>VLOOKUP(B113,[5]Data!$O$25:$X$236,9,FALSE)</f>
        <v>0.32117044651855753</v>
      </c>
      <c r="L113" s="213">
        <f>VLOOKUP(B113,[5]Data!$O$25:$X$236,10,FALSE)</f>
        <v>1.0836792771939103E-2</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row>
    <row r="114" spans="1:68" customFormat="1" x14ac:dyDescent="0.2">
      <c r="A114" s="77" t="s">
        <v>335</v>
      </c>
      <c r="B114" s="215" t="s">
        <v>334</v>
      </c>
      <c r="C114" s="184" t="s">
        <v>333</v>
      </c>
      <c r="D114" s="24">
        <f>VLOOKUP(B114,[5]Data!$C$25:$G$236,5,FALSE)</f>
        <v>1000.0722277049254</v>
      </c>
      <c r="E114" s="183">
        <f>VLOOKUP(B114,[5]Data!$C$25:$K$236,7,FALSE)</f>
        <v>0.97511794076971536</v>
      </c>
      <c r="F114" s="183">
        <f>VLOOKUP(B114,[5]Data!$C$25:$K$236,8,FALSE)</f>
        <v>2.2107986189782526E-2</v>
      </c>
      <c r="G114" s="183">
        <f>VLOOKUP(B114,[5]Data!$C$25:$K$236,9,FALSE)</f>
        <v>2.7740730405021482E-3</v>
      </c>
      <c r="H114" s="183"/>
      <c r="I114" s="214">
        <f>VLOOKUP('Table 5'!B114,[5]Data!$O$25:$S$236,5,0)</f>
        <v>99.248330947660918</v>
      </c>
      <c r="J114" s="19">
        <f>VLOOKUP(B114,[5]Data!$O$25:$X$236,8,FALSE)</f>
        <v>0.76836925204104312</v>
      </c>
      <c r="K114" s="19">
        <f>VLOOKUP(B114,[5]Data!$O$25:$X$236,9,FALSE)</f>
        <v>0.10978395893479719</v>
      </c>
      <c r="L114" s="213">
        <f>VLOOKUP(B114,[5]Data!$O$25:$X$236,10,FALSE)</f>
        <v>0.12184678902415959</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row>
    <row r="115" spans="1:68" customFormat="1" x14ac:dyDescent="0.2">
      <c r="A115" s="77" t="s">
        <v>332</v>
      </c>
      <c r="B115" s="215" t="s">
        <v>331</v>
      </c>
      <c r="C115" s="184" t="s">
        <v>330</v>
      </c>
      <c r="D115" s="24">
        <f>VLOOKUP(B115,[5]Data!$C$25:$G$236,5,FALSE)</f>
        <v>969.45387381031549</v>
      </c>
      <c r="E115" s="183">
        <f>VLOOKUP(B115,[5]Data!$C$25:$K$236,7,FALSE)</f>
        <v>0.97643226024645302</v>
      </c>
      <c r="F115" s="183">
        <f>VLOOKUP(B115,[5]Data!$C$25:$K$236,8,FALSE)</f>
        <v>2.0741487512133228E-2</v>
      </c>
      <c r="G115" s="183">
        <f>VLOOKUP(B115,[5]Data!$C$25:$K$236,9,FALSE)</f>
        <v>2.8262522414137089E-3</v>
      </c>
      <c r="H115" s="183"/>
      <c r="I115" s="214">
        <f>VLOOKUP('Table 5'!B115,[5]Data!$O$25:$S$236,5,0)</f>
        <v>109.02686791394578</v>
      </c>
      <c r="J115" s="19">
        <f>VLOOKUP(B115,[5]Data!$O$25:$X$236,8,FALSE)</f>
        <v>0.86079247931118219</v>
      </c>
      <c r="K115" s="19">
        <f>VLOOKUP(B115,[5]Data!$O$25:$X$236,9,FALSE)</f>
        <v>0.10753639269979615</v>
      </c>
      <c r="L115" s="213">
        <f>VLOOKUP(B115,[5]Data!$O$25:$X$236,10,FALSE)</f>
        <v>3.167112798902167E-2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row>
    <row r="116" spans="1:68" customFormat="1" x14ac:dyDescent="0.2">
      <c r="A116" s="77" t="s">
        <v>329</v>
      </c>
      <c r="B116" s="215" t="s">
        <v>328</v>
      </c>
      <c r="C116" s="184" t="s">
        <v>327</v>
      </c>
      <c r="D116" s="24">
        <f>VLOOKUP(B116,[5]Data!$C$25:$G$236,5,FALSE)</f>
        <v>441.30795913138621</v>
      </c>
      <c r="E116" s="183">
        <f>VLOOKUP(B116,[5]Data!$C$25:$K$236,7,FALSE)</f>
        <v>0.96990545624601099</v>
      </c>
      <c r="F116" s="183">
        <f>VLOOKUP(B116,[5]Data!$C$25:$K$236,8,FALSE)</f>
        <v>3.0094543753989011E-2</v>
      </c>
      <c r="G116" s="183">
        <f>VLOOKUP(B116,[5]Data!$C$25:$K$236,9,FALSE)</f>
        <v>0</v>
      </c>
      <c r="H116" s="183"/>
      <c r="I116" s="214">
        <f>VLOOKUP('Table 5'!B116,[5]Data!$O$25:$S$236,5,0)</f>
        <v>36.325327126446595</v>
      </c>
      <c r="J116" s="19">
        <f>VLOOKUP(B116,[5]Data!$O$25:$X$236,8,FALSE)</f>
        <v>0.70246116743296438</v>
      </c>
      <c r="K116" s="19">
        <f>VLOOKUP(B116,[5]Data!$O$25:$X$236,9,FALSE)</f>
        <v>0.29753883256703556</v>
      </c>
      <c r="L116" s="213">
        <f>VLOOKUP(B116,[5]Data!$O$25:$X$236,10,FALSE)</f>
        <v>0</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row>
    <row r="117" spans="1:68" customFormat="1" x14ac:dyDescent="0.2">
      <c r="A117" s="77" t="s">
        <v>326</v>
      </c>
      <c r="B117" s="215" t="s">
        <v>325</v>
      </c>
      <c r="C117" s="184" t="s">
        <v>324</v>
      </c>
      <c r="D117" s="24">
        <f>VLOOKUP(B117,[5]Data!$C$25:$G$236,5,FALSE)</f>
        <v>1710.4437007659876</v>
      </c>
      <c r="E117" s="183">
        <f>VLOOKUP(B117,[5]Data!$C$25:$K$236,7,FALSE)</f>
        <v>0.96388863271657843</v>
      </c>
      <c r="F117" s="183">
        <f>VLOOKUP(B117,[5]Data!$C$25:$K$236,8,FALSE)</f>
        <v>3.1205601322766795E-2</v>
      </c>
      <c r="G117" s="183">
        <f>VLOOKUP(B117,[5]Data!$C$25:$K$236,9,FALSE)</f>
        <v>4.9057659606546733E-3</v>
      </c>
      <c r="H117" s="183"/>
      <c r="I117" s="214">
        <f>VLOOKUP('Table 5'!B117,[5]Data!$O$25:$S$236,5,0)</f>
        <v>199.90627080946365</v>
      </c>
      <c r="J117" s="19">
        <f>VLOOKUP(B117,[5]Data!$O$25:$X$236,8,FALSE)</f>
        <v>0.74317431542290791</v>
      </c>
      <c r="K117" s="19">
        <f>VLOOKUP(B117,[5]Data!$O$25:$X$236,9,FALSE)</f>
        <v>0.20851245646452501</v>
      </c>
      <c r="L117" s="213">
        <f>VLOOKUP(B117,[5]Data!$O$25:$X$236,10,FALSE)</f>
        <v>4.831322811256708E-2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row>
    <row r="118" spans="1:68" customFormat="1" x14ac:dyDescent="0.2">
      <c r="A118" s="77" t="s">
        <v>323</v>
      </c>
      <c r="B118" s="215" t="s">
        <v>322</v>
      </c>
      <c r="C118" s="184" t="s">
        <v>321</v>
      </c>
      <c r="D118" s="24">
        <f>VLOOKUP(B118,[5]Data!$C$25:$G$236,5,FALSE)</f>
        <v>3225.1819371635752</v>
      </c>
      <c r="E118" s="183">
        <f>VLOOKUP(B118,[5]Data!$C$25:$K$236,7,FALSE)</f>
        <v>0.95313367812909389</v>
      </c>
      <c r="F118" s="183">
        <f>VLOOKUP(B118,[5]Data!$C$25:$K$236,8,FALSE)</f>
        <v>4.3958277150504529E-2</v>
      </c>
      <c r="G118" s="183">
        <f>VLOOKUP(B118,[5]Data!$C$25:$K$236,9,FALSE)</f>
        <v>2.9080447204014584E-3</v>
      </c>
      <c r="H118" s="183"/>
      <c r="I118" s="214">
        <f>VLOOKUP('Table 5'!B118,[5]Data!$O$25:$S$236,5,0)</f>
        <v>428.22111440716361</v>
      </c>
      <c r="J118" s="19">
        <f>VLOOKUP(B118,[5]Data!$O$25:$X$236,8,FALSE)</f>
        <v>0.68196718804986189</v>
      </c>
      <c r="K118" s="19">
        <f>VLOOKUP(B118,[5]Data!$O$25:$X$236,9,FALSE)</f>
        <v>0.28354294695178728</v>
      </c>
      <c r="L118" s="213">
        <f>VLOOKUP(B118,[5]Data!$O$25:$X$236,10,FALSE)</f>
        <v>3.4489864998350876E-2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row>
    <row r="119" spans="1:68" customFormat="1" x14ac:dyDescent="0.2">
      <c r="A119" s="77" t="s">
        <v>320</v>
      </c>
      <c r="B119" s="215" t="s">
        <v>319</v>
      </c>
      <c r="C119" s="184" t="s">
        <v>318</v>
      </c>
      <c r="D119" s="24">
        <f>VLOOKUP(B119,[5]Data!$C$25:$G$236,5,FALSE)</f>
        <v>2262.2163479997562</v>
      </c>
      <c r="E119" s="183">
        <f>VLOOKUP(B119,[5]Data!$C$25:$K$236,7,FALSE)</f>
        <v>0.96704696493968878</v>
      </c>
      <c r="F119" s="183">
        <f>VLOOKUP(B119,[5]Data!$C$25:$K$236,8,FALSE)</f>
        <v>2.6544817738003362E-2</v>
      </c>
      <c r="G119" s="183">
        <f>VLOOKUP(B119,[5]Data!$C$25:$K$236,9,FALSE)</f>
        <v>6.4082173223077264E-3</v>
      </c>
      <c r="H119" s="183"/>
      <c r="I119" s="214">
        <f>VLOOKUP('Table 5'!B119,[5]Data!$O$25:$S$236,5,0)</f>
        <v>228.16609906669291</v>
      </c>
      <c r="J119" s="19">
        <f>VLOOKUP(B119,[5]Data!$O$25:$X$236,8,FALSE)</f>
        <v>0.74340421716096616</v>
      </c>
      <c r="K119" s="19">
        <f>VLOOKUP(B119,[5]Data!$O$25:$X$236,9,FALSE)</f>
        <v>0.25159485014855548</v>
      </c>
      <c r="L119" s="213">
        <f>VLOOKUP(B119,[5]Data!$O$25:$X$236,10,FALSE)</f>
        <v>5.0009326904784388E-3</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row>
    <row r="120" spans="1:68" customFormat="1" x14ac:dyDescent="0.2">
      <c r="A120" s="77" t="s">
        <v>317</v>
      </c>
      <c r="B120" s="215" t="s">
        <v>316</v>
      </c>
      <c r="C120" s="184" t="s">
        <v>315</v>
      </c>
      <c r="D120" s="24">
        <f>VLOOKUP(B120,[5]Data!$C$25:$G$236,5,FALSE)</f>
        <v>1442.8873727208029</v>
      </c>
      <c r="E120" s="183">
        <f>VLOOKUP(B120,[5]Data!$C$25:$K$236,7,FALSE)</f>
        <v>0.98217538487423617</v>
      </c>
      <c r="F120" s="183">
        <f>VLOOKUP(B120,[5]Data!$C$25:$K$236,8,FALSE)</f>
        <v>1.4255195766475021E-2</v>
      </c>
      <c r="G120" s="183">
        <f>VLOOKUP(B120,[5]Data!$C$25:$K$236,9,FALSE)</f>
        <v>3.5694193592887631E-3</v>
      </c>
      <c r="H120" s="183"/>
      <c r="I120" s="214">
        <f>VLOOKUP('Table 5'!B120,[5]Data!$O$25:$S$236,5,0)</f>
        <v>185.61581757044678</v>
      </c>
      <c r="J120" s="19">
        <f>VLOOKUP(B120,[5]Data!$O$25:$X$236,8,FALSE)</f>
        <v>0.8275335194906106</v>
      </c>
      <c r="K120" s="19">
        <f>VLOOKUP(B120,[5]Data!$O$25:$X$236,9,FALSE)</f>
        <v>0.14108882099843775</v>
      </c>
      <c r="L120" s="213">
        <f>VLOOKUP(B120,[5]Data!$O$25:$X$236,10,FALSE)</f>
        <v>3.1377659510951568E-2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row>
    <row r="121" spans="1:68" customFormat="1" x14ac:dyDescent="0.2">
      <c r="A121" s="77" t="s">
        <v>314</v>
      </c>
      <c r="B121" s="215" t="s">
        <v>313</v>
      </c>
      <c r="C121" s="184" t="s">
        <v>312</v>
      </c>
      <c r="D121" s="24">
        <f>VLOOKUP(B121,[5]Data!$C$25:$G$236,5,FALSE)</f>
        <v>1127.5580838790452</v>
      </c>
      <c r="E121" s="183">
        <f>VLOOKUP(B121,[5]Data!$C$25:$K$236,7,FALSE)</f>
        <v>0.96898021401562018</v>
      </c>
      <c r="F121" s="183">
        <f>VLOOKUP(B121,[5]Data!$C$25:$K$236,8,FALSE)</f>
        <v>2.3220049309656026E-2</v>
      </c>
      <c r="G121" s="183">
        <f>VLOOKUP(B121,[5]Data!$C$25:$K$236,9,FALSE)</f>
        <v>7.7997366747239042E-3</v>
      </c>
      <c r="H121" s="183"/>
      <c r="I121" s="214">
        <f>VLOOKUP('Table 5'!B121,[5]Data!$O$25:$S$236,5,0)</f>
        <v>64.998754210041412</v>
      </c>
      <c r="J121" s="19">
        <f>VLOOKUP(B121,[5]Data!$O$25:$X$236,8,FALSE)</f>
        <v>0.84119974626153105</v>
      </c>
      <c r="K121" s="19">
        <f>VLOOKUP(B121,[5]Data!$O$25:$X$236,9,FALSE)</f>
        <v>0.14404242852800278</v>
      </c>
      <c r="L121" s="213">
        <f>VLOOKUP(B121,[5]Data!$O$25:$X$236,10,FALSE)</f>
        <v>1.4757825210466178E-2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row>
    <row r="122" spans="1:68" customFormat="1" x14ac:dyDescent="0.2">
      <c r="A122" s="77" t="s">
        <v>311</v>
      </c>
      <c r="B122" s="215" t="s">
        <v>310</v>
      </c>
      <c r="C122" s="184" t="s">
        <v>309</v>
      </c>
      <c r="D122" s="24">
        <f>VLOOKUP(B122,[5]Data!$C$25:$G$236,5,FALSE)</f>
        <v>2159.1988373570216</v>
      </c>
      <c r="E122" s="183">
        <f>VLOOKUP(B122,[5]Data!$C$25:$K$236,7,FALSE)</f>
        <v>0.9627464810629246</v>
      </c>
      <c r="F122" s="183">
        <f>VLOOKUP(B122,[5]Data!$C$25:$K$236,8,FALSE)</f>
        <v>3.1872052250111485E-2</v>
      </c>
      <c r="G122" s="183">
        <f>VLOOKUP(B122,[5]Data!$C$25:$K$236,9,FALSE)</f>
        <v>5.3814666869640261E-3</v>
      </c>
      <c r="H122" s="183"/>
      <c r="I122" s="214">
        <f>VLOOKUP('Table 5'!B122,[5]Data!$O$25:$S$236,5,0)</f>
        <v>243.84281933154338</v>
      </c>
      <c r="J122" s="19">
        <f>VLOOKUP(B122,[5]Data!$O$25:$X$236,8,FALSE)</f>
        <v>0.75894757445835914</v>
      </c>
      <c r="K122" s="19">
        <f>VLOOKUP(B122,[5]Data!$O$25:$X$236,9,FALSE)</f>
        <v>0.19275745243202064</v>
      </c>
      <c r="L122" s="213">
        <f>VLOOKUP(B122,[5]Data!$O$25:$X$236,10,FALSE)</f>
        <v>4.8294973109620234E-2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row>
    <row r="123" spans="1:68" customFormat="1" x14ac:dyDescent="0.2">
      <c r="A123" s="77" t="s">
        <v>308</v>
      </c>
      <c r="B123" s="215" t="s">
        <v>307</v>
      </c>
      <c r="C123" s="184" t="s">
        <v>306</v>
      </c>
      <c r="D123" s="24">
        <f>VLOOKUP(B123,[5]Data!$C$25:$G$236,5,FALSE)</f>
        <v>734.82411523458677</v>
      </c>
      <c r="E123" s="183">
        <f>VLOOKUP(B123,[5]Data!$C$25:$K$236,7,FALSE)</f>
        <v>0.94213492332402027</v>
      </c>
      <c r="F123" s="183">
        <f>VLOOKUP(B123,[5]Data!$C$25:$K$236,8,FALSE)</f>
        <v>4.3618707645451033E-2</v>
      </c>
      <c r="G123" s="183">
        <f>VLOOKUP(B123,[5]Data!$C$25:$K$236,9,FALSE)</f>
        <v>1.424636903052866E-2</v>
      </c>
      <c r="H123" s="183"/>
      <c r="I123" s="214">
        <f>VLOOKUP('Table 5'!B123,[5]Data!$O$25:$S$236,5,0)</f>
        <v>119.78628254091008</v>
      </c>
      <c r="J123" s="19">
        <f>VLOOKUP(B123,[5]Data!$O$25:$X$236,8,FALSE)</f>
        <v>0.85265851734813403</v>
      </c>
      <c r="K123" s="19">
        <f>VLOOKUP(B123,[5]Data!$O$25:$X$236,9,FALSE)</f>
        <v>0.11406221571211515</v>
      </c>
      <c r="L123" s="213">
        <f>VLOOKUP(B123,[5]Data!$O$25:$X$236,10,FALSE)</f>
        <v>3.3279266939750821E-2</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row>
    <row r="124" spans="1:68" customFormat="1" x14ac:dyDescent="0.2">
      <c r="A124" s="77" t="s">
        <v>305</v>
      </c>
      <c r="B124" s="215" t="s">
        <v>304</v>
      </c>
      <c r="C124" s="184" t="s">
        <v>303</v>
      </c>
      <c r="D124" s="24">
        <f>VLOOKUP(B124,[5]Data!$C$25:$G$236,5,FALSE)</f>
        <v>1626.0114211279622</v>
      </c>
      <c r="E124" s="183">
        <f>VLOOKUP(B124,[5]Data!$C$25:$K$236,7,FALSE)</f>
        <v>0.97622296835117761</v>
      </c>
      <c r="F124" s="183">
        <f>VLOOKUP(B124,[5]Data!$C$25:$K$236,8,FALSE)</f>
        <v>1.9898175402858809E-2</v>
      </c>
      <c r="G124" s="183">
        <f>VLOOKUP(B124,[5]Data!$C$25:$K$236,9,FALSE)</f>
        <v>3.8788562459637506E-3</v>
      </c>
      <c r="H124" s="183"/>
      <c r="I124" s="214">
        <f>VLOOKUP('Table 5'!B124,[5]Data!$O$25:$S$236,5,0)</f>
        <v>141.45842660763748</v>
      </c>
      <c r="J124" s="19">
        <f>VLOOKUP(B124,[5]Data!$O$25:$X$236,8,FALSE)</f>
        <v>0.89162593045834015</v>
      </c>
      <c r="K124" s="19">
        <f>VLOOKUP(B124,[5]Data!$O$25:$X$236,9,FALSE)</f>
        <v>9.488624744417383E-2</v>
      </c>
      <c r="L124" s="213">
        <f>VLOOKUP(B124,[5]Data!$O$25:$X$236,10,FALSE)</f>
        <v>1.3487822097486103E-2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row>
    <row r="125" spans="1:68" customFormat="1" x14ac:dyDescent="0.2">
      <c r="A125" s="77" t="s">
        <v>302</v>
      </c>
      <c r="B125" s="215" t="s">
        <v>301</v>
      </c>
      <c r="C125" s="184" t="s">
        <v>300</v>
      </c>
      <c r="D125" s="24">
        <f>VLOOKUP(B125,[5]Data!$C$25:$G$236,5,FALSE)</f>
        <v>1346.2710453760742</v>
      </c>
      <c r="E125" s="183">
        <f>VLOOKUP(B125,[5]Data!$C$25:$K$236,7,FALSE)</f>
        <v>0.97081379596770756</v>
      </c>
      <c r="F125" s="183">
        <f>VLOOKUP(B125,[5]Data!$C$25:$K$236,8,FALSE)</f>
        <v>2.5796135750432402E-2</v>
      </c>
      <c r="G125" s="183">
        <f>VLOOKUP(B125,[5]Data!$C$25:$K$236,9,FALSE)</f>
        <v>3.3900682818598649E-3</v>
      </c>
      <c r="H125" s="183"/>
      <c r="I125" s="214">
        <f>VLOOKUP('Table 5'!B125,[5]Data!$O$25:$S$236,5,0)</f>
        <v>166.88589280306113</v>
      </c>
      <c r="J125" s="19">
        <f>VLOOKUP(B125,[5]Data!$O$25:$X$236,8,FALSE)</f>
        <v>0.78243280264977699</v>
      </c>
      <c r="K125" s="19">
        <f>VLOOKUP(B125,[5]Data!$O$25:$X$236,9,FALSE)</f>
        <v>0.20772590975198146</v>
      </c>
      <c r="L125" s="213">
        <f>VLOOKUP(B125,[5]Data!$O$25:$X$236,10,FALSE)</f>
        <v>9.8412875982415993E-3</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row>
    <row r="126" spans="1:68" customFormat="1" x14ac:dyDescent="0.2">
      <c r="A126" s="77" t="s">
        <v>299</v>
      </c>
      <c r="B126" s="215" t="s">
        <v>298</v>
      </c>
      <c r="C126" s="184" t="s">
        <v>297</v>
      </c>
      <c r="D126" s="24">
        <f>VLOOKUP(B126,[5]Data!$C$25:$G$236,5,FALSE)</f>
        <v>761.2005820231094</v>
      </c>
      <c r="E126" s="183">
        <f>VLOOKUP(B126,[5]Data!$C$25:$K$236,7,FALSE)</f>
        <v>0.98066097601863322</v>
      </c>
      <c r="F126" s="183">
        <f>VLOOKUP(B126,[5]Data!$C$25:$K$236,8,FALSE)</f>
        <v>1.404539916020839E-2</v>
      </c>
      <c r="G126" s="183">
        <f>VLOOKUP(B126,[5]Data!$C$25:$K$236,9,FALSE)</f>
        <v>5.2936248211585294E-3</v>
      </c>
      <c r="H126" s="183"/>
      <c r="I126" s="214">
        <f>VLOOKUP('Table 5'!B126,[5]Data!$O$25:$S$236,5,0)</f>
        <v>54.799492619366781</v>
      </c>
      <c r="J126" s="19">
        <f>VLOOKUP(B126,[5]Data!$O$25:$X$236,8,FALSE)</f>
        <v>0.81992431450959102</v>
      </c>
      <c r="K126" s="19">
        <f>VLOOKUP(B126,[5]Data!$O$25:$X$236,9,FALSE)</f>
        <v>0.1653345542536957</v>
      </c>
      <c r="L126" s="213">
        <f>VLOOKUP(B126,[5]Data!$O$25:$X$236,10,FALSE)</f>
        <v>1.4741131236713147E-2</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row>
    <row r="127" spans="1:68" customFormat="1" x14ac:dyDescent="0.2">
      <c r="A127" s="77" t="s">
        <v>296</v>
      </c>
      <c r="B127" s="215" t="s">
        <v>295</v>
      </c>
      <c r="C127" s="184" t="s">
        <v>294</v>
      </c>
      <c r="D127" s="24">
        <f>VLOOKUP(B127,[5]Data!$C$25:$G$236,5,FALSE)</f>
        <v>885.57219558391216</v>
      </c>
      <c r="E127" s="183">
        <f>VLOOKUP(B127,[5]Data!$C$25:$K$236,7,FALSE)</f>
        <v>0.97339272235340224</v>
      </c>
      <c r="F127" s="183">
        <f>VLOOKUP(B127,[5]Data!$C$25:$K$236,8,FALSE)</f>
        <v>1.9680482785493215E-2</v>
      </c>
      <c r="G127" s="183">
        <f>VLOOKUP(B127,[5]Data!$C$25:$K$236,9,FALSE)</f>
        <v>6.9267948611045002E-3</v>
      </c>
      <c r="H127" s="183"/>
      <c r="I127" s="214">
        <f>VLOOKUP('Table 5'!B127,[5]Data!$O$25:$S$236,5,0)</f>
        <v>142.47807756469791</v>
      </c>
      <c r="J127" s="19">
        <f>VLOOKUP(B127,[5]Data!$O$25:$X$236,8,FALSE)</f>
        <v>0.89265728397792521</v>
      </c>
      <c r="K127" s="19">
        <f>VLOOKUP(B127,[5]Data!$O$25:$X$236,9,FALSE)</f>
        <v>0.10734271602207492</v>
      </c>
      <c r="L127" s="213">
        <f>VLOOKUP(B127,[5]Data!$O$25:$X$236,10,FALSE)</f>
        <v>0</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row>
    <row r="128" spans="1:68" customFormat="1" x14ac:dyDescent="0.2">
      <c r="A128" s="77" t="s">
        <v>293</v>
      </c>
      <c r="B128" s="215" t="s">
        <v>292</v>
      </c>
      <c r="C128" s="184" t="s">
        <v>291</v>
      </c>
      <c r="D128" s="24">
        <f>VLOOKUP(B128,[5]Data!$C$25:$G$236,5,FALSE)</f>
        <v>1030.2584505783823</v>
      </c>
      <c r="E128" s="183">
        <f>VLOOKUP(B128,[5]Data!$C$25:$K$236,7,FALSE)</f>
        <v>0.98573263087773744</v>
      </c>
      <c r="F128" s="183">
        <f>VLOOKUP(B128,[5]Data!$C$25:$K$236,8,FALSE)</f>
        <v>9.8170034374697283E-3</v>
      </c>
      <c r="G128" s="183">
        <f>VLOOKUP(B128,[5]Data!$C$25:$K$236,9,FALSE)</f>
        <v>4.4503656847928409E-3</v>
      </c>
      <c r="H128" s="183"/>
      <c r="I128" s="214">
        <f>VLOOKUP('Table 5'!B128,[5]Data!$O$25:$S$236,5,0)</f>
        <v>100.08715221598548</v>
      </c>
      <c r="J128" s="19">
        <f>VLOOKUP(B128,[5]Data!$O$25:$X$236,8,FALSE)</f>
        <v>0.74199595443064004</v>
      </c>
      <c r="K128" s="19">
        <f>VLOOKUP(B128,[5]Data!$O$25:$X$236,9,FALSE)</f>
        <v>0.24462665598372677</v>
      </c>
      <c r="L128" s="213">
        <f>VLOOKUP(B128,[5]Data!$O$25:$X$236,10,FALSE)</f>
        <v>1.337738958563328E-2</v>
      </c>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row>
    <row r="129" spans="1:68" customFormat="1" x14ac:dyDescent="0.2">
      <c r="A129" s="77" t="s">
        <v>290</v>
      </c>
      <c r="B129" s="215" t="s">
        <v>289</v>
      </c>
      <c r="C129" s="184" t="s">
        <v>288</v>
      </c>
      <c r="D129" s="24">
        <f>VLOOKUP(B129,[5]Data!$C$25:$G$236,5,FALSE)</f>
        <v>561.25981205109395</v>
      </c>
      <c r="E129" s="183">
        <f>VLOOKUP(B129,[5]Data!$C$25:$K$236,7,FALSE)</f>
        <v>0.95632996064485143</v>
      </c>
      <c r="F129" s="183">
        <f>VLOOKUP(B129,[5]Data!$C$25:$K$236,8,FALSE)</f>
        <v>3.5323027951713402E-2</v>
      </c>
      <c r="G129" s="183">
        <f>VLOOKUP(B129,[5]Data!$C$25:$K$236,9,FALSE)</f>
        <v>8.3470114034351929E-3</v>
      </c>
      <c r="H129" s="183"/>
      <c r="I129" s="214">
        <f>VLOOKUP('Table 5'!B129,[5]Data!$O$25:$S$236,5,0)</f>
        <v>81.422207423369443</v>
      </c>
      <c r="J129" s="19">
        <f>VLOOKUP(B129,[5]Data!$O$25:$X$236,8,FALSE)</f>
        <v>0.82476648737395464</v>
      </c>
      <c r="K129" s="19">
        <f>VLOOKUP(B129,[5]Data!$O$25:$X$236,9,FALSE)</f>
        <v>0.13826950077326108</v>
      </c>
      <c r="L129" s="213">
        <f>VLOOKUP(B129,[5]Data!$O$25:$X$236,10,FALSE)</f>
        <v>3.6964011852784272E-2</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row>
    <row r="130" spans="1:68" customFormat="1" x14ac:dyDescent="0.2">
      <c r="A130" s="77" t="s">
        <v>287</v>
      </c>
      <c r="B130" s="215" t="s">
        <v>286</v>
      </c>
      <c r="C130" s="184" t="s">
        <v>285</v>
      </c>
      <c r="D130" s="24">
        <f>VLOOKUP(B130,[5]Data!$C$25:$G$236,5,FALSE)</f>
        <v>1059.5776270096223</v>
      </c>
      <c r="E130" s="183">
        <f>VLOOKUP(B130,[5]Data!$C$25:$K$236,7,FALSE)</f>
        <v>0.95757618247479381</v>
      </c>
      <c r="F130" s="183">
        <f>VLOOKUP(B130,[5]Data!$C$25:$K$236,8,FALSE)</f>
        <v>3.7781818058970899E-2</v>
      </c>
      <c r="G130" s="183">
        <f>VLOOKUP(B130,[5]Data!$C$25:$K$236,9,FALSE)</f>
        <v>4.641999466235119E-3</v>
      </c>
      <c r="H130" s="183"/>
      <c r="I130" s="214">
        <f>VLOOKUP('Table 5'!B130,[5]Data!$O$25:$S$236,5,0)</f>
        <v>143.94712372303943</v>
      </c>
      <c r="J130" s="19">
        <f>VLOOKUP(B130,[5]Data!$O$25:$X$236,8,FALSE)</f>
        <v>0.79856180908737795</v>
      </c>
      <c r="K130" s="19">
        <f>VLOOKUP(B130,[5]Data!$O$25:$X$236,9,FALSE)</f>
        <v>0.15134668176854471</v>
      </c>
      <c r="L130" s="213">
        <f>VLOOKUP(B130,[5]Data!$O$25:$X$236,10,FALSE)</f>
        <v>5.0091509144077222E-2</v>
      </c>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row>
    <row r="131" spans="1:68" customFormat="1" x14ac:dyDescent="0.2">
      <c r="A131" s="77" t="s">
        <v>284</v>
      </c>
      <c r="B131" s="215" t="s">
        <v>283</v>
      </c>
      <c r="C131" s="184" t="s">
        <v>282</v>
      </c>
      <c r="D131" s="24">
        <f>VLOOKUP(B131,[5]Data!$C$25:$G$236,5,FALSE)</f>
        <v>602.51478449361161</v>
      </c>
      <c r="E131" s="183">
        <f>VLOOKUP(B131,[5]Data!$C$25:$K$236,7,FALSE)</f>
        <v>0.96936060048319683</v>
      </c>
      <c r="F131" s="183">
        <f>VLOOKUP(B131,[5]Data!$C$25:$K$236,8,FALSE)</f>
        <v>2.5391497451169184E-2</v>
      </c>
      <c r="G131" s="183">
        <f>VLOOKUP(B131,[5]Data!$C$25:$K$236,9,FALSE)</f>
        <v>5.247902065634095E-3</v>
      </c>
      <c r="H131" s="183"/>
      <c r="I131" s="214">
        <f>VLOOKUP('Table 5'!B131,[5]Data!$O$25:$S$236,5,0)</f>
        <v>88.634215353356211</v>
      </c>
      <c r="J131" s="19">
        <f>VLOOKUP(B131,[5]Data!$O$25:$X$236,8,FALSE)</f>
        <v>0.71326271249628237</v>
      </c>
      <c r="K131" s="19">
        <f>VLOOKUP(B131,[5]Data!$O$25:$X$236,9,FALSE)</f>
        <v>0.21797777689516398</v>
      </c>
      <c r="L131" s="213">
        <f>VLOOKUP(B131,[5]Data!$O$25:$X$236,10,FALSE)</f>
        <v>6.8759510608553592E-2</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row>
    <row r="132" spans="1:68" customFormat="1" x14ac:dyDescent="0.2">
      <c r="A132" s="77" t="s">
        <v>281</v>
      </c>
      <c r="B132" s="215" t="s">
        <v>280</v>
      </c>
      <c r="C132" s="184" t="s">
        <v>279</v>
      </c>
      <c r="D132" s="24">
        <f>VLOOKUP(B132,[5]Data!$C$25:$G$236,5,FALSE)</f>
        <v>913.01931567593306</v>
      </c>
      <c r="E132" s="183">
        <f>VLOOKUP(B132,[5]Data!$C$25:$K$236,7,FALSE)</f>
        <v>0.95957132199531403</v>
      </c>
      <c r="F132" s="183">
        <f>VLOOKUP(B132,[5]Data!$C$25:$K$236,8,FALSE)</f>
        <v>3.4118286635748368E-2</v>
      </c>
      <c r="G132" s="183">
        <f>VLOOKUP(B132,[5]Data!$C$25:$K$236,9,FALSE)</f>
        <v>6.3103913689375925E-3</v>
      </c>
      <c r="H132" s="183"/>
      <c r="I132" s="214">
        <f>VLOOKUP('Table 5'!B132,[5]Data!$O$25:$S$236,5,0)</f>
        <v>75.101359499367277</v>
      </c>
      <c r="J132" s="19">
        <f>VLOOKUP(B132,[5]Data!$O$25:$X$236,8,FALSE)</f>
        <v>0.76213847172833626</v>
      </c>
      <c r="K132" s="19">
        <f>VLOOKUP(B132,[5]Data!$O$25:$X$236,9,FALSE)</f>
        <v>0.22319053385625978</v>
      </c>
      <c r="L132" s="213">
        <f>VLOOKUP(B132,[5]Data!$O$25:$X$236,10,FALSE)</f>
        <v>1.4670994415403867E-2</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row>
    <row r="133" spans="1:68" customFormat="1" x14ac:dyDescent="0.2">
      <c r="A133" s="77" t="s">
        <v>278</v>
      </c>
      <c r="B133" s="215" t="s">
        <v>277</v>
      </c>
      <c r="C133" s="184" t="s">
        <v>276</v>
      </c>
      <c r="D133" s="24">
        <f>VLOOKUP(B133,[5]Data!$C$25:$G$236,5,FALSE)</f>
        <v>563.31099119283738</v>
      </c>
      <c r="E133" s="183">
        <f>VLOOKUP(B133,[5]Data!$C$25:$K$236,7,FALSE)</f>
        <v>0.92620978873105564</v>
      </c>
      <c r="F133" s="183">
        <f>VLOOKUP(B133,[5]Data!$C$25:$K$236,8,FALSE)</f>
        <v>5.5763802433529144E-2</v>
      </c>
      <c r="G133" s="183">
        <f>VLOOKUP(B133,[5]Data!$C$25:$K$236,9,FALSE)</f>
        <v>1.8026408835415248E-2</v>
      </c>
      <c r="H133" s="183"/>
      <c r="I133" s="214">
        <f>VLOOKUP('Table 5'!B133,[5]Data!$O$25:$S$236,5,0)</f>
        <v>86.342821354101673</v>
      </c>
      <c r="J133" s="19">
        <f>VLOOKUP(B133,[5]Data!$O$25:$X$236,8,FALSE)</f>
        <v>0.78712958980456404</v>
      </c>
      <c r="K133" s="19">
        <f>VLOOKUP(B133,[5]Data!$O$25:$X$236,9,FALSE)</f>
        <v>0.19060375116837677</v>
      </c>
      <c r="L133" s="213">
        <f>VLOOKUP(B133,[5]Data!$O$25:$X$236,10,FALSE)</f>
        <v>2.2266659027059255E-2</v>
      </c>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row>
    <row r="134" spans="1:68" customFormat="1" x14ac:dyDescent="0.2">
      <c r="A134" s="77" t="s">
        <v>275</v>
      </c>
      <c r="B134" s="215" t="s">
        <v>274</v>
      </c>
      <c r="C134" s="184" t="s">
        <v>273</v>
      </c>
      <c r="D134" s="24">
        <f>VLOOKUP(B134,[5]Data!$C$25:$G$236,5,FALSE)</f>
        <v>1093.2439463937733</v>
      </c>
      <c r="E134" s="183">
        <f>VLOOKUP(B134,[5]Data!$C$25:$K$236,7,FALSE)</f>
        <v>0.92472433734591497</v>
      </c>
      <c r="F134" s="183">
        <f>VLOOKUP(B134,[5]Data!$C$25:$K$236,8,FALSE)</f>
        <v>6.6759256860084826E-2</v>
      </c>
      <c r="G134" s="183">
        <f>VLOOKUP(B134,[5]Data!$C$25:$K$236,9,FALSE)</f>
        <v>8.516405794000247E-3</v>
      </c>
      <c r="H134" s="183"/>
      <c r="I134" s="214">
        <f>VLOOKUP('Table 5'!B134,[5]Data!$O$25:$S$236,5,0)</f>
        <v>173.34279031643558</v>
      </c>
      <c r="J134" s="19">
        <f>VLOOKUP(B134,[5]Data!$O$25:$X$236,8,FALSE)</f>
        <v>0.74512650320198348</v>
      </c>
      <c r="K134" s="19">
        <f>VLOOKUP(B134,[5]Data!$O$25:$X$236,9,FALSE)</f>
        <v>0.19880002962016871</v>
      </c>
      <c r="L134" s="213">
        <f>VLOOKUP(B134,[5]Data!$O$25:$X$236,10,FALSE)</f>
        <v>5.6073467177847842E-2</v>
      </c>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row>
    <row r="135" spans="1:68" customFormat="1" x14ac:dyDescent="0.2">
      <c r="A135" s="77" t="s">
        <v>272</v>
      </c>
      <c r="B135" s="215" t="s">
        <v>271</v>
      </c>
      <c r="C135" s="184" t="s">
        <v>270</v>
      </c>
      <c r="D135" s="24">
        <f>VLOOKUP(B135,[5]Data!$C$25:$G$236,5,FALSE)</f>
        <v>812.6991278665223</v>
      </c>
      <c r="E135" s="183">
        <f>VLOOKUP(B135,[5]Data!$C$25:$K$236,7,FALSE)</f>
        <v>0.94048930620135773</v>
      </c>
      <c r="F135" s="183">
        <f>VLOOKUP(B135,[5]Data!$C$25:$K$236,8,FALSE)</f>
        <v>4.1527865691281543E-2</v>
      </c>
      <c r="G135" s="183">
        <f>VLOOKUP(B135,[5]Data!$C$25:$K$236,9,FALSE)</f>
        <v>1.7982828107360616E-2</v>
      </c>
      <c r="H135" s="183"/>
      <c r="I135" s="214">
        <f>VLOOKUP('Table 5'!B135,[5]Data!$O$25:$S$236,5,0)</f>
        <v>84.745234291660708</v>
      </c>
      <c r="J135" s="19">
        <f>VLOOKUP(B135,[5]Data!$O$25:$X$236,8,FALSE)</f>
        <v>0.88465705052192767</v>
      </c>
      <c r="K135" s="19">
        <f>VLOOKUP(B135,[5]Data!$O$25:$X$236,9,FALSE)</f>
        <v>0.11534294947807229</v>
      </c>
      <c r="L135" s="213">
        <f>VLOOKUP(B135,[5]Data!$O$25:$X$236,10,FALSE)</f>
        <v>0</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row>
    <row r="136" spans="1:68" customFormat="1" x14ac:dyDescent="0.2">
      <c r="A136" s="77" t="s">
        <v>269</v>
      </c>
      <c r="B136" s="215" t="s">
        <v>268</v>
      </c>
      <c r="C136" s="184" t="s">
        <v>267</v>
      </c>
      <c r="D136" s="24">
        <f>VLOOKUP(B136,[5]Data!$C$25:$G$236,5,FALSE)</f>
        <v>938.46437790018297</v>
      </c>
      <c r="E136" s="183">
        <f>VLOOKUP(B136,[5]Data!$C$25:$K$236,7,FALSE)</f>
        <v>0.91561199249606762</v>
      </c>
      <c r="F136" s="183">
        <f>VLOOKUP(B136,[5]Data!$C$25:$K$236,8,FALSE)</f>
        <v>6.5139461917553723E-2</v>
      </c>
      <c r="G136" s="183">
        <f>VLOOKUP(B136,[5]Data!$C$25:$K$236,9,FALSE)</f>
        <v>1.9248545586378642E-2</v>
      </c>
      <c r="H136" s="183"/>
      <c r="I136" s="214">
        <f>VLOOKUP('Table 5'!B136,[5]Data!$O$25:$S$236,5,0)</f>
        <v>213.39615436946517</v>
      </c>
      <c r="J136" s="19">
        <f>VLOOKUP(B136,[5]Data!$O$25:$X$236,8,FALSE)</f>
        <v>0.65564454463559318</v>
      </c>
      <c r="K136" s="19">
        <f>VLOOKUP(B136,[5]Data!$O$25:$X$236,9,FALSE)</f>
        <v>0.29760006173616804</v>
      </c>
      <c r="L136" s="213">
        <f>VLOOKUP(B136,[5]Data!$O$25:$X$236,10,FALSE)</f>
        <v>4.6755393628238925E-2</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row>
    <row r="137" spans="1:68" customFormat="1" x14ac:dyDescent="0.2">
      <c r="A137" s="77" t="s">
        <v>266</v>
      </c>
      <c r="B137" s="215" t="s">
        <v>265</v>
      </c>
      <c r="C137" s="184" t="s">
        <v>264</v>
      </c>
      <c r="D137" s="24">
        <f>VLOOKUP(B137,[5]Data!$C$25:$G$236,5,FALSE)</f>
        <v>927.47414866016413</v>
      </c>
      <c r="E137" s="183">
        <f>VLOOKUP(B137,[5]Data!$C$25:$K$236,7,FALSE)</f>
        <v>0.95814110752866422</v>
      </c>
      <c r="F137" s="183">
        <f>VLOOKUP(B137,[5]Data!$C$25:$K$236,8,FALSE)</f>
        <v>3.430709450000486E-2</v>
      </c>
      <c r="G137" s="183">
        <f>VLOOKUP(B137,[5]Data!$C$25:$K$236,9,FALSE)</f>
        <v>7.5517979713309036E-3</v>
      </c>
      <c r="H137" s="183"/>
      <c r="I137" s="214">
        <f>VLOOKUP('Table 5'!B137,[5]Data!$O$25:$S$236,5,0)</f>
        <v>138.23509064897351</v>
      </c>
      <c r="J137" s="19">
        <f>VLOOKUP(B137,[5]Data!$O$25:$X$236,8,FALSE)</f>
        <v>0.73367976734495677</v>
      </c>
      <c r="K137" s="19">
        <f>VLOOKUP(B137,[5]Data!$O$25:$X$236,9,FALSE)</f>
        <v>0.2570060724570416</v>
      </c>
      <c r="L137" s="213">
        <f>VLOOKUP(B137,[5]Data!$O$25:$X$236,10,FALSE)</f>
        <v>9.3141601980016343E-3</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row>
    <row r="138" spans="1:68" customFormat="1" x14ac:dyDescent="0.2">
      <c r="A138" s="77" t="s">
        <v>263</v>
      </c>
      <c r="B138" s="215" t="s">
        <v>262</v>
      </c>
      <c r="C138" s="184" t="s">
        <v>261</v>
      </c>
      <c r="D138" s="24">
        <f>VLOOKUP(B138,[5]Data!$C$25:$G$236,5,FALSE)</f>
        <v>635.00792090743596</v>
      </c>
      <c r="E138" s="183">
        <f>VLOOKUP(B138,[5]Data!$C$25:$K$236,7,FALSE)</f>
        <v>0.96164552647390356</v>
      </c>
      <c r="F138" s="183">
        <f>VLOOKUP(B138,[5]Data!$C$25:$K$236,8,FALSE)</f>
        <v>2.5964630789287076E-2</v>
      </c>
      <c r="G138" s="183">
        <f>VLOOKUP(B138,[5]Data!$C$25:$K$236,9,FALSE)</f>
        <v>1.2389842736809273E-2</v>
      </c>
      <c r="H138" s="183"/>
      <c r="I138" s="214">
        <f>VLOOKUP('Table 5'!B138,[5]Data!$O$25:$S$236,5,0)</f>
        <v>155.01466617772155</v>
      </c>
      <c r="J138" s="19">
        <f>VLOOKUP(B138,[5]Data!$O$25:$X$236,8,FALSE)</f>
        <v>0.67164146179592954</v>
      </c>
      <c r="K138" s="19">
        <f>VLOOKUP(B138,[5]Data!$O$25:$X$236,9,FALSE)</f>
        <v>0.29605436275156849</v>
      </c>
      <c r="L138" s="213">
        <f>VLOOKUP(B138,[5]Data!$O$25:$X$236,10,FALSE)</f>
        <v>3.230417545250204E-2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row>
    <row r="139" spans="1:68" customFormat="1" x14ac:dyDescent="0.2">
      <c r="A139" s="77" t="s">
        <v>260</v>
      </c>
      <c r="B139" s="215" t="s">
        <v>259</v>
      </c>
      <c r="C139" s="184" t="s">
        <v>258</v>
      </c>
      <c r="D139" s="24">
        <f>VLOOKUP(B139,[5]Data!$C$25:$G$236,5,FALSE)</f>
        <v>803.16773724379686</v>
      </c>
      <c r="E139" s="183">
        <f>VLOOKUP(B139,[5]Data!$C$25:$K$236,7,FALSE)</f>
        <v>0.90889221551556942</v>
      </c>
      <c r="F139" s="183">
        <f>VLOOKUP(B139,[5]Data!$C$25:$K$236,8,FALSE)</f>
        <v>7.3812858712560769E-2</v>
      </c>
      <c r="G139" s="183">
        <f>VLOOKUP(B139,[5]Data!$C$25:$K$236,9,FALSE)</f>
        <v>1.7294925771869776E-2</v>
      </c>
      <c r="H139" s="183"/>
      <c r="I139" s="214">
        <f>VLOOKUP('Table 5'!B139,[5]Data!$O$25:$S$236,5,0)</f>
        <v>212.68114252626276</v>
      </c>
      <c r="J139" s="19">
        <f>VLOOKUP(B139,[5]Data!$O$25:$X$236,8,FALSE)</f>
        <v>0.74452493344248905</v>
      </c>
      <c r="K139" s="19">
        <f>VLOOKUP(B139,[5]Data!$O$25:$X$236,9,FALSE)</f>
        <v>0.19406011102804122</v>
      </c>
      <c r="L139" s="213">
        <f>VLOOKUP(B139,[5]Data!$O$25:$X$236,10,FALSE)</f>
        <v>6.1414955529469635E-2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row>
    <row r="140" spans="1:68" customFormat="1" x14ac:dyDescent="0.2">
      <c r="A140" s="77" t="s">
        <v>257</v>
      </c>
      <c r="B140" s="215" t="s">
        <v>256</v>
      </c>
      <c r="C140" s="184" t="s">
        <v>255</v>
      </c>
      <c r="D140" s="24">
        <f>VLOOKUP(B140,[5]Data!$C$25:$G$236,5,FALSE)</f>
        <v>1274.9648822087995</v>
      </c>
      <c r="E140" s="183">
        <f>VLOOKUP(B140,[5]Data!$C$25:$K$236,7,FALSE)</f>
        <v>0.9507693433827924</v>
      </c>
      <c r="F140" s="183">
        <f>VLOOKUP(B140,[5]Data!$C$25:$K$236,8,FALSE)</f>
        <v>4.394502501302306E-2</v>
      </c>
      <c r="G140" s="183">
        <f>VLOOKUP(B140,[5]Data!$C$25:$K$236,9,FALSE)</f>
        <v>5.2856316041844731E-3</v>
      </c>
      <c r="H140" s="183"/>
      <c r="I140" s="214">
        <f>VLOOKUP('Table 5'!B140,[5]Data!$O$25:$S$236,5,0)</f>
        <v>215.70785325542408</v>
      </c>
      <c r="J140" s="19">
        <f>VLOOKUP(B140,[5]Data!$O$25:$X$236,8,FALSE)</f>
        <v>0.76394373568765461</v>
      </c>
      <c r="K140" s="19">
        <f>VLOOKUP(B140,[5]Data!$O$25:$X$236,9,FALSE)</f>
        <v>0.21839760048640428</v>
      </c>
      <c r="L140" s="213">
        <f>VLOOKUP(B140,[5]Data!$O$25:$X$236,10,FALSE)</f>
        <v>1.7658663825941147E-2</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row>
    <row r="141" spans="1:68" customFormat="1" x14ac:dyDescent="0.2">
      <c r="A141" s="77" t="s">
        <v>254</v>
      </c>
      <c r="B141" s="215" t="s">
        <v>253</v>
      </c>
      <c r="C141" s="184" t="s">
        <v>252</v>
      </c>
      <c r="D141" s="24">
        <f>VLOOKUP(B141,[5]Data!$C$25:$G$236,5,FALSE)</f>
        <v>1218.8431279379774</v>
      </c>
      <c r="E141" s="183">
        <f>VLOOKUP(B141,[5]Data!$C$25:$K$236,7,FALSE)</f>
        <v>0.95124272554378697</v>
      </c>
      <c r="F141" s="183">
        <f>VLOOKUP(B141,[5]Data!$C$25:$K$236,8,FALSE)</f>
        <v>3.0687129154515748E-2</v>
      </c>
      <c r="G141" s="183">
        <f>VLOOKUP(B141,[5]Data!$C$25:$K$236,9,FALSE)</f>
        <v>1.8070145301697337E-2</v>
      </c>
      <c r="H141" s="183"/>
      <c r="I141" s="214">
        <f>VLOOKUP('Table 5'!B141,[5]Data!$O$25:$S$236,5,0)</f>
        <v>224.82491548410852</v>
      </c>
      <c r="J141" s="19">
        <f>VLOOKUP(B141,[5]Data!$O$25:$X$236,8,FALSE)</f>
        <v>0.65859579122590517</v>
      </c>
      <c r="K141" s="19">
        <f>VLOOKUP(B141,[5]Data!$O$25:$X$236,9,FALSE)</f>
        <v>0.27978641019390382</v>
      </c>
      <c r="L141" s="213">
        <f>VLOOKUP(B141,[5]Data!$O$25:$X$236,10,FALSE)</f>
        <v>6.1617798580190952E-2</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row>
    <row r="142" spans="1:68" customFormat="1" x14ac:dyDescent="0.2">
      <c r="A142" s="77" t="s">
        <v>251</v>
      </c>
      <c r="B142" s="215" t="s">
        <v>250</v>
      </c>
      <c r="C142" s="184" t="s">
        <v>249</v>
      </c>
      <c r="D142" s="24">
        <f>VLOOKUP(B142,[5]Data!$C$25:$G$236,5,FALSE)</f>
        <v>987.43364905552335</v>
      </c>
      <c r="E142" s="183">
        <f>VLOOKUP(B142,[5]Data!$C$25:$K$236,7,FALSE)</f>
        <v>0.94294157777994059</v>
      </c>
      <c r="F142" s="183">
        <f>VLOOKUP(B142,[5]Data!$C$25:$K$236,8,FALSE)</f>
        <v>4.5661605246792407E-2</v>
      </c>
      <c r="G142" s="183">
        <f>VLOOKUP(B142,[5]Data!$C$25:$K$236,9,FALSE)</f>
        <v>1.139681697326708E-2</v>
      </c>
      <c r="H142" s="183"/>
      <c r="I142" s="214">
        <f>VLOOKUP('Table 5'!B142,[5]Data!$O$25:$S$236,5,0)</f>
        <v>157.29307075954804</v>
      </c>
      <c r="J142" s="19">
        <f>VLOOKUP(B142,[5]Data!$O$25:$X$236,8,FALSE)</f>
        <v>0.70570648810720993</v>
      </c>
      <c r="K142" s="19">
        <f>VLOOKUP(B142,[5]Data!$O$25:$X$236,9,FALSE)</f>
        <v>0.2340991765202857</v>
      </c>
      <c r="L142" s="213">
        <f>VLOOKUP(B142,[5]Data!$O$25:$X$236,10,FALSE)</f>
        <v>6.0194335372504459E-2</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row>
    <row r="143" spans="1:68" customFormat="1" x14ac:dyDescent="0.2">
      <c r="A143" s="77" t="s">
        <v>248</v>
      </c>
      <c r="B143" s="215" t="s">
        <v>247</v>
      </c>
      <c r="C143" s="184" t="s">
        <v>246</v>
      </c>
      <c r="D143" s="24">
        <f>VLOOKUP(B143,[5]Data!$C$25:$G$236,5,FALSE)</f>
        <v>833.05050092367821</v>
      </c>
      <c r="E143" s="183">
        <f>VLOOKUP(B143,[5]Data!$C$25:$K$236,7,FALSE)</f>
        <v>0.95689876730587997</v>
      </c>
      <c r="F143" s="183">
        <f>VLOOKUP(B143,[5]Data!$C$25:$K$236,8,FALSE)</f>
        <v>3.4447299595209147E-2</v>
      </c>
      <c r="G143" s="183">
        <f>VLOOKUP(B143,[5]Data!$C$25:$K$236,9,FALSE)</f>
        <v>8.6539330989108439E-3</v>
      </c>
      <c r="H143" s="183"/>
      <c r="I143" s="214">
        <f>VLOOKUP('Table 5'!B143,[5]Data!$O$25:$S$236,5,0)</f>
        <v>154.2992424078075</v>
      </c>
      <c r="J143" s="19">
        <f>VLOOKUP(B143,[5]Data!$O$25:$X$236,8,FALSE)</f>
        <v>0.75926191591033787</v>
      </c>
      <c r="K143" s="19">
        <f>VLOOKUP(B143,[5]Data!$O$25:$X$236,9,FALSE)</f>
        <v>0.20142902031910873</v>
      </c>
      <c r="L143" s="213">
        <f>VLOOKUP(B143,[5]Data!$O$25:$X$236,10,FALSE)</f>
        <v>3.9309063770553314E-2</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row>
    <row r="144" spans="1:68" customFormat="1" x14ac:dyDescent="0.2">
      <c r="A144" s="77" t="s">
        <v>245</v>
      </c>
      <c r="B144" s="215" t="s">
        <v>244</v>
      </c>
      <c r="C144" s="184" t="s">
        <v>243</v>
      </c>
      <c r="D144" s="24">
        <f>VLOOKUP(B144,[5]Data!$C$25:$G$236,5,FALSE)</f>
        <v>787.39624935301777</v>
      </c>
      <c r="E144" s="183">
        <f>VLOOKUP(B144,[5]Data!$C$25:$K$236,7,FALSE)</f>
        <v>0.94368076645325549</v>
      </c>
      <c r="F144" s="183">
        <f>VLOOKUP(B144,[5]Data!$C$25:$K$236,8,FALSE)</f>
        <v>4.7326512596397675E-2</v>
      </c>
      <c r="G144" s="183">
        <f>VLOOKUP(B144,[5]Data!$C$25:$K$236,9,FALSE)</f>
        <v>8.9927209503468195E-3</v>
      </c>
      <c r="H144" s="183"/>
      <c r="I144" s="214">
        <f>VLOOKUP('Table 5'!B144,[5]Data!$O$25:$S$236,5,0)</f>
        <v>147.94775410869121</v>
      </c>
      <c r="J144" s="19">
        <f>VLOOKUP(B144,[5]Data!$O$25:$X$236,8,FALSE)</f>
        <v>0.81506257214971434</v>
      </c>
      <c r="K144" s="19">
        <f>VLOOKUP(B144,[5]Data!$O$25:$X$236,9,FALSE)</f>
        <v>0.12698001813738391</v>
      </c>
      <c r="L144" s="213">
        <f>VLOOKUP(B144,[5]Data!$O$25:$X$236,10,FALSE)</f>
        <v>5.7957409712901697E-2</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row>
    <row r="145" spans="1:68" customFormat="1" x14ac:dyDescent="0.2">
      <c r="A145" s="77" t="s">
        <v>242</v>
      </c>
      <c r="B145" s="215" t="s">
        <v>241</v>
      </c>
      <c r="C145" s="184" t="s">
        <v>240</v>
      </c>
      <c r="D145" s="24">
        <f>VLOOKUP(B145,[5]Data!$C$25:$G$236,5,FALSE)</f>
        <v>558.10412378715478</v>
      </c>
      <c r="E145" s="183">
        <f>VLOOKUP(B145,[5]Data!$C$25:$K$236,7,FALSE)</f>
        <v>0.95682740819803924</v>
      </c>
      <c r="F145" s="183">
        <f>VLOOKUP(B145,[5]Data!$C$25:$K$236,8,FALSE)</f>
        <v>3.3955507181171539E-2</v>
      </c>
      <c r="G145" s="183">
        <f>VLOOKUP(B145,[5]Data!$C$25:$K$236,9,FALSE)</f>
        <v>9.2170846207891202E-3</v>
      </c>
      <c r="H145" s="183"/>
      <c r="I145" s="214">
        <f>VLOOKUP('Table 5'!B145,[5]Data!$O$25:$S$236,5,0)</f>
        <v>144.61227191852441</v>
      </c>
      <c r="J145" s="19">
        <f>VLOOKUP(B145,[5]Data!$O$25:$X$236,8,FALSE)</f>
        <v>0.86868937833368753</v>
      </c>
      <c r="K145" s="19">
        <f>VLOOKUP(B145,[5]Data!$O$25:$X$236,9,FALSE)</f>
        <v>0.10610510350750366</v>
      </c>
      <c r="L145" s="213">
        <f>VLOOKUP(B145,[5]Data!$O$25:$X$236,10,FALSE)</f>
        <v>2.5205518158808934E-2</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row>
    <row r="146" spans="1:68" customFormat="1" x14ac:dyDescent="0.2">
      <c r="A146" s="77" t="s">
        <v>239</v>
      </c>
      <c r="B146" s="215" t="s">
        <v>238</v>
      </c>
      <c r="C146" s="184" t="s">
        <v>237</v>
      </c>
      <c r="D146" s="24">
        <f>VLOOKUP(B146,[5]Data!$C$25:$G$236,5,FALSE)</f>
        <v>885.40077243366807</v>
      </c>
      <c r="E146" s="183">
        <f>VLOOKUP(B146,[5]Data!$C$25:$K$236,7,FALSE)</f>
        <v>0.91528938044542052</v>
      </c>
      <c r="F146" s="183">
        <f>VLOOKUP(B146,[5]Data!$C$25:$K$236,8,FALSE)</f>
        <v>6.2960680067229602E-2</v>
      </c>
      <c r="G146" s="183">
        <f>VLOOKUP(B146,[5]Data!$C$25:$K$236,9,FALSE)</f>
        <v>2.1749939487349892E-2</v>
      </c>
      <c r="H146" s="183"/>
      <c r="I146" s="214">
        <f>VLOOKUP('Table 5'!B146,[5]Data!$O$25:$S$236,5,0)</f>
        <v>168.22428585924823</v>
      </c>
      <c r="J146" s="19">
        <f>VLOOKUP(B146,[5]Data!$O$25:$X$236,8,FALSE)</f>
        <v>0.73047954287437822</v>
      </c>
      <c r="K146" s="19">
        <f>VLOOKUP(B146,[5]Data!$O$25:$X$236,9,FALSE)</f>
        <v>0.22328370471018566</v>
      </c>
      <c r="L146" s="213">
        <f>VLOOKUP(B146,[5]Data!$O$25:$X$236,10,FALSE)</f>
        <v>4.6236752415436143E-2</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row>
    <row r="147" spans="1:68" customFormat="1" x14ac:dyDescent="0.2">
      <c r="A147" s="77" t="s">
        <v>236</v>
      </c>
      <c r="B147" s="215" t="s">
        <v>235</v>
      </c>
      <c r="C147" s="184" t="s">
        <v>234</v>
      </c>
      <c r="D147" s="24">
        <f>VLOOKUP(B147,[5]Data!$C$25:$G$236,5,FALSE)</f>
        <v>808.47552817460314</v>
      </c>
      <c r="E147" s="183">
        <f>VLOOKUP(B147,[5]Data!$C$25:$K$236,7,FALSE)</f>
        <v>0.9413376369063825</v>
      </c>
      <c r="F147" s="183">
        <f>VLOOKUP(B147,[5]Data!$C$25:$K$236,8,FALSE)</f>
        <v>4.0616098433160316E-2</v>
      </c>
      <c r="G147" s="183">
        <f>VLOOKUP(B147,[5]Data!$C$25:$K$236,9,FALSE)</f>
        <v>1.804626466045706E-2</v>
      </c>
      <c r="H147" s="183"/>
      <c r="I147" s="214">
        <f>VLOOKUP('Table 5'!B147,[5]Data!$O$25:$S$236,5,0)</f>
        <v>107.69253949402135</v>
      </c>
      <c r="J147" s="19">
        <f>VLOOKUP(B147,[5]Data!$O$25:$X$236,8,FALSE)</f>
        <v>0.61538958722648263</v>
      </c>
      <c r="K147" s="19">
        <f>VLOOKUP(B147,[5]Data!$O$25:$X$236,9,FALSE)</f>
        <v>0.34326712595053899</v>
      </c>
      <c r="L147" s="213">
        <f>VLOOKUP(B147,[5]Data!$O$25:$X$236,10,FALSE)</f>
        <v>4.1343286822978303E-2</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row>
    <row r="148" spans="1:68" customFormat="1" x14ac:dyDescent="0.2">
      <c r="A148" s="77" t="s">
        <v>233</v>
      </c>
      <c r="B148" s="215" t="s">
        <v>232</v>
      </c>
      <c r="C148" s="184" t="s">
        <v>231</v>
      </c>
      <c r="D148" s="24">
        <f>VLOOKUP(B148,[5]Data!$C$25:$G$236,5,FALSE)</f>
        <v>912.97641206263211</v>
      </c>
      <c r="E148" s="183">
        <f>VLOOKUP(B148,[5]Data!$C$25:$K$236,7,FALSE)</f>
        <v>0.96782094301095956</v>
      </c>
      <c r="F148" s="183">
        <f>VLOOKUP(B148,[5]Data!$C$25:$K$236,8,FALSE)</f>
        <v>2.636190275166227E-2</v>
      </c>
      <c r="G148" s="183">
        <f>VLOOKUP(B148,[5]Data!$C$25:$K$236,9,FALSE)</f>
        <v>5.8171542373782123E-3</v>
      </c>
      <c r="H148" s="183"/>
      <c r="I148" s="214">
        <f>VLOOKUP('Table 5'!B148,[5]Data!$O$25:$S$236,5,0)</f>
        <v>103.54083944226522</v>
      </c>
      <c r="J148" s="19">
        <f>VLOOKUP(B148,[5]Data!$O$25:$X$236,8,FALSE)</f>
        <v>0.80090071989765177</v>
      </c>
      <c r="K148" s="19">
        <f>VLOOKUP(B148,[5]Data!$O$25:$X$236,9,FALSE)</f>
        <v>0.16972396735279563</v>
      </c>
      <c r="L148" s="213">
        <f>VLOOKUP(B148,[5]Data!$O$25:$X$236,10,FALSE)</f>
        <v>2.9375312749552625E-2</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row>
    <row r="149" spans="1:68" customFormat="1" x14ac:dyDescent="0.2">
      <c r="A149" s="77" t="s">
        <v>230</v>
      </c>
      <c r="B149" s="215" t="s">
        <v>229</v>
      </c>
      <c r="C149" s="184" t="s">
        <v>228</v>
      </c>
      <c r="D149" s="24">
        <f>VLOOKUP(B149,[5]Data!$C$25:$G$236,5,FALSE)</f>
        <v>916.36579168896651</v>
      </c>
      <c r="E149" s="183">
        <f>VLOOKUP(B149,[5]Data!$C$25:$K$236,7,FALSE)</f>
        <v>0.93995363957044342</v>
      </c>
      <c r="F149" s="183">
        <f>VLOOKUP(B149,[5]Data!$C$25:$K$236,8,FALSE)</f>
        <v>5.1742020460186985E-2</v>
      </c>
      <c r="G149" s="183">
        <f>VLOOKUP(B149,[5]Data!$C$25:$K$236,9,FALSE)</f>
        <v>8.3043399693696011E-3</v>
      </c>
      <c r="H149" s="183"/>
      <c r="I149" s="214">
        <f>VLOOKUP('Table 5'!B149,[5]Data!$O$25:$S$236,5,0)</f>
        <v>136.43117873120076</v>
      </c>
      <c r="J149" s="19">
        <f>VLOOKUP(B149,[5]Data!$O$25:$X$236,8,FALSE)</f>
        <v>0.7700816145964241</v>
      </c>
      <c r="K149" s="19">
        <f>VLOOKUP(B149,[5]Data!$O$25:$X$236,9,FALSE)</f>
        <v>0.21370332131695158</v>
      </c>
      <c r="L149" s="213">
        <f>VLOOKUP(B149,[5]Data!$O$25:$X$236,10,FALSE)</f>
        <v>1.6215064086624369E-2</v>
      </c>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row>
    <row r="150" spans="1:68" customFormat="1" x14ac:dyDescent="0.2">
      <c r="A150" s="77" t="s">
        <v>227</v>
      </c>
      <c r="B150" s="215" t="s">
        <v>226</v>
      </c>
      <c r="C150" s="184" t="s">
        <v>225</v>
      </c>
      <c r="D150" s="24">
        <f>VLOOKUP(B150,[5]Data!$C$25:$G$236,5,FALSE)</f>
        <v>626.57648196839295</v>
      </c>
      <c r="E150" s="183">
        <f>VLOOKUP(B150,[5]Data!$C$25:$K$236,7,FALSE)</f>
        <v>0.94802855271519859</v>
      </c>
      <c r="F150" s="183">
        <f>VLOOKUP(B150,[5]Data!$C$25:$K$236,8,FALSE)</f>
        <v>3.9065281343912038E-2</v>
      </c>
      <c r="G150" s="183">
        <f>VLOOKUP(B150,[5]Data!$C$25:$K$236,9,FALSE)</f>
        <v>1.2906165940889508E-2</v>
      </c>
      <c r="H150" s="183"/>
      <c r="I150" s="214">
        <f>VLOOKUP('Table 5'!B150,[5]Data!$O$25:$S$236,5,0)</f>
        <v>163.55564970078797</v>
      </c>
      <c r="J150" s="19">
        <f>VLOOKUP(B150,[5]Data!$O$25:$X$236,8,FALSE)</f>
        <v>0.81004318691806965</v>
      </c>
      <c r="K150" s="19">
        <f>VLOOKUP(B150,[5]Data!$O$25:$X$236,9,FALSE)</f>
        <v>0.15950656693888235</v>
      </c>
      <c r="L150" s="213">
        <f>VLOOKUP(B150,[5]Data!$O$25:$X$236,10,FALSE)</f>
        <v>3.0450246143048004E-2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row>
    <row r="151" spans="1:68" customFormat="1" x14ac:dyDescent="0.2">
      <c r="A151" s="77" t="s">
        <v>224</v>
      </c>
      <c r="B151" s="215" t="s">
        <v>223</v>
      </c>
      <c r="C151" s="184" t="s">
        <v>222</v>
      </c>
      <c r="D151" s="24">
        <f>VLOOKUP(B151,[5]Data!$C$25:$G$236,5,FALSE)</f>
        <v>605.16736377124266</v>
      </c>
      <c r="E151" s="183">
        <f>VLOOKUP(B151,[5]Data!$C$25:$K$236,7,FALSE)</f>
        <v>0.94280918092853261</v>
      </c>
      <c r="F151" s="183">
        <f>VLOOKUP(B151,[5]Data!$C$25:$K$236,8,FALSE)</f>
        <v>4.2545727416358654E-2</v>
      </c>
      <c r="G151" s="183">
        <f>VLOOKUP(B151,[5]Data!$C$25:$K$236,9,FALSE)</f>
        <v>1.4645091655108768E-2</v>
      </c>
      <c r="H151" s="183"/>
      <c r="I151" s="214">
        <f>VLOOKUP('Table 5'!B151,[5]Data!$O$25:$S$236,5,0)</f>
        <v>90.012118457009663</v>
      </c>
      <c r="J151" s="19">
        <f>VLOOKUP(B151,[5]Data!$O$25:$X$236,8,FALSE)</f>
        <v>0.74234380992485793</v>
      </c>
      <c r="K151" s="19">
        <f>VLOOKUP(B151,[5]Data!$O$25:$X$236,9,FALSE)</f>
        <v>0.24156531357207187</v>
      </c>
      <c r="L151" s="213">
        <f>VLOOKUP(B151,[5]Data!$O$25:$X$236,10,FALSE)</f>
        <v>1.6090876503070152E-2</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row>
    <row r="152" spans="1:68" customFormat="1" x14ac:dyDescent="0.2">
      <c r="A152" s="77" t="s">
        <v>221</v>
      </c>
      <c r="B152" s="215" t="s">
        <v>220</v>
      </c>
      <c r="C152" s="184" t="s">
        <v>219</v>
      </c>
      <c r="D152" s="24">
        <f>VLOOKUP(B152,[5]Data!$C$25:$G$236,5,FALSE)</f>
        <v>1098.4219418756013</v>
      </c>
      <c r="E152" s="183">
        <f>VLOOKUP(B152,[5]Data!$C$25:$K$236,7,FALSE)</f>
        <v>0.9461806028964691</v>
      </c>
      <c r="F152" s="183">
        <f>VLOOKUP(B152,[5]Data!$C$25:$K$236,8,FALSE)</f>
        <v>3.6685079627837722E-2</v>
      </c>
      <c r="G152" s="183">
        <f>VLOOKUP(B152,[5]Data!$C$25:$K$236,9,FALSE)</f>
        <v>1.7134317475693352E-2</v>
      </c>
      <c r="H152" s="183"/>
      <c r="I152" s="214">
        <f>VLOOKUP('Table 5'!B152,[5]Data!$O$25:$S$236,5,0)</f>
        <v>215.96793071951632</v>
      </c>
      <c r="J152" s="19">
        <f>VLOOKUP(B152,[5]Data!$O$25:$X$236,8,FALSE)</f>
        <v>0.71678663945081378</v>
      </c>
      <c r="K152" s="19">
        <f>VLOOKUP(B152,[5]Data!$O$25:$X$236,9,FALSE)</f>
        <v>0.21408518696167547</v>
      </c>
      <c r="L152" s="213">
        <f>VLOOKUP(B152,[5]Data!$O$25:$X$236,10,FALSE)</f>
        <v>6.9128173587510791E-2</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row>
    <row r="153" spans="1:68" customFormat="1" x14ac:dyDescent="0.2">
      <c r="A153" s="77" t="s">
        <v>218</v>
      </c>
      <c r="B153" s="215" t="s">
        <v>217</v>
      </c>
      <c r="C153" s="184" t="s">
        <v>216</v>
      </c>
      <c r="D153" s="24">
        <f>VLOOKUP(B153,[5]Data!$C$25:$G$236,5,FALSE)</f>
        <v>965.69526729871609</v>
      </c>
      <c r="E153" s="183">
        <f>VLOOKUP(B153,[5]Data!$C$25:$K$236,7,FALSE)</f>
        <v>0.96190017508450554</v>
      </c>
      <c r="F153" s="183">
        <f>VLOOKUP(B153,[5]Data!$C$25:$K$236,8,FALSE)</f>
        <v>3.2186957684589151E-2</v>
      </c>
      <c r="G153" s="183">
        <f>VLOOKUP(B153,[5]Data!$C$25:$K$236,9,FALSE)</f>
        <v>5.9128672309053647E-3</v>
      </c>
      <c r="H153" s="183"/>
      <c r="I153" s="214">
        <f>VLOOKUP('Table 5'!B153,[5]Data!$O$25:$S$236,5,0)</f>
        <v>196.70821855184749</v>
      </c>
      <c r="J153" s="19">
        <f>VLOOKUP(B153,[5]Data!$O$25:$X$236,8,FALSE)</f>
        <v>0.83690935235613029</v>
      </c>
      <c r="K153" s="19">
        <f>VLOOKUP(B153,[5]Data!$O$25:$X$236,9,FALSE)</f>
        <v>0.13490473656326712</v>
      </c>
      <c r="L153" s="213">
        <f>VLOOKUP(B153,[5]Data!$O$25:$X$236,10,FALSE)</f>
        <v>2.8185911080602651E-2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row>
    <row r="154" spans="1:68" customFormat="1" x14ac:dyDescent="0.2">
      <c r="A154" s="77" t="s">
        <v>215</v>
      </c>
      <c r="B154" s="215" t="s">
        <v>214</v>
      </c>
      <c r="C154" s="184" t="s">
        <v>213</v>
      </c>
      <c r="D154" s="24">
        <f>VLOOKUP(B154,[5]Data!$C$25:$G$236,5,FALSE)</f>
        <v>879.18307596052307</v>
      </c>
      <c r="E154" s="183">
        <f>VLOOKUP(B154,[5]Data!$C$25:$K$236,7,FALSE)</f>
        <v>0.90304642882070618</v>
      </c>
      <c r="F154" s="183">
        <f>VLOOKUP(B154,[5]Data!$C$25:$K$236,8,FALSE)</f>
        <v>7.558087627789363E-2</v>
      </c>
      <c r="G154" s="183">
        <f>VLOOKUP(B154,[5]Data!$C$25:$K$236,9,FALSE)</f>
        <v>2.1372694901400108E-2</v>
      </c>
      <c r="H154" s="183"/>
      <c r="I154" s="214">
        <f>VLOOKUP('Table 5'!B154,[5]Data!$O$25:$S$236,5,0)</f>
        <v>206.81264222958143</v>
      </c>
      <c r="J154" s="19">
        <f>VLOOKUP(B154,[5]Data!$O$25:$X$236,8,FALSE)</f>
        <v>0.57393619781522265</v>
      </c>
      <c r="K154" s="19">
        <f>VLOOKUP(B154,[5]Data!$O$25:$X$236,9,FALSE)</f>
        <v>0.33214651339268336</v>
      </c>
      <c r="L154" s="213">
        <f>VLOOKUP(B154,[5]Data!$O$25:$X$236,10,FALSE)</f>
        <v>9.3917288792093961E-2</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row>
    <row r="155" spans="1:68" customFormat="1" x14ac:dyDescent="0.2">
      <c r="A155" s="77" t="s">
        <v>212</v>
      </c>
      <c r="B155" s="215" t="s">
        <v>211</v>
      </c>
      <c r="C155" s="184" t="s">
        <v>210</v>
      </c>
      <c r="D155" s="24">
        <f>VLOOKUP(B155,[5]Data!$C$25:$G$236,5,FALSE)</f>
        <v>906.79167140941604</v>
      </c>
      <c r="E155" s="183">
        <f>VLOOKUP(B155,[5]Data!$C$25:$K$236,7,FALSE)</f>
        <v>0.93587836555644655</v>
      </c>
      <c r="F155" s="183">
        <f>VLOOKUP(B155,[5]Data!$C$25:$K$236,8,FALSE)</f>
        <v>5.7335863331313353E-2</v>
      </c>
      <c r="G155" s="183">
        <f>VLOOKUP(B155,[5]Data!$C$25:$K$236,9,FALSE)</f>
        <v>6.7857711122401871E-3</v>
      </c>
      <c r="H155" s="183"/>
      <c r="I155" s="214">
        <f>VLOOKUP('Table 5'!B155,[5]Data!$O$25:$S$236,5,0)</f>
        <v>137.60555950114676</v>
      </c>
      <c r="J155" s="19">
        <f>VLOOKUP(B155,[5]Data!$O$25:$X$236,8,FALSE)</f>
        <v>0.61287230455841935</v>
      </c>
      <c r="K155" s="19">
        <f>VLOOKUP(B155,[5]Data!$O$25:$X$236,9,FALSE)</f>
        <v>0.31906417363550132</v>
      </c>
      <c r="L155" s="213">
        <f>VLOOKUP(B155,[5]Data!$O$25:$X$236,10,FALSE)</f>
        <v>6.8063521806079386E-2</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row>
    <row r="156" spans="1:68" customFormat="1" x14ac:dyDescent="0.2">
      <c r="A156" s="77" t="s">
        <v>209</v>
      </c>
      <c r="B156" s="215" t="s">
        <v>208</v>
      </c>
      <c r="C156" s="184" t="s">
        <v>207</v>
      </c>
      <c r="D156" s="24">
        <f>VLOOKUP(B156,[5]Data!$C$25:$G$236,5,FALSE)</f>
        <v>483.83085150940616</v>
      </c>
      <c r="E156" s="183">
        <f>VLOOKUP(B156,[5]Data!$C$25:$K$236,7,FALSE)</f>
        <v>0.95859962661136</v>
      </c>
      <c r="F156" s="183">
        <f>VLOOKUP(B156,[5]Data!$C$25:$K$236,8,FALSE)</f>
        <v>3.654829622972041E-2</v>
      </c>
      <c r="G156" s="183">
        <f>VLOOKUP(B156,[5]Data!$C$25:$K$236,9,FALSE)</f>
        <v>4.8520771589194581E-3</v>
      </c>
      <c r="H156" s="183"/>
      <c r="I156" s="214">
        <f>VLOOKUP('Table 5'!B156,[5]Data!$O$25:$S$236,5,0)</f>
        <v>113.01485413084468</v>
      </c>
      <c r="J156" s="19">
        <f>VLOOKUP(B156,[5]Data!$O$25:$X$236,8,FALSE)</f>
        <v>0.69467107483056656</v>
      </c>
      <c r="K156" s="19">
        <f>VLOOKUP(B156,[5]Data!$O$25:$X$236,9,FALSE)</f>
        <v>0.24049986129697803</v>
      </c>
      <c r="L156" s="213">
        <f>VLOOKUP(B156,[5]Data!$O$25:$X$236,10,FALSE)</f>
        <v>6.4829063872455336E-2</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row>
    <row r="157" spans="1:68" customFormat="1" x14ac:dyDescent="0.2">
      <c r="A157" s="77" t="s">
        <v>206</v>
      </c>
      <c r="B157" s="215" t="s">
        <v>205</v>
      </c>
      <c r="C157" s="184" t="s">
        <v>204</v>
      </c>
      <c r="D157" s="24">
        <f>VLOOKUP(B157,[5]Data!$C$25:$G$236,5,FALSE)</f>
        <v>852.14761085311136</v>
      </c>
      <c r="E157" s="183">
        <f>VLOOKUP(B157,[5]Data!$C$25:$K$236,7,FALSE)</f>
        <v>0.93014149945725377</v>
      </c>
      <c r="F157" s="183">
        <f>VLOOKUP(B157,[5]Data!$C$25:$K$236,8,FALSE)</f>
        <v>5.5069780283691042E-2</v>
      </c>
      <c r="G157" s="183">
        <f>VLOOKUP(B157,[5]Data!$C$25:$K$236,9,FALSE)</f>
        <v>1.4788720259055239E-2</v>
      </c>
      <c r="H157" s="183"/>
      <c r="I157" s="214">
        <f>VLOOKUP('Table 5'!B157,[5]Data!$O$25:$S$236,5,0)</f>
        <v>209.53114996224372</v>
      </c>
      <c r="J157" s="19">
        <f>VLOOKUP(B157,[5]Data!$O$25:$X$236,8,FALSE)</f>
        <v>0.74765983766637667</v>
      </c>
      <c r="K157" s="19">
        <f>VLOOKUP(B157,[5]Data!$O$25:$X$236,9,FALSE)</f>
        <v>0.19838977882622663</v>
      </c>
      <c r="L157" s="213">
        <f>VLOOKUP(B157,[5]Data!$O$25:$X$236,10,FALSE)</f>
        <v>5.3950383507396692E-2</v>
      </c>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row>
    <row r="158" spans="1:68" customFormat="1" x14ac:dyDescent="0.2">
      <c r="A158" s="77" t="s">
        <v>203</v>
      </c>
      <c r="B158" s="215" t="s">
        <v>202</v>
      </c>
      <c r="C158" s="184" t="s">
        <v>201</v>
      </c>
      <c r="D158" s="24">
        <f>VLOOKUP(B158,[5]Data!$C$25:$G$236,5,FALSE)</f>
        <v>549.04434202834</v>
      </c>
      <c r="E158" s="183">
        <f>VLOOKUP(B158,[5]Data!$C$25:$K$236,7,FALSE)</f>
        <v>0.96412140094422971</v>
      </c>
      <c r="F158" s="183">
        <f>VLOOKUP(B158,[5]Data!$C$25:$K$236,8,FALSE)</f>
        <v>3.2288240714311703E-2</v>
      </c>
      <c r="G158" s="183">
        <f>VLOOKUP(B158,[5]Data!$C$25:$K$236,9,FALSE)</f>
        <v>3.5903583414585894E-3</v>
      </c>
      <c r="H158" s="183"/>
      <c r="I158" s="214">
        <f>VLOOKUP('Table 5'!B158,[5]Data!$O$25:$S$236,5,0)</f>
        <v>127.90957430354739</v>
      </c>
      <c r="J158" s="19">
        <f>VLOOKUP(B158,[5]Data!$O$25:$X$236,8,FALSE)</f>
        <v>0.724700952207051</v>
      </c>
      <c r="K158" s="19">
        <f>VLOOKUP(B158,[5]Data!$O$25:$X$236,9,FALSE)</f>
        <v>0.21595552524005412</v>
      </c>
      <c r="L158" s="213">
        <f>VLOOKUP(B158,[5]Data!$O$25:$X$236,10,FALSE)</f>
        <v>5.9343522552894816E-2</v>
      </c>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row>
    <row r="159" spans="1:68" customFormat="1" x14ac:dyDescent="0.2">
      <c r="A159" s="77" t="s">
        <v>200</v>
      </c>
      <c r="B159" s="215" t="s">
        <v>199</v>
      </c>
      <c r="C159" s="184" t="s">
        <v>198</v>
      </c>
      <c r="D159" s="24">
        <f>VLOOKUP(B159,[5]Data!$C$25:$G$236,5,FALSE)</f>
        <v>622.84288206186466</v>
      </c>
      <c r="E159" s="183">
        <f>VLOOKUP(B159,[5]Data!$C$25:$K$236,7,FALSE)</f>
        <v>0.96523669690412783</v>
      </c>
      <c r="F159" s="183">
        <f>VLOOKUP(B159,[5]Data!$C$25:$K$236,8,FALSE)</f>
        <v>2.9770785355155673E-2</v>
      </c>
      <c r="G159" s="183">
        <f>VLOOKUP(B159,[5]Data!$C$25:$K$236,9,FALSE)</f>
        <v>4.9925177407163365E-3</v>
      </c>
      <c r="H159" s="183"/>
      <c r="I159" s="214">
        <f>VLOOKUP('Table 5'!B159,[5]Data!$O$25:$S$236,5,0)</f>
        <v>95.89901304685182</v>
      </c>
      <c r="J159" s="19">
        <f>VLOOKUP(B159,[5]Data!$O$25:$X$236,8,FALSE)</f>
        <v>0.74396134240493139</v>
      </c>
      <c r="K159" s="19">
        <f>VLOOKUP(B159,[5]Data!$O$25:$X$236,9,FALSE)</f>
        <v>0.25223577095979749</v>
      </c>
      <c r="L159" s="213">
        <f>VLOOKUP(B159,[5]Data!$O$25:$X$236,10,FALSE)</f>
        <v>3.8028866352712498E-3</v>
      </c>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row>
    <row r="160" spans="1:68" customFormat="1" x14ac:dyDescent="0.2">
      <c r="A160" s="77" t="s">
        <v>197</v>
      </c>
      <c r="B160" s="215" t="s">
        <v>196</v>
      </c>
      <c r="C160" s="184" t="s">
        <v>195</v>
      </c>
      <c r="D160" s="24">
        <f>VLOOKUP(B160,[5]Data!$C$25:$G$236,5,FALSE)</f>
        <v>690.3192947550848</v>
      </c>
      <c r="E160" s="183">
        <f>VLOOKUP(B160,[5]Data!$C$25:$K$236,7,FALSE)</f>
        <v>0.91926821671112491</v>
      </c>
      <c r="F160" s="183">
        <f>VLOOKUP(B160,[5]Data!$C$25:$K$236,8,FALSE)</f>
        <v>6.9365254340926982E-2</v>
      </c>
      <c r="G160" s="183">
        <f>VLOOKUP(B160,[5]Data!$C$25:$K$236,9,FALSE)</f>
        <v>1.1366528947948137E-2</v>
      </c>
      <c r="H160" s="183"/>
      <c r="I160" s="214">
        <f>VLOOKUP('Table 5'!B160,[5]Data!$O$25:$S$236,5,0)</f>
        <v>189.9843348529304</v>
      </c>
      <c r="J160" s="19">
        <f>VLOOKUP(B160,[5]Data!$O$25:$X$236,8,FALSE)</f>
        <v>0.67187464648142148</v>
      </c>
      <c r="K160" s="19">
        <f>VLOOKUP(B160,[5]Data!$O$25:$X$236,9,FALSE)</f>
        <v>0.29387834072957647</v>
      </c>
      <c r="L160" s="213">
        <f>VLOOKUP(B160,[5]Data!$O$25:$X$236,10,FALSE)</f>
        <v>3.4247012789002045E-2</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row>
    <row r="161" spans="1:68" customFormat="1" x14ac:dyDescent="0.2">
      <c r="A161" s="77" t="s">
        <v>194</v>
      </c>
      <c r="B161" s="215" t="s">
        <v>193</v>
      </c>
      <c r="C161" s="184" t="s">
        <v>192</v>
      </c>
      <c r="D161" s="24">
        <f>VLOOKUP(B161,[5]Data!$C$25:$G$236,5,FALSE)</f>
        <v>858.4599322189506</v>
      </c>
      <c r="E161" s="183">
        <f>VLOOKUP(B161,[5]Data!$C$25:$K$236,7,FALSE)</f>
        <v>0.92594867342309584</v>
      </c>
      <c r="F161" s="183">
        <f>VLOOKUP(B161,[5]Data!$C$25:$K$236,8,FALSE)</f>
        <v>5.7936525318690126E-2</v>
      </c>
      <c r="G161" s="183">
        <f>VLOOKUP(B161,[5]Data!$C$25:$K$236,9,FALSE)</f>
        <v>1.6114801258214059E-2</v>
      </c>
      <c r="H161" s="183"/>
      <c r="I161" s="214">
        <f>VLOOKUP('Table 5'!B161,[5]Data!$O$25:$S$236,5,0)</f>
        <v>178.4537026586309</v>
      </c>
      <c r="J161" s="19">
        <f>VLOOKUP(B161,[5]Data!$O$25:$X$236,8,FALSE)</f>
        <v>0.64799440511945428</v>
      </c>
      <c r="K161" s="19">
        <f>VLOOKUP(B161,[5]Data!$O$25:$X$236,9,FALSE)</f>
        <v>0.29605889724048162</v>
      </c>
      <c r="L161" s="213">
        <f>VLOOKUP(B161,[5]Data!$O$25:$X$236,10,FALSE)</f>
        <v>5.5946697640064103E-2</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row>
    <row r="162" spans="1:68" customFormat="1" x14ac:dyDescent="0.2">
      <c r="A162" s="77" t="s">
        <v>191</v>
      </c>
      <c r="B162" s="215" t="s">
        <v>190</v>
      </c>
      <c r="C162" s="184" t="s">
        <v>189</v>
      </c>
      <c r="D162" s="24">
        <f>VLOOKUP(B162,[5]Data!$C$25:$G$236,5,FALSE)</f>
        <v>1002.6224606156302</v>
      </c>
      <c r="E162" s="183">
        <f>VLOOKUP(B162,[5]Data!$C$25:$K$236,7,FALSE)</f>
        <v>0.94240667467903005</v>
      </c>
      <c r="F162" s="183">
        <f>VLOOKUP(B162,[5]Data!$C$25:$K$236,8,FALSE)</f>
        <v>4.1194925156313116E-2</v>
      </c>
      <c r="G162" s="183">
        <f>VLOOKUP(B162,[5]Data!$C$25:$K$236,9,FALSE)</f>
        <v>1.6398400164656865E-2</v>
      </c>
      <c r="H162" s="183"/>
      <c r="I162" s="214">
        <f>VLOOKUP('Table 5'!B162,[5]Data!$O$25:$S$236,5,0)</f>
        <v>203.70963432419489</v>
      </c>
      <c r="J162" s="19">
        <f>VLOOKUP(B162,[5]Data!$O$25:$X$236,8,FALSE)</f>
        <v>0.77618849399572865</v>
      </c>
      <c r="K162" s="19">
        <f>VLOOKUP(B162,[5]Data!$O$25:$X$236,9,FALSE)</f>
        <v>0.2238115060042713</v>
      </c>
      <c r="L162" s="213">
        <f>VLOOKUP(B162,[5]Data!$O$25:$X$236,10,FALSE)</f>
        <v>0</v>
      </c>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row>
    <row r="163" spans="1:68" customFormat="1" x14ac:dyDescent="0.2">
      <c r="A163" s="77" t="s">
        <v>188</v>
      </c>
      <c r="B163" s="215" t="s">
        <v>187</v>
      </c>
      <c r="C163" s="184" t="s">
        <v>186</v>
      </c>
      <c r="D163" s="24">
        <f>VLOOKUP(B163,[5]Data!$C$25:$G$236,5,FALSE)</f>
        <v>577.05799321519203</v>
      </c>
      <c r="E163" s="183">
        <f>VLOOKUP(B163,[5]Data!$C$25:$K$236,7,FALSE)</f>
        <v>0.94009036772633847</v>
      </c>
      <c r="F163" s="183">
        <f>VLOOKUP(B163,[5]Data!$C$25:$K$236,8,FALSE)</f>
        <v>3.9788781807497849E-2</v>
      </c>
      <c r="G163" s="183">
        <f>VLOOKUP(B163,[5]Data!$C$25:$K$236,9,FALSE)</f>
        <v>2.012085046616377E-2</v>
      </c>
      <c r="H163" s="183"/>
      <c r="I163" s="214">
        <f>VLOOKUP('Table 5'!B163,[5]Data!$O$25:$S$236,5,0)</f>
        <v>148.61947788504366</v>
      </c>
      <c r="J163" s="19">
        <f>VLOOKUP(B163,[5]Data!$O$25:$X$236,8,FALSE)</f>
        <v>0.82215555359893133</v>
      </c>
      <c r="K163" s="19">
        <f>VLOOKUP(B163,[5]Data!$O$25:$X$236,9,FALSE)</f>
        <v>0.15151030248976058</v>
      </c>
      <c r="L163" s="213">
        <f>VLOOKUP(B163,[5]Data!$O$25:$X$236,10,FALSE)</f>
        <v>2.6334143911308075E-2</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row>
    <row r="164" spans="1:68" customFormat="1" x14ac:dyDescent="0.2">
      <c r="A164" s="77" t="s">
        <v>185</v>
      </c>
      <c r="B164" s="215" t="s">
        <v>184</v>
      </c>
      <c r="C164" s="184" t="s">
        <v>183</v>
      </c>
      <c r="D164" s="24">
        <f>VLOOKUP(B164,[5]Data!$C$25:$G$236,5,FALSE)</f>
        <v>537.51812304009786</v>
      </c>
      <c r="E164" s="183">
        <f>VLOOKUP(B164,[5]Data!$C$25:$K$236,7,FALSE)</f>
        <v>0.95866419699132732</v>
      </c>
      <c r="F164" s="183">
        <f>VLOOKUP(B164,[5]Data!$C$25:$K$236,8,FALSE)</f>
        <v>1.6627304150159321E-2</v>
      </c>
      <c r="G164" s="183">
        <f>VLOOKUP(B164,[5]Data!$C$25:$K$236,9,FALSE)</f>
        <v>2.4708498858513419E-2</v>
      </c>
      <c r="H164" s="183"/>
      <c r="I164" s="214">
        <f>VLOOKUP('Table 5'!B164,[5]Data!$O$25:$S$236,5,0)</f>
        <v>119.5599506677606</v>
      </c>
      <c r="J164" s="19">
        <f>VLOOKUP(B164,[5]Data!$O$25:$X$236,8,FALSE)</f>
        <v>0.74309784569584358</v>
      </c>
      <c r="K164" s="19">
        <f>VLOOKUP(B164,[5]Data!$O$25:$X$236,9,FALSE)</f>
        <v>0.20206743779481207</v>
      </c>
      <c r="L164" s="213">
        <f>VLOOKUP(B164,[5]Data!$O$25:$X$236,10,FALSE)</f>
        <v>5.4834716509344378E-2</v>
      </c>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row>
    <row r="165" spans="1:68" customFormat="1" x14ac:dyDescent="0.2">
      <c r="A165" s="77" t="s">
        <v>182</v>
      </c>
      <c r="B165" s="215" t="s">
        <v>181</v>
      </c>
      <c r="C165" s="184" t="s">
        <v>180</v>
      </c>
      <c r="D165" s="24">
        <f>VLOOKUP(B165,[5]Data!$C$25:$G$236,5,FALSE)</f>
        <v>478.59572363914884</v>
      </c>
      <c r="E165" s="183">
        <f>VLOOKUP(B165,[5]Data!$C$25:$K$236,7,FALSE)</f>
        <v>0.94161249871958408</v>
      </c>
      <c r="F165" s="183">
        <f>VLOOKUP(B165,[5]Data!$C$25:$K$236,8,FALSE)</f>
        <v>5.2490064267356827E-2</v>
      </c>
      <c r="G165" s="183">
        <f>VLOOKUP(B165,[5]Data!$C$25:$K$236,9,FALSE)</f>
        <v>5.8974370130590974E-3</v>
      </c>
      <c r="H165" s="183"/>
      <c r="I165" s="214">
        <f>VLOOKUP('Table 5'!B165,[5]Data!$O$25:$S$236,5,0)</f>
        <v>26.998363221807232</v>
      </c>
      <c r="J165" s="19">
        <f>VLOOKUP(B165,[5]Data!$O$25:$X$236,8,FALSE)</f>
        <v>0.65312645944140979</v>
      </c>
      <c r="K165" s="19">
        <f>VLOOKUP(B165,[5]Data!$O$25:$X$236,9,FALSE)</f>
        <v>0.34687354055859015</v>
      </c>
      <c r="L165" s="213">
        <f>VLOOKUP(B165,[5]Data!$O$25:$X$236,10,FALSE)</f>
        <v>0</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row>
    <row r="166" spans="1:68" customFormat="1" x14ac:dyDescent="0.2">
      <c r="A166" s="77" t="s">
        <v>179</v>
      </c>
      <c r="B166" s="215" t="s">
        <v>178</v>
      </c>
      <c r="C166" s="184" t="s">
        <v>177</v>
      </c>
      <c r="D166" s="24">
        <f>VLOOKUP(B166,[5]Data!$C$25:$G$236,5,FALSE)</f>
        <v>1003.6955575473758</v>
      </c>
      <c r="E166" s="183">
        <f>VLOOKUP(B166,[5]Data!$C$25:$K$236,7,FALSE)</f>
        <v>0.95511880491839152</v>
      </c>
      <c r="F166" s="183">
        <f>VLOOKUP(B166,[5]Data!$C$25:$K$236,8,FALSE)</f>
        <v>2.950343859197177E-2</v>
      </c>
      <c r="G166" s="183">
        <f>VLOOKUP(B166,[5]Data!$C$25:$K$236,9,FALSE)</f>
        <v>1.537775648963674E-2</v>
      </c>
      <c r="H166" s="183"/>
      <c r="I166" s="214">
        <f>VLOOKUP('Table 5'!B166,[5]Data!$O$25:$S$236,5,0)</f>
        <v>200.69738747142074</v>
      </c>
      <c r="J166" s="19">
        <f>VLOOKUP(B166,[5]Data!$O$25:$X$236,8,FALSE)</f>
        <v>0.74048590491895605</v>
      </c>
      <c r="K166" s="19">
        <f>VLOOKUP(B166,[5]Data!$O$25:$X$236,9,FALSE)</f>
        <v>0.24553199865773537</v>
      </c>
      <c r="L166" s="213">
        <f>VLOOKUP(B166,[5]Data!$O$25:$X$236,10,FALSE)</f>
        <v>1.3982096423308754E-2</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row>
    <row r="167" spans="1:68" customFormat="1" x14ac:dyDescent="0.2">
      <c r="A167" s="77" t="s">
        <v>176</v>
      </c>
      <c r="B167" s="215" t="s">
        <v>175</v>
      </c>
      <c r="C167" s="184" t="s">
        <v>174</v>
      </c>
      <c r="D167" s="24">
        <f>VLOOKUP(B167,[5]Data!$C$25:$G$236,5,FALSE)</f>
        <v>654.63790469273306</v>
      </c>
      <c r="E167" s="183">
        <f>VLOOKUP(B167,[5]Data!$C$25:$K$236,7,FALSE)</f>
        <v>0.9615317890164653</v>
      </c>
      <c r="F167" s="183">
        <f>VLOOKUP(B167,[5]Data!$C$25:$K$236,8,FALSE)</f>
        <v>3.1778666060115986E-2</v>
      </c>
      <c r="G167" s="183">
        <f>VLOOKUP(B167,[5]Data!$C$25:$K$236,9,FALSE)</f>
        <v>6.6895449234186223E-3</v>
      </c>
      <c r="H167" s="183"/>
      <c r="I167" s="214">
        <f>VLOOKUP('Table 5'!B167,[5]Data!$O$25:$S$236,5,0)</f>
        <v>113.37581342073165</v>
      </c>
      <c r="J167" s="19">
        <f>VLOOKUP(B167,[5]Data!$O$25:$X$236,8,FALSE)</f>
        <v>0.87332195335047691</v>
      </c>
      <c r="K167" s="19">
        <f>VLOOKUP(B167,[5]Data!$O$25:$X$236,9,FALSE)</f>
        <v>0.12667804664952309</v>
      </c>
      <c r="L167" s="213">
        <f>VLOOKUP(B167,[5]Data!$O$25:$X$236,10,FALSE)</f>
        <v>0</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row>
    <row r="168" spans="1:68" customFormat="1" x14ac:dyDescent="0.2">
      <c r="A168" s="77" t="s">
        <v>173</v>
      </c>
      <c r="B168" s="215" t="s">
        <v>172</v>
      </c>
      <c r="C168" s="184" t="s">
        <v>171</v>
      </c>
      <c r="D168" s="24">
        <f>VLOOKUP(B168,[5]Data!$C$25:$G$236,5,FALSE)</f>
        <v>688.76512911201598</v>
      </c>
      <c r="E168" s="183">
        <f>VLOOKUP(B168,[5]Data!$C$25:$K$236,7,FALSE)</f>
        <v>0.96211280279873768</v>
      </c>
      <c r="F168" s="183">
        <f>VLOOKUP(B168,[5]Data!$C$25:$K$236,8,FALSE)</f>
        <v>2.8330087544057053E-2</v>
      </c>
      <c r="G168" s="183">
        <f>VLOOKUP(B168,[5]Data!$C$25:$K$236,9,FALSE)</f>
        <v>9.557109657205267E-3</v>
      </c>
      <c r="H168" s="183"/>
      <c r="I168" s="214">
        <f>VLOOKUP('Table 5'!B168,[5]Data!$O$25:$S$236,5,0)</f>
        <v>111.61670837020073</v>
      </c>
      <c r="J168" s="19">
        <f>VLOOKUP(B168,[5]Data!$O$25:$X$236,8,FALSE)</f>
        <v>0.58813805044088563</v>
      </c>
      <c r="K168" s="19">
        <f>VLOOKUP(B168,[5]Data!$O$25:$X$236,9,FALSE)</f>
        <v>0.36902263083699799</v>
      </c>
      <c r="L168" s="213">
        <f>VLOOKUP(B168,[5]Data!$O$25:$X$236,10,FALSE)</f>
        <v>4.283931872211641E-2</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row>
    <row r="169" spans="1:68" customFormat="1" x14ac:dyDescent="0.2">
      <c r="A169" s="77" t="s">
        <v>170</v>
      </c>
      <c r="B169" s="215" t="s">
        <v>169</v>
      </c>
      <c r="C169" s="184" t="s">
        <v>168</v>
      </c>
      <c r="D169" s="24">
        <f>VLOOKUP(B169,[5]Data!$C$25:$G$236,5,FALSE)</f>
        <v>1711.5231802346655</v>
      </c>
      <c r="E169" s="183">
        <f>VLOOKUP(B169,[5]Data!$C$25:$K$236,7,FALSE)</f>
        <v>0.968551174514236</v>
      </c>
      <c r="F169" s="183">
        <f>VLOOKUP(B169,[5]Data!$C$25:$K$236,8,FALSE)</f>
        <v>3.101778240011234E-2</v>
      </c>
      <c r="G169" s="183">
        <f>VLOOKUP(B169,[5]Data!$C$25:$K$236,9,FALSE)</f>
        <v>4.3104308565170344E-4</v>
      </c>
      <c r="H169" s="183"/>
      <c r="I169" s="214">
        <f>VLOOKUP('Table 5'!B169,[5]Data!$O$25:$S$236,5,0)</f>
        <v>230.89919260019172</v>
      </c>
      <c r="J169" s="19">
        <f>VLOOKUP(B169,[5]Data!$O$25:$X$236,8,FALSE)</f>
        <v>0.6392824961147261</v>
      </c>
      <c r="K169" s="19">
        <f>VLOOKUP(B169,[5]Data!$O$25:$X$236,9,FALSE)</f>
        <v>0.30865531919169004</v>
      </c>
      <c r="L169" s="213">
        <f>VLOOKUP(B169,[5]Data!$O$25:$X$236,10,FALSE)</f>
        <v>5.2062184693583764E-2</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row>
    <row r="170" spans="1:68" customFormat="1" x14ac:dyDescent="0.2">
      <c r="A170" s="77" t="s">
        <v>167</v>
      </c>
      <c r="B170" s="215" t="s">
        <v>166</v>
      </c>
      <c r="C170" s="184" t="s">
        <v>165</v>
      </c>
      <c r="D170" s="24">
        <f>VLOOKUP(B170,[5]Data!$C$25:$G$236,5,FALSE)</f>
        <v>452.19927739777711</v>
      </c>
      <c r="E170" s="183">
        <f>VLOOKUP(B170,[5]Data!$C$25:$K$236,7,FALSE)</f>
        <v>0.93842804814644931</v>
      </c>
      <c r="F170" s="183">
        <f>VLOOKUP(B170,[5]Data!$C$25:$K$236,8,FALSE)</f>
        <v>4.6427064251722668E-2</v>
      </c>
      <c r="G170" s="183">
        <f>VLOOKUP(B170,[5]Data!$C$25:$K$236,9,FALSE)</f>
        <v>1.5144887601828015E-2</v>
      </c>
      <c r="H170" s="183"/>
      <c r="I170" s="214">
        <f>VLOOKUP('Table 5'!B170,[5]Data!$O$25:$S$236,5,0)</f>
        <v>41.927691438407685</v>
      </c>
      <c r="J170" s="19">
        <f>VLOOKUP(B170,[5]Data!$O$25:$X$236,8,FALSE)</f>
        <v>0.8317646071398741</v>
      </c>
      <c r="K170" s="19">
        <f>VLOOKUP(B170,[5]Data!$O$25:$X$236,9,FALSE)</f>
        <v>0.14059639883838976</v>
      </c>
      <c r="L170" s="213">
        <f>VLOOKUP(B170,[5]Data!$O$25:$X$236,10,FALSE)</f>
        <v>2.7638994021736089E-2</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row>
    <row r="171" spans="1:68" customFormat="1" x14ac:dyDescent="0.2">
      <c r="A171" s="77" t="s">
        <v>164</v>
      </c>
      <c r="B171" s="215" t="s">
        <v>163</v>
      </c>
      <c r="C171" s="184" t="s">
        <v>162</v>
      </c>
      <c r="D171" s="24">
        <f>VLOOKUP(B171,[5]Data!$C$25:$G$236,5,FALSE)</f>
        <v>868.61322397714196</v>
      </c>
      <c r="E171" s="183">
        <f>VLOOKUP(B171,[5]Data!$C$25:$K$236,7,FALSE)</f>
        <v>0.95170020580071046</v>
      </c>
      <c r="F171" s="183">
        <f>VLOOKUP(B171,[5]Data!$C$25:$K$236,8,FALSE)</f>
        <v>4.0045082826041793E-2</v>
      </c>
      <c r="G171" s="183">
        <f>VLOOKUP(B171,[5]Data!$C$25:$K$236,9,FALSE)</f>
        <v>8.254711373247783E-3</v>
      </c>
      <c r="H171" s="183"/>
      <c r="I171" s="214">
        <f>VLOOKUP('Table 5'!B171,[5]Data!$O$25:$S$236,5,0)</f>
        <v>107.08753131683316</v>
      </c>
      <c r="J171" s="19">
        <f>VLOOKUP(B171,[5]Data!$O$25:$X$236,8,FALSE)</f>
        <v>0.73549423493586374</v>
      </c>
      <c r="K171" s="19">
        <f>VLOOKUP(B171,[5]Data!$O$25:$X$236,9,FALSE)</f>
        <v>0.26450576506413631</v>
      </c>
      <c r="L171" s="213">
        <f>VLOOKUP(B171,[5]Data!$O$25:$X$236,10,FALSE)</f>
        <v>0</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row>
    <row r="172" spans="1:68" customFormat="1" x14ac:dyDescent="0.2">
      <c r="A172" s="77" t="s">
        <v>161</v>
      </c>
      <c r="B172" s="215" t="s">
        <v>160</v>
      </c>
      <c r="C172" s="184" t="s">
        <v>159</v>
      </c>
      <c r="D172" s="24">
        <f>VLOOKUP(B172,[5]Data!$C$25:$G$236,5,FALSE)</f>
        <v>583.4844821461196</v>
      </c>
      <c r="E172" s="183">
        <f>VLOOKUP(B172,[5]Data!$C$25:$K$236,7,FALSE)</f>
        <v>0.9728838537061546</v>
      </c>
      <c r="F172" s="183">
        <f>VLOOKUP(B172,[5]Data!$C$25:$K$236,8,FALSE)</f>
        <v>2.1760115766413894E-2</v>
      </c>
      <c r="G172" s="183">
        <f>VLOOKUP(B172,[5]Data!$C$25:$K$236,9,FALSE)</f>
        <v>5.3560305274315111E-3</v>
      </c>
      <c r="H172" s="183"/>
      <c r="I172" s="214">
        <f>VLOOKUP('Table 5'!B172,[5]Data!$O$25:$S$236,5,0)</f>
        <v>64.418029586598806</v>
      </c>
      <c r="J172" s="19">
        <f>VLOOKUP(B172,[5]Data!$O$25:$X$236,8,FALSE)</f>
        <v>0.71891470441393779</v>
      </c>
      <c r="K172" s="19">
        <f>VLOOKUP(B172,[5]Data!$O$25:$X$236,9,FALSE)</f>
        <v>0.2661813577410222</v>
      </c>
      <c r="L172" s="213">
        <f>VLOOKUP(B172,[5]Data!$O$25:$X$236,10,FALSE)</f>
        <v>1.4903937845039959E-2</v>
      </c>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row>
    <row r="173" spans="1:68" customFormat="1" x14ac:dyDescent="0.2">
      <c r="A173" s="77" t="s">
        <v>158</v>
      </c>
      <c r="B173" s="215" t="s">
        <v>157</v>
      </c>
      <c r="C173" s="184" t="s">
        <v>156</v>
      </c>
      <c r="D173" s="24">
        <f>VLOOKUP(B173,[5]Data!$C$25:$G$236,5,FALSE)</f>
        <v>663.86347862396178</v>
      </c>
      <c r="E173" s="183">
        <f>VLOOKUP(B173,[5]Data!$C$25:$K$236,7,FALSE)</f>
        <v>0.97065043787561034</v>
      </c>
      <c r="F173" s="183">
        <f>VLOOKUP(B173,[5]Data!$C$25:$K$236,8,FALSE)</f>
        <v>2.9349562124389713E-2</v>
      </c>
      <c r="G173" s="183">
        <f>VLOOKUP(B173,[5]Data!$C$25:$K$236,9,FALSE)</f>
        <v>0</v>
      </c>
      <c r="H173" s="183"/>
      <c r="I173" s="214">
        <f>VLOOKUP('Table 5'!B173,[5]Data!$O$25:$S$236,5,0)</f>
        <v>111.39047546113187</v>
      </c>
      <c r="J173" s="19">
        <f>VLOOKUP(B173,[5]Data!$O$25:$X$236,8,FALSE)</f>
        <v>0.75977071142536357</v>
      </c>
      <c r="K173" s="19">
        <f>VLOOKUP(B173,[5]Data!$O$25:$X$236,9,FALSE)</f>
        <v>0.22590723048190872</v>
      </c>
      <c r="L173" s="213">
        <f>VLOOKUP(B173,[5]Data!$O$25:$X$236,10,FALSE)</f>
        <v>1.4322058092727796E-2</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row>
    <row r="174" spans="1:68" customFormat="1" x14ac:dyDescent="0.2">
      <c r="A174" s="77" t="s">
        <v>155</v>
      </c>
      <c r="B174" s="215" t="s">
        <v>154</v>
      </c>
      <c r="C174" s="184" t="s">
        <v>153</v>
      </c>
      <c r="D174" s="24">
        <f>VLOOKUP(B174,[5]Data!$C$25:$G$236,5,FALSE)</f>
        <v>799.01706615742194</v>
      </c>
      <c r="E174" s="183">
        <f>VLOOKUP(B174,[5]Data!$C$25:$K$236,7,FALSE)</f>
        <v>0.97145438298143905</v>
      </c>
      <c r="F174" s="183">
        <f>VLOOKUP(B174,[5]Data!$C$25:$K$236,8,FALSE)</f>
        <v>2.0395113199438573E-2</v>
      </c>
      <c r="G174" s="183">
        <f>VLOOKUP(B174,[5]Data!$C$25:$K$236,9,FALSE)</f>
        <v>8.1505038191223775E-3</v>
      </c>
      <c r="H174" s="183"/>
      <c r="I174" s="214">
        <f>VLOOKUP('Table 5'!B174,[5]Data!$O$25:$S$236,5,0)</f>
        <v>65.644892041097989</v>
      </c>
      <c r="J174" s="19">
        <f>VLOOKUP(B174,[5]Data!$O$25:$X$236,8,FALSE)</f>
        <v>0.84512717033957185</v>
      </c>
      <c r="K174" s="19">
        <f>VLOOKUP(B174,[5]Data!$O$25:$X$236,9,FALSE)</f>
        <v>0.13965269107918307</v>
      </c>
      <c r="L174" s="213">
        <f>VLOOKUP(B174,[5]Data!$O$25:$X$236,10,FALSE)</f>
        <v>1.522013858124505E-2</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row>
    <row r="175" spans="1:68" customFormat="1" x14ac:dyDescent="0.2">
      <c r="A175" s="77" t="s">
        <v>152</v>
      </c>
      <c r="B175" s="215" t="s">
        <v>151</v>
      </c>
      <c r="C175" s="184" t="s">
        <v>150</v>
      </c>
      <c r="D175" s="24">
        <f>VLOOKUP(B175,[5]Data!$C$25:$G$236,5,FALSE)</f>
        <v>1016.979908995939</v>
      </c>
      <c r="E175" s="183">
        <f>VLOOKUP(B175,[5]Data!$C$25:$K$236,7,FALSE)</f>
        <v>0.96410952592904631</v>
      </c>
      <c r="F175" s="183">
        <f>VLOOKUP(B175,[5]Data!$C$25:$K$236,8,FALSE)</f>
        <v>3.0624145437145214E-2</v>
      </c>
      <c r="G175" s="183">
        <f>VLOOKUP(B175,[5]Data!$C$25:$K$236,9,FALSE)</f>
        <v>5.266328633808476E-3</v>
      </c>
      <c r="H175" s="183"/>
      <c r="I175" s="214">
        <f>VLOOKUP('Table 5'!B175,[5]Data!$O$25:$S$236,5,0)</f>
        <v>134.70940847685151</v>
      </c>
      <c r="J175" s="19">
        <f>VLOOKUP(B175,[5]Data!$O$25:$X$236,8,FALSE)</f>
        <v>0.80526284386233948</v>
      </c>
      <c r="K175" s="19">
        <f>VLOOKUP(B175,[5]Data!$O$25:$X$236,9,FALSE)</f>
        <v>0.16047514747516076</v>
      </c>
      <c r="L175" s="213">
        <f>VLOOKUP(B175,[5]Data!$O$25:$X$236,10,FALSE)</f>
        <v>3.4262008662499815E-2</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row>
    <row r="176" spans="1:68" customFormat="1" x14ac:dyDescent="0.2">
      <c r="A176" s="77" t="s">
        <v>149</v>
      </c>
      <c r="B176" s="215" t="s">
        <v>148</v>
      </c>
      <c r="C176" s="184" t="s">
        <v>147</v>
      </c>
      <c r="D176" s="24">
        <f>VLOOKUP(B176,[5]Data!$C$25:$G$236,5,FALSE)</f>
        <v>840.84450136653038</v>
      </c>
      <c r="E176" s="183">
        <f>VLOOKUP(B176,[5]Data!$C$25:$K$236,7,FALSE)</f>
        <v>0.9581146282275691</v>
      </c>
      <c r="F176" s="183">
        <f>VLOOKUP(B176,[5]Data!$C$25:$K$236,8,FALSE)</f>
        <v>3.7145244841659583E-2</v>
      </c>
      <c r="G176" s="183">
        <f>VLOOKUP(B176,[5]Data!$C$25:$K$236,9,FALSE)</f>
        <v>4.7401269307712794E-3</v>
      </c>
      <c r="H176" s="183"/>
      <c r="I176" s="214">
        <f>VLOOKUP('Table 5'!B176,[5]Data!$O$25:$S$236,5,0)</f>
        <v>81.82219199327487</v>
      </c>
      <c r="J176" s="19">
        <f>VLOOKUP(B176,[5]Data!$O$25:$X$236,8,FALSE)</f>
        <v>0.65964887641403103</v>
      </c>
      <c r="K176" s="19">
        <f>VLOOKUP(B176,[5]Data!$O$25:$X$236,9,FALSE)</f>
        <v>0.33340522434753844</v>
      </c>
      <c r="L176" s="213">
        <f>VLOOKUP(B176,[5]Data!$O$25:$X$236,10,FALSE)</f>
        <v>6.945899238430496E-3</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row>
    <row r="177" spans="1:68" customFormat="1" x14ac:dyDescent="0.2">
      <c r="A177" s="77" t="s">
        <v>146</v>
      </c>
      <c r="B177" s="215" t="s">
        <v>145</v>
      </c>
      <c r="C177" s="184" t="s">
        <v>144</v>
      </c>
      <c r="D177" s="24">
        <f>VLOOKUP(B177,[5]Data!$C$25:$G$236,5,FALSE)</f>
        <v>958.87072231468608</v>
      </c>
      <c r="E177" s="183">
        <f>VLOOKUP(B177,[5]Data!$C$25:$K$236,7,FALSE)</f>
        <v>0.96038690782875225</v>
      </c>
      <c r="F177" s="183">
        <f>VLOOKUP(B177,[5]Data!$C$25:$K$236,8,FALSE)</f>
        <v>3.5134785276999828E-2</v>
      </c>
      <c r="G177" s="183">
        <f>VLOOKUP(B177,[5]Data!$C$25:$K$236,9,FALSE)</f>
        <v>4.4783068942478767E-3</v>
      </c>
      <c r="H177" s="183"/>
      <c r="I177" s="214">
        <f>VLOOKUP('Table 5'!B177,[5]Data!$O$25:$S$236,5,0)</f>
        <v>132.06136081694567</v>
      </c>
      <c r="J177" s="19">
        <f>VLOOKUP(B177,[5]Data!$O$25:$X$236,8,FALSE)</f>
        <v>0.76716832099385701</v>
      </c>
      <c r="K177" s="19">
        <f>VLOOKUP(B177,[5]Data!$O$25:$X$236,9,FALSE)</f>
        <v>0.22911883460397062</v>
      </c>
      <c r="L177" s="213">
        <f>VLOOKUP(B177,[5]Data!$O$25:$X$236,10,FALSE)</f>
        <v>3.7128444021724471E-3</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row>
    <row r="178" spans="1:68" customFormat="1" x14ac:dyDescent="0.2">
      <c r="A178" s="77" t="s">
        <v>143</v>
      </c>
      <c r="B178" s="215" t="s">
        <v>142</v>
      </c>
      <c r="C178" s="184" t="s">
        <v>141</v>
      </c>
      <c r="D178" s="24">
        <f>VLOOKUP(B178,[5]Data!$C$25:$G$236,5,FALSE)</f>
        <v>752.25208295332334</v>
      </c>
      <c r="E178" s="183">
        <f>VLOOKUP(B178,[5]Data!$C$25:$K$236,7,FALSE)</f>
        <v>0.95134974064017608</v>
      </c>
      <c r="F178" s="183">
        <f>VLOOKUP(B178,[5]Data!$C$25:$K$236,8,FALSE)</f>
        <v>4.6154352763964929E-2</v>
      </c>
      <c r="G178" s="183">
        <f>VLOOKUP(B178,[5]Data!$C$25:$K$236,9,FALSE)</f>
        <v>2.4959065958590509E-3</v>
      </c>
      <c r="H178" s="183"/>
      <c r="I178" s="214">
        <f>VLOOKUP('Table 5'!B178,[5]Data!$O$25:$S$236,5,0)</f>
        <v>82.568920306877786</v>
      </c>
      <c r="J178" s="19">
        <f>VLOOKUP(B178,[5]Data!$O$25:$X$236,8,FALSE)</f>
        <v>0.69847532436397142</v>
      </c>
      <c r="K178" s="19">
        <f>VLOOKUP(B178,[5]Data!$O$25:$X$236,9,FALSE)</f>
        <v>0.27868332599763501</v>
      </c>
      <c r="L178" s="213">
        <f>VLOOKUP(B178,[5]Data!$O$25:$X$236,10,FALSE)</f>
        <v>2.2841349638393633E-2</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row>
    <row r="179" spans="1:68" customFormat="1" x14ac:dyDescent="0.2">
      <c r="A179" s="77" t="s">
        <v>140</v>
      </c>
      <c r="B179" s="215" t="s">
        <v>139</v>
      </c>
      <c r="C179" s="184" t="s">
        <v>138</v>
      </c>
      <c r="D179" s="24">
        <f>VLOOKUP(B179,[5]Data!$C$25:$G$236,5,FALSE)</f>
        <v>303.18544155618059</v>
      </c>
      <c r="E179" s="183">
        <f>VLOOKUP(B179,[5]Data!$C$25:$K$236,7,FALSE)</f>
        <v>0.97435816324207325</v>
      </c>
      <c r="F179" s="183">
        <f>VLOOKUP(B179,[5]Data!$C$25:$K$236,8,FALSE)</f>
        <v>2.2610992785515666E-2</v>
      </c>
      <c r="G179" s="183">
        <f>VLOOKUP(B179,[5]Data!$C$25:$K$236,9,FALSE)</f>
        <v>3.0308439724112349E-3</v>
      </c>
      <c r="H179" s="183"/>
      <c r="I179" s="214">
        <f>VLOOKUP('Table 5'!B179,[5]Data!$O$25:$S$236,5,0)</f>
        <v>45.783782850623815</v>
      </c>
      <c r="J179" s="19">
        <f>VLOOKUP(B179,[5]Data!$O$25:$X$236,8,FALSE)</f>
        <v>0.75675657972771215</v>
      </c>
      <c r="K179" s="19">
        <f>VLOOKUP(B179,[5]Data!$O$25:$X$236,9,FALSE)</f>
        <v>0.24324342027228785</v>
      </c>
      <c r="L179" s="213">
        <f>VLOOKUP(B179,[5]Data!$O$25:$X$236,10,FALSE)</f>
        <v>0</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row>
    <row r="180" spans="1:68" customFormat="1" x14ac:dyDescent="0.2">
      <c r="A180" s="77" t="s">
        <v>137</v>
      </c>
      <c r="B180" s="215" t="s">
        <v>136</v>
      </c>
      <c r="C180" s="184" t="s">
        <v>135</v>
      </c>
      <c r="D180" s="24">
        <f>VLOOKUP(B180,[5]Data!$C$25:$G$236,5,FALSE)</f>
        <v>373.09985149928622</v>
      </c>
      <c r="E180" s="183">
        <f>VLOOKUP(B180,[5]Data!$C$25:$K$236,7,FALSE)</f>
        <v>0.92037533421310125</v>
      </c>
      <c r="F180" s="183">
        <f>VLOOKUP(B180,[5]Data!$C$25:$K$236,8,FALSE)</f>
        <v>7.6776982861998008E-2</v>
      </c>
      <c r="G180" s="183">
        <f>VLOOKUP(B180,[5]Data!$C$25:$K$236,9,FALSE)</f>
        <v>2.8476829249006641E-3</v>
      </c>
      <c r="H180" s="183"/>
      <c r="I180" s="214">
        <f>VLOOKUP('Table 5'!B180,[5]Data!$O$25:$S$236,5,0)</f>
        <v>49.713007289228209</v>
      </c>
      <c r="J180" s="19">
        <f>VLOOKUP(B180,[5]Data!$O$25:$X$236,8,FALSE)</f>
        <v>0.72180776126676804</v>
      </c>
      <c r="K180" s="19">
        <f>VLOOKUP(B180,[5]Data!$O$25:$X$236,9,FALSE)</f>
        <v>0.27230516101526642</v>
      </c>
      <c r="L180" s="213">
        <f>VLOOKUP(B180,[5]Data!$O$25:$X$236,10,FALSE)</f>
        <v>5.8870777179655942E-3</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row>
    <row r="181" spans="1:68" customFormat="1" x14ac:dyDescent="0.2">
      <c r="A181" s="77" t="s">
        <v>134</v>
      </c>
      <c r="B181" s="215" t="s">
        <v>133</v>
      </c>
      <c r="C181" s="184" t="s">
        <v>132</v>
      </c>
      <c r="D181" s="24">
        <f>VLOOKUP(B181,[5]Data!$C$25:$G$236,5,FALSE)</f>
        <v>494.31887042401206</v>
      </c>
      <c r="E181" s="183">
        <f>VLOOKUP(B181,[5]Data!$C$25:$K$236,7,FALSE)</f>
        <v>0.94227767195571044</v>
      </c>
      <c r="F181" s="183">
        <f>VLOOKUP(B181,[5]Data!$C$25:$K$236,8,FALSE)</f>
        <v>5.3966936999555334E-2</v>
      </c>
      <c r="G181" s="183">
        <f>VLOOKUP(B181,[5]Data!$C$25:$K$236,9,FALSE)</f>
        <v>3.7553910447342799E-3</v>
      </c>
      <c r="H181" s="183"/>
      <c r="I181" s="214">
        <f>VLOOKUP('Table 5'!B181,[5]Data!$O$25:$S$236,5,0)</f>
        <v>67.140075926258362</v>
      </c>
      <c r="J181" s="19">
        <f>VLOOKUP(B181,[5]Data!$O$25:$X$236,8,FALSE)</f>
        <v>0.87854673678512252</v>
      </c>
      <c r="K181" s="19">
        <f>VLOOKUP(B181,[5]Data!$O$25:$X$236,9,FALSE)</f>
        <v>0.10881353030044984</v>
      </c>
      <c r="L181" s="213">
        <f>VLOOKUP(B181,[5]Data!$O$25:$X$236,10,FALSE)</f>
        <v>1.2639732914427635E-2</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row>
    <row r="182" spans="1:68" customFormat="1" x14ac:dyDescent="0.2">
      <c r="A182" s="77" t="s">
        <v>131</v>
      </c>
      <c r="B182" s="215" t="s">
        <v>130</v>
      </c>
      <c r="C182" s="184" t="s">
        <v>129</v>
      </c>
      <c r="D182" s="24">
        <f>VLOOKUP(B182,[5]Data!$C$25:$G$236,5,FALSE)</f>
        <v>452.42229273437391</v>
      </c>
      <c r="E182" s="183">
        <f>VLOOKUP(B182,[5]Data!$C$25:$K$236,7,FALSE)</f>
        <v>0.96791176033822535</v>
      </c>
      <c r="F182" s="183">
        <f>VLOOKUP(B182,[5]Data!$C$25:$K$236,8,FALSE)</f>
        <v>2.0961441911439168E-2</v>
      </c>
      <c r="G182" s="183">
        <f>VLOOKUP(B182,[5]Data!$C$25:$K$236,9,FALSE)</f>
        <v>1.1126797750335584E-2</v>
      </c>
      <c r="H182" s="183"/>
      <c r="I182" s="214">
        <f>VLOOKUP('Table 5'!B182,[5]Data!$O$25:$S$236,5,0)</f>
        <v>55.883429556261497</v>
      </c>
      <c r="J182" s="19">
        <f>VLOOKUP(B182,[5]Data!$O$25:$X$236,8,FALSE)</f>
        <v>0.8136358483189392</v>
      </c>
      <c r="K182" s="19">
        <f>VLOOKUP(B182,[5]Data!$O$25:$X$236,9,FALSE)</f>
        <v>0.17634044464356755</v>
      </c>
      <c r="L182" s="213">
        <f>VLOOKUP(B182,[5]Data!$O$25:$X$236,10,FALSE)</f>
        <v>1.0023707037493213E-2</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row>
    <row r="183" spans="1:68" customFormat="1" x14ac:dyDescent="0.2">
      <c r="A183" s="77" t="s">
        <v>128</v>
      </c>
      <c r="B183" s="215" t="s">
        <v>127</v>
      </c>
      <c r="C183" s="184" t="s">
        <v>126</v>
      </c>
      <c r="D183" s="24">
        <f>VLOOKUP(B183,[5]Data!$C$25:$G$236,5,FALSE)</f>
        <v>954.44974039218766</v>
      </c>
      <c r="E183" s="183">
        <f>VLOOKUP(B183,[5]Data!$C$25:$K$236,7,FALSE)</f>
        <v>0.96888691639951807</v>
      </c>
      <c r="F183" s="183">
        <f>VLOOKUP(B183,[5]Data!$C$25:$K$236,8,FALSE)</f>
        <v>2.5412661820769383E-2</v>
      </c>
      <c r="G183" s="183">
        <f>VLOOKUP(B183,[5]Data!$C$25:$K$236,9,FALSE)</f>
        <v>5.7004217797125712E-3</v>
      </c>
      <c r="H183" s="183"/>
      <c r="I183" s="214">
        <f>VLOOKUP('Table 5'!B183,[5]Data!$O$25:$S$236,5,0)</f>
        <v>166.96703201447505</v>
      </c>
      <c r="J183" s="19">
        <f>VLOOKUP(B183,[5]Data!$O$25:$X$236,8,FALSE)</f>
        <v>0.80392586208446504</v>
      </c>
      <c r="K183" s="19">
        <f>VLOOKUP(B183,[5]Data!$O$25:$X$236,9,FALSE)</f>
        <v>0.15634037059129346</v>
      </c>
      <c r="L183" s="213">
        <f>VLOOKUP(B183,[5]Data!$O$25:$X$236,10,FALSE)</f>
        <v>3.9733767324241637E-2</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row>
    <row r="184" spans="1:68" customFormat="1" x14ac:dyDescent="0.2">
      <c r="A184" s="77" t="s">
        <v>125</v>
      </c>
      <c r="B184" s="215" t="s">
        <v>124</v>
      </c>
      <c r="C184" s="184" t="s">
        <v>123</v>
      </c>
      <c r="D184" s="24">
        <f>VLOOKUP(B184,[5]Data!$C$25:$G$236,5,FALSE)</f>
        <v>792.43425762851325</v>
      </c>
      <c r="E184" s="183">
        <f>VLOOKUP(B184,[5]Data!$C$25:$K$236,7,FALSE)</f>
        <v>0.96464493018610942</v>
      </c>
      <c r="F184" s="183">
        <f>VLOOKUP(B184,[5]Data!$C$25:$K$236,8,FALSE)</f>
        <v>3.1558339668523484E-2</v>
      </c>
      <c r="G184" s="183">
        <f>VLOOKUP(B184,[5]Data!$C$25:$K$236,9,FALSE)</f>
        <v>3.7967301453671796E-3</v>
      </c>
      <c r="H184" s="183"/>
      <c r="I184" s="214">
        <f>VLOOKUP('Table 5'!B184,[5]Data!$O$25:$S$236,5,0)</f>
        <v>40.928246136030715</v>
      </c>
      <c r="J184" s="19">
        <f>VLOOKUP(B184,[5]Data!$O$25:$X$236,8,FALSE)</f>
        <v>0.82055612512958276</v>
      </c>
      <c r="K184" s="19">
        <f>VLOOKUP(B184,[5]Data!$O$25:$X$236,9,FALSE)</f>
        <v>0.16760861199624566</v>
      </c>
      <c r="L184" s="213">
        <f>VLOOKUP(B184,[5]Data!$O$25:$X$236,10,FALSE)</f>
        <v>1.183526287417151E-2</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row>
    <row r="185" spans="1:68" customFormat="1" x14ac:dyDescent="0.2">
      <c r="A185" s="77" t="s">
        <v>122</v>
      </c>
      <c r="B185" s="215" t="s">
        <v>121</v>
      </c>
      <c r="C185" s="184" t="s">
        <v>120</v>
      </c>
      <c r="D185" s="24">
        <f>VLOOKUP(B185,[5]Data!$C$25:$G$236,5,FALSE)</f>
        <v>675.85819201310187</v>
      </c>
      <c r="E185" s="183">
        <f>VLOOKUP(B185,[5]Data!$C$25:$K$236,7,FALSE)</f>
        <v>0.96909811365288079</v>
      </c>
      <c r="F185" s="183">
        <f>VLOOKUP(B185,[5]Data!$C$25:$K$236,8,FALSE)</f>
        <v>2.6122608673339771E-2</v>
      </c>
      <c r="G185" s="183">
        <f>VLOOKUP(B185,[5]Data!$C$25:$K$236,9,FALSE)</f>
        <v>4.7792776737794734E-3</v>
      </c>
      <c r="H185" s="183"/>
      <c r="I185" s="214">
        <f>VLOOKUP('Table 5'!B185,[5]Data!$O$25:$S$236,5,0)</f>
        <v>84.203054629384567</v>
      </c>
      <c r="J185" s="19">
        <f>VLOOKUP(B185,[5]Data!$O$25:$X$236,8,FALSE)</f>
        <v>0.7804016640294712</v>
      </c>
      <c r="K185" s="19">
        <f>VLOOKUP(B185,[5]Data!$O$25:$X$236,9,FALSE)</f>
        <v>0.21959833597052889</v>
      </c>
      <c r="L185" s="213">
        <f>VLOOKUP(B185,[5]Data!$O$25:$X$236,10,FALSE)</f>
        <v>0</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row>
    <row r="186" spans="1:68" customFormat="1" x14ac:dyDescent="0.2">
      <c r="A186" s="77" t="s">
        <v>119</v>
      </c>
      <c r="B186" s="215" t="s">
        <v>118</v>
      </c>
      <c r="C186" s="184" t="s">
        <v>117</v>
      </c>
      <c r="D186" s="24">
        <f>VLOOKUP(B186,[5]Data!$C$25:$G$236,5,FALSE)</f>
        <v>523.34285610218683</v>
      </c>
      <c r="E186" s="183">
        <f>VLOOKUP(B186,[5]Data!$C$25:$K$236,7,FALSE)</f>
        <v>0.9535483278318081</v>
      </c>
      <c r="F186" s="183">
        <f>VLOOKUP(B186,[5]Data!$C$25:$K$236,8,FALSE)</f>
        <v>4.377584442784458E-2</v>
      </c>
      <c r="G186" s="183">
        <f>VLOOKUP(B186,[5]Data!$C$25:$K$236,9,FALSE)</f>
        <v>2.6758277403471837E-3</v>
      </c>
      <c r="H186" s="183"/>
      <c r="I186" s="214">
        <f>VLOOKUP('Table 5'!B186,[5]Data!$O$25:$S$236,5,0)</f>
        <v>76.244544851983534</v>
      </c>
      <c r="J186" s="19">
        <f>VLOOKUP(B186,[5]Data!$O$25:$X$236,8,FALSE)</f>
        <v>0.58318329998145468</v>
      </c>
      <c r="K186" s="19">
        <f>VLOOKUP(B186,[5]Data!$O$25:$X$236,9,FALSE)</f>
        <v>0.41681670001854521</v>
      </c>
      <c r="L186" s="213">
        <f>VLOOKUP(B186,[5]Data!$O$25:$X$236,10,FALSE)</f>
        <v>0</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row>
    <row r="187" spans="1:68" customFormat="1" x14ac:dyDescent="0.2">
      <c r="A187" s="77" t="s">
        <v>116</v>
      </c>
      <c r="B187" s="215" t="s">
        <v>115</v>
      </c>
      <c r="C187" s="184" t="s">
        <v>114</v>
      </c>
      <c r="D187" s="24">
        <f>VLOOKUP(B187,[5]Data!$C$25:$G$236,5,FALSE)</f>
        <v>377.43777932937917</v>
      </c>
      <c r="E187" s="183">
        <f>VLOOKUP(B187,[5]Data!$C$25:$K$236,7,FALSE)</f>
        <v>0.98777750800501607</v>
      </c>
      <c r="F187" s="183">
        <f>VLOOKUP(B187,[5]Data!$C$25:$K$236,8,FALSE)</f>
        <v>9.1201290983411749E-3</v>
      </c>
      <c r="G187" s="183">
        <f>VLOOKUP(B187,[5]Data!$C$25:$K$236,9,FALSE)</f>
        <v>3.1023628966427995E-3</v>
      </c>
      <c r="H187" s="183"/>
      <c r="I187" s="214">
        <f>VLOOKUP('Table 5'!B187,[5]Data!$O$25:$S$236,5,0)</f>
        <v>47.18621753175379</v>
      </c>
      <c r="J187" s="19">
        <f>VLOOKUP(B187,[5]Data!$O$25:$X$236,8,FALSE)</f>
        <v>0.94007501103291036</v>
      </c>
      <c r="K187" s="19">
        <f>VLOOKUP(B187,[5]Data!$O$25:$X$236,9,FALSE)</f>
        <v>5.9924988967089657E-2</v>
      </c>
      <c r="L187" s="213">
        <f>VLOOKUP(B187,[5]Data!$O$25:$X$236,10,FALSE)</f>
        <v>0</v>
      </c>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row>
    <row r="188" spans="1:68" customFormat="1" x14ac:dyDescent="0.2">
      <c r="A188" s="77" t="s">
        <v>113</v>
      </c>
      <c r="B188" s="215" t="s">
        <v>112</v>
      </c>
      <c r="C188" s="184" t="s">
        <v>111</v>
      </c>
      <c r="D188" s="24">
        <f>VLOOKUP(B188,[5]Data!$C$25:$G$236,5,FALSE)</f>
        <v>294.86664472609368</v>
      </c>
      <c r="E188" s="183">
        <f>VLOOKUP(B188,[5]Data!$C$25:$K$236,7,FALSE)</f>
        <v>0.97162363366630622</v>
      </c>
      <c r="F188" s="183">
        <f>VLOOKUP(B188,[5]Data!$C$25:$K$236,8,FALSE)</f>
        <v>2.5294296101611043E-2</v>
      </c>
      <c r="G188" s="183">
        <f>VLOOKUP(B188,[5]Data!$C$25:$K$236,9,FALSE)</f>
        <v>3.0820702320828474E-3</v>
      </c>
      <c r="H188" s="183"/>
      <c r="I188" s="214">
        <f>VLOOKUP('Table 5'!B188,[5]Data!$O$25:$S$236,5,0)</f>
        <v>47.819114636216653</v>
      </c>
      <c r="J188" s="19">
        <f>VLOOKUP(B188,[5]Data!$O$25:$X$236,8,FALSE)</f>
        <v>0.72098593005168388</v>
      </c>
      <c r="K188" s="19">
        <f>VLOOKUP(B188,[5]Data!$O$25:$X$236,9,FALSE)</f>
        <v>0.27901406994831618</v>
      </c>
      <c r="L188" s="213">
        <f>VLOOKUP(B188,[5]Data!$O$25:$X$236,10,FALSE)</f>
        <v>0</v>
      </c>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row>
    <row r="189" spans="1:68" customFormat="1" x14ac:dyDescent="0.2">
      <c r="A189" s="77" t="s">
        <v>110</v>
      </c>
      <c r="B189" s="215" t="s">
        <v>109</v>
      </c>
      <c r="C189" s="184" t="s">
        <v>108</v>
      </c>
      <c r="D189" s="24">
        <f>VLOOKUP(B189,[5]Data!$C$25:$G$236,5,FALSE)</f>
        <v>2326.6609717179763</v>
      </c>
      <c r="E189" s="183">
        <f>VLOOKUP(B189,[5]Data!$C$25:$K$236,7,FALSE)</f>
        <v>0.96485316793644305</v>
      </c>
      <c r="F189" s="183">
        <f>VLOOKUP(B189,[5]Data!$C$25:$K$236,8,FALSE)</f>
        <v>2.3986781134959795E-2</v>
      </c>
      <c r="G189" s="183">
        <f>VLOOKUP(B189,[5]Data!$C$25:$K$236,9,FALSE)</f>
        <v>1.1160050928597143E-2</v>
      </c>
      <c r="H189" s="183"/>
      <c r="I189" s="214">
        <f>VLOOKUP('Table 5'!B189,[5]Data!$O$25:$S$236,5,0)</f>
        <v>299.16766403216764</v>
      </c>
      <c r="J189" s="19">
        <f>VLOOKUP(B189,[5]Data!$O$25:$X$236,8,FALSE)</f>
        <v>0.89144819961532107</v>
      </c>
      <c r="K189" s="19">
        <f>VLOOKUP(B189,[5]Data!$O$25:$X$236,9,FALSE)</f>
        <v>9.9508907384011178E-2</v>
      </c>
      <c r="L189" s="213">
        <f>VLOOKUP(B189,[5]Data!$O$25:$X$236,10,FALSE)</f>
        <v>9.0428930006676636E-3</v>
      </c>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row>
    <row r="190" spans="1:68" customFormat="1" x14ac:dyDescent="0.2">
      <c r="A190" s="77" t="s">
        <v>107</v>
      </c>
      <c r="B190" s="215" t="s">
        <v>106</v>
      </c>
      <c r="C190" s="184" t="s">
        <v>105</v>
      </c>
      <c r="D190" s="24">
        <f>VLOOKUP(B190,[5]Data!$C$25:$G$236,5,FALSE)</f>
        <v>735.06909359610995</v>
      </c>
      <c r="E190" s="183">
        <f>VLOOKUP(B190,[5]Data!$C$25:$K$236,7,FALSE)</f>
        <v>0.97020477794078031</v>
      </c>
      <c r="F190" s="183">
        <f>VLOOKUP(B190,[5]Data!$C$25:$K$236,8,FALSE)</f>
        <v>2.7920504822378414E-2</v>
      </c>
      <c r="G190" s="183">
        <f>VLOOKUP(B190,[5]Data!$C$25:$K$236,9,FALSE)</f>
        <v>1.8747172368412625E-3</v>
      </c>
      <c r="H190" s="183"/>
      <c r="I190" s="214">
        <f>VLOOKUP('Table 5'!B190,[5]Data!$O$25:$S$236,5,0)</f>
        <v>99.248301391038254</v>
      </c>
      <c r="J190" s="19">
        <f>VLOOKUP(B190,[5]Data!$O$25:$X$236,8,FALSE)</f>
        <v>0.65644040411698057</v>
      </c>
      <c r="K190" s="19">
        <f>VLOOKUP(B190,[5]Data!$O$25:$X$236,9,FALSE)</f>
        <v>0.29582290128559574</v>
      </c>
      <c r="L190" s="213">
        <f>VLOOKUP(B190,[5]Data!$O$25:$X$236,10,FALSE)</f>
        <v>4.7736694597423662E-2</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row>
    <row r="191" spans="1:68" customFormat="1" x14ac:dyDescent="0.2">
      <c r="A191" s="77" t="s">
        <v>104</v>
      </c>
      <c r="B191" s="215" t="s">
        <v>103</v>
      </c>
      <c r="C191" s="184" t="s">
        <v>102</v>
      </c>
      <c r="D191" s="24">
        <f>VLOOKUP(B191,[5]Data!$C$25:$G$236,5,FALSE)</f>
        <v>378.02439688971145</v>
      </c>
      <c r="E191" s="183">
        <f>VLOOKUP(B191,[5]Data!$C$25:$K$236,7,FALSE)</f>
        <v>0.92182222175013706</v>
      </c>
      <c r="F191" s="183">
        <f>VLOOKUP(B191,[5]Data!$C$25:$K$236,8,FALSE)</f>
        <v>6.7484946657606584E-2</v>
      </c>
      <c r="G191" s="183">
        <f>VLOOKUP(B191,[5]Data!$C$25:$K$236,9,FALSE)</f>
        <v>1.0692831592256287E-2</v>
      </c>
      <c r="H191" s="183"/>
      <c r="I191" s="214">
        <f>VLOOKUP('Table 5'!B191,[5]Data!$O$25:$S$236,5,0)</f>
        <v>76.820805371494004</v>
      </c>
      <c r="J191" s="19">
        <f>VLOOKUP(B191,[5]Data!$O$25:$X$236,8,FALSE)</f>
        <v>0.82656180969638759</v>
      </c>
      <c r="K191" s="19">
        <f>VLOOKUP(B191,[5]Data!$O$25:$X$236,9,FALSE)</f>
        <v>0.10595815037316421</v>
      </c>
      <c r="L191" s="213">
        <f>VLOOKUP(B191,[5]Data!$O$25:$X$236,10,FALSE)</f>
        <v>6.7480039930448085E-2</v>
      </c>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row>
    <row r="192" spans="1:68" customFormat="1" x14ac:dyDescent="0.2">
      <c r="A192" s="77" t="s">
        <v>101</v>
      </c>
      <c r="B192" s="215" t="s">
        <v>100</v>
      </c>
      <c r="C192" s="184" t="s">
        <v>99</v>
      </c>
      <c r="D192" s="24">
        <f>VLOOKUP(B192,[5]Data!$C$25:$G$236,5,FALSE)</f>
        <v>651.25531916304385</v>
      </c>
      <c r="E192" s="183">
        <f>VLOOKUP(B192,[5]Data!$C$25:$K$236,7,FALSE)</f>
        <v>0.95638788402618824</v>
      </c>
      <c r="F192" s="183">
        <f>VLOOKUP(B192,[5]Data!$C$25:$K$236,8,FALSE)</f>
        <v>4.3612115973811823E-2</v>
      </c>
      <c r="G192" s="183">
        <f>VLOOKUP(B192,[5]Data!$C$25:$K$236,9,FALSE)</f>
        <v>0</v>
      </c>
      <c r="H192" s="183"/>
      <c r="I192" s="214">
        <f>VLOOKUP('Table 5'!B192,[5]Data!$O$25:$S$236,5,0)</f>
        <v>87.084907847272262</v>
      </c>
      <c r="J192" s="19">
        <f>VLOOKUP(B192,[5]Data!$O$25:$X$236,8,FALSE)</f>
        <v>0.74088668306135574</v>
      </c>
      <c r="K192" s="19">
        <f>VLOOKUP(B192,[5]Data!$O$25:$X$236,9,FALSE)</f>
        <v>0.18615091830808714</v>
      </c>
      <c r="L192" s="213">
        <f>VLOOKUP(B192,[5]Data!$O$25:$X$236,10,FALSE)</f>
        <v>7.2962398630557174E-2</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row>
    <row r="193" spans="1:68" customFormat="1" x14ac:dyDescent="0.2">
      <c r="A193" s="77" t="s">
        <v>98</v>
      </c>
      <c r="B193" s="215" t="s">
        <v>97</v>
      </c>
      <c r="C193" s="184" t="s">
        <v>96</v>
      </c>
      <c r="D193" s="24">
        <f>VLOOKUP(B193,[5]Data!$C$25:$G$236,5,FALSE)</f>
        <v>372.96395451893767</v>
      </c>
      <c r="E193" s="183">
        <f>VLOOKUP(B193,[5]Data!$C$25:$K$236,7,FALSE)</f>
        <v>0.95547038415840779</v>
      </c>
      <c r="F193" s="183">
        <f>VLOOKUP(B193,[5]Data!$C$25:$K$236,8,FALSE)</f>
        <v>2.7499242364244079E-2</v>
      </c>
      <c r="G193" s="183">
        <f>VLOOKUP(B193,[5]Data!$C$25:$K$236,9,FALSE)</f>
        <v>1.7030373477348069E-2</v>
      </c>
      <c r="H193" s="183"/>
      <c r="I193" s="214">
        <f>VLOOKUP('Table 5'!B193,[5]Data!$O$25:$S$236,5,0)</f>
        <v>88.359143915028042</v>
      </c>
      <c r="J193" s="19">
        <f>VLOOKUP(B193,[5]Data!$O$25:$X$236,8,FALSE)</f>
        <v>0.88462725635288653</v>
      </c>
      <c r="K193" s="19">
        <f>VLOOKUP(B193,[5]Data!$O$25:$X$236,9,FALSE)</f>
        <v>9.0114925509121743E-2</v>
      </c>
      <c r="L193" s="213">
        <f>VLOOKUP(B193,[5]Data!$O$25:$X$236,10,FALSE)</f>
        <v>2.5257818137991633E-2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row>
    <row r="194" spans="1:68" customFormat="1" x14ac:dyDescent="0.2">
      <c r="A194" s="77" t="s">
        <v>95</v>
      </c>
      <c r="B194" s="215" t="s">
        <v>94</v>
      </c>
      <c r="C194" s="184" t="s">
        <v>93</v>
      </c>
      <c r="D194" s="24">
        <f>VLOOKUP(B194,[5]Data!$C$25:$G$236,5,FALSE)</f>
        <v>860.74864248374729</v>
      </c>
      <c r="E194" s="183">
        <f>VLOOKUP(B194,[5]Data!$C$25:$K$236,7,FALSE)</f>
        <v>0.93512508621484591</v>
      </c>
      <c r="F194" s="183">
        <f>VLOOKUP(B194,[5]Data!$C$25:$K$236,8,FALSE)</f>
        <v>5.7324290154837206E-2</v>
      </c>
      <c r="G194" s="183">
        <f>VLOOKUP(B194,[5]Data!$C$25:$K$236,9,FALSE)</f>
        <v>7.5506236303167747E-3</v>
      </c>
      <c r="H194" s="183"/>
      <c r="I194" s="214">
        <f>VLOOKUP('Table 5'!B194,[5]Data!$O$25:$S$236,5,0)</f>
        <v>164.09957665237201</v>
      </c>
      <c r="J194" s="19">
        <f>VLOOKUP(B194,[5]Data!$O$25:$X$236,8,FALSE)</f>
        <v>0.76432675377719983</v>
      </c>
      <c r="K194" s="19">
        <f>VLOOKUP(B194,[5]Data!$O$25:$X$236,9,FALSE)</f>
        <v>0.18425354124357843</v>
      </c>
      <c r="L194" s="213">
        <f>VLOOKUP(B194,[5]Data!$O$25:$X$236,10,FALSE)</f>
        <v>5.1419704979221707E-2</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row>
    <row r="195" spans="1:68" customFormat="1" x14ac:dyDescent="0.2">
      <c r="A195" s="77" t="s">
        <v>92</v>
      </c>
      <c r="B195" s="215" t="s">
        <v>91</v>
      </c>
      <c r="C195" s="184" t="s">
        <v>90</v>
      </c>
      <c r="D195" s="24">
        <f>VLOOKUP(B195,[5]Data!$C$25:$G$236,5,FALSE)</f>
        <v>574.27585759961903</v>
      </c>
      <c r="E195" s="183">
        <f>VLOOKUP(B195,[5]Data!$C$25:$K$236,7,FALSE)</f>
        <v>0.97726185641133745</v>
      </c>
      <c r="F195" s="183">
        <f>VLOOKUP(B195,[5]Data!$C$25:$K$236,8,FALSE)</f>
        <v>2.1913403918100441E-2</v>
      </c>
      <c r="G195" s="183">
        <f>VLOOKUP(B195,[5]Data!$C$25:$K$236,9,FALSE)</f>
        <v>8.2473967056215269E-4</v>
      </c>
      <c r="H195" s="183"/>
      <c r="I195" s="214">
        <f>VLOOKUP('Table 5'!B195,[5]Data!$O$25:$S$236,5,0)</f>
        <v>86.527307583453975</v>
      </c>
      <c r="J195" s="19">
        <f>VLOOKUP(B195,[5]Data!$O$25:$X$236,8,FALSE)</f>
        <v>0.80937406447226945</v>
      </c>
      <c r="K195" s="19">
        <f>VLOOKUP(B195,[5]Data!$O$25:$X$236,9,FALSE)</f>
        <v>0.19062593552773063</v>
      </c>
      <c r="L195" s="213">
        <f>VLOOKUP(B195,[5]Data!$O$25:$X$236,10,FALSE)</f>
        <v>0</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row>
    <row r="196" spans="1:68" customFormat="1" x14ac:dyDescent="0.2">
      <c r="A196" s="77" t="s">
        <v>89</v>
      </c>
      <c r="B196" s="215" t="s">
        <v>88</v>
      </c>
      <c r="C196" s="184" t="s">
        <v>87</v>
      </c>
      <c r="D196" s="24">
        <f>VLOOKUP(B196,[5]Data!$C$25:$G$236,5,FALSE)</f>
        <v>2036.5167862730893</v>
      </c>
      <c r="E196" s="183">
        <f>VLOOKUP(B196,[5]Data!$C$25:$K$236,7,FALSE)</f>
        <v>0.96607745135738254</v>
      </c>
      <c r="F196" s="183">
        <f>VLOOKUP(B196,[5]Data!$C$25:$K$236,8,FALSE)</f>
        <v>2.515189933112769E-2</v>
      </c>
      <c r="G196" s="183">
        <f>VLOOKUP(B196,[5]Data!$C$25:$K$236,9,FALSE)</f>
        <v>8.7706493114898219E-3</v>
      </c>
      <c r="H196" s="183"/>
      <c r="I196" s="214">
        <f>VLOOKUP('Table 5'!B196,[5]Data!$O$25:$S$236,5,0)</f>
        <v>214.48490437396705</v>
      </c>
      <c r="J196" s="19">
        <f>VLOOKUP(B196,[5]Data!$O$25:$X$236,8,FALSE)</f>
        <v>0.7474358847559589</v>
      </c>
      <c r="K196" s="19">
        <f>VLOOKUP(B196,[5]Data!$O$25:$X$236,9,FALSE)</f>
        <v>0.24062700977618509</v>
      </c>
      <c r="L196" s="213">
        <f>VLOOKUP(B196,[5]Data!$O$25:$X$236,10,FALSE)</f>
        <v>1.1937105467856007E-2</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row>
    <row r="197" spans="1:68" customFormat="1" x14ac:dyDescent="0.2">
      <c r="A197" s="77" t="s">
        <v>86</v>
      </c>
      <c r="B197" s="215" t="s">
        <v>85</v>
      </c>
      <c r="C197" s="184" t="s">
        <v>84</v>
      </c>
      <c r="D197" s="24">
        <f>VLOOKUP(B197,[5]Data!$C$25:$G$236,5,FALSE)</f>
        <v>505.60703591961726</v>
      </c>
      <c r="E197" s="183">
        <f>VLOOKUP(B197,[5]Data!$C$25:$K$236,7,FALSE)</f>
        <v>0.94631873173887948</v>
      </c>
      <c r="F197" s="183">
        <f>VLOOKUP(B197,[5]Data!$C$25:$K$236,8,FALSE)</f>
        <v>4.4984130543768631E-2</v>
      </c>
      <c r="G197" s="183">
        <f>VLOOKUP(B197,[5]Data!$C$25:$K$236,9,FALSE)</f>
        <v>8.6971377173519042E-3</v>
      </c>
      <c r="H197" s="183"/>
      <c r="I197" s="214">
        <f>VLOOKUP('Table 5'!B197,[5]Data!$O$25:$S$236,5,0)</f>
        <v>59.620138512957496</v>
      </c>
      <c r="J197" s="19">
        <f>VLOOKUP(B197,[5]Data!$O$25:$X$236,8,FALSE)</f>
        <v>0.6453705976465488</v>
      </c>
      <c r="K197" s="19">
        <f>VLOOKUP(B197,[5]Data!$O$25:$X$236,9,FALSE)</f>
        <v>0.33331072528898786</v>
      </c>
      <c r="L197" s="213">
        <f>VLOOKUP(B197,[5]Data!$O$25:$X$236,10,FALSE)</f>
        <v>2.1318677064463252E-2</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row>
    <row r="198" spans="1:68" customFormat="1" x14ac:dyDescent="0.2">
      <c r="A198" s="77" t="s">
        <v>83</v>
      </c>
      <c r="B198" s="215" t="s">
        <v>82</v>
      </c>
      <c r="C198" s="184" t="s">
        <v>81</v>
      </c>
      <c r="D198" s="24">
        <f>VLOOKUP(B198,[5]Data!$C$25:$G$236,5,FALSE)</f>
        <v>510.11838371295426</v>
      </c>
      <c r="E198" s="183">
        <f>VLOOKUP(B198,[5]Data!$C$25:$K$236,7,FALSE)</f>
        <v>0.96109554657452179</v>
      </c>
      <c r="F198" s="183">
        <f>VLOOKUP(B198,[5]Data!$C$25:$K$236,8,FALSE)</f>
        <v>3.5839727399452632E-2</v>
      </c>
      <c r="G198" s="183">
        <f>VLOOKUP(B198,[5]Data!$C$25:$K$236,9,FALSE)</f>
        <v>3.0647260260255969E-3</v>
      </c>
      <c r="H198" s="183"/>
      <c r="I198" s="214">
        <f>VLOOKUP('Table 5'!B198,[5]Data!$O$25:$S$236,5,0)</f>
        <v>73.008666156687312</v>
      </c>
      <c r="J198" s="19">
        <f>VLOOKUP(B198,[5]Data!$O$25:$X$236,8,FALSE)</f>
        <v>0.75881057199235491</v>
      </c>
      <c r="K198" s="19">
        <f>VLOOKUP(B198,[5]Data!$O$25:$X$236,9,FALSE)</f>
        <v>0.24118942800764506</v>
      </c>
      <c r="L198" s="213">
        <f>VLOOKUP(B198,[5]Data!$O$25:$X$236,10,FALSE)</f>
        <v>0</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row>
    <row r="199" spans="1:68" customFormat="1" x14ac:dyDescent="0.2">
      <c r="A199" s="77" t="s">
        <v>80</v>
      </c>
      <c r="B199" s="215" t="s">
        <v>79</v>
      </c>
      <c r="C199" s="184" t="s">
        <v>78</v>
      </c>
      <c r="D199" s="24">
        <f>VLOOKUP(B199,[5]Data!$C$25:$G$236,5,FALSE)</f>
        <v>766.37480603510664</v>
      </c>
      <c r="E199" s="183">
        <f>VLOOKUP(B199,[5]Data!$C$25:$K$236,7,FALSE)</f>
        <v>0.97540338131507698</v>
      </c>
      <c r="F199" s="183">
        <f>VLOOKUP(B199,[5]Data!$C$25:$K$236,8,FALSE)</f>
        <v>2.277180205078955E-2</v>
      </c>
      <c r="G199" s="183">
        <f>VLOOKUP(B199,[5]Data!$C$25:$K$236,9,FALSE)</f>
        <v>1.8248166341334948E-3</v>
      </c>
      <c r="H199" s="183"/>
      <c r="I199" s="214">
        <f>VLOOKUP('Table 5'!B199,[5]Data!$O$25:$S$236,5,0)</f>
        <v>82.167138027919876</v>
      </c>
      <c r="J199" s="19">
        <f>VLOOKUP(B199,[5]Data!$O$25:$X$236,8,FALSE)</f>
        <v>0.86850849797687801</v>
      </c>
      <c r="K199" s="19">
        <f>VLOOKUP(B199,[5]Data!$O$25:$X$236,9,FALSE)</f>
        <v>0.10898361404860503</v>
      </c>
      <c r="L199" s="213">
        <f>VLOOKUP(B199,[5]Data!$O$25:$X$236,10,FALSE)</f>
        <v>2.2507887974516905E-2</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row>
    <row r="200" spans="1:68" customFormat="1" x14ac:dyDescent="0.2">
      <c r="A200" s="77" t="s">
        <v>77</v>
      </c>
      <c r="B200" s="215" t="s">
        <v>76</v>
      </c>
      <c r="C200" s="184" t="s">
        <v>75</v>
      </c>
      <c r="D200" s="24">
        <f>VLOOKUP(B200,[5]Data!$C$25:$G$236,5,FALSE)</f>
        <v>1644.3898320644355</v>
      </c>
      <c r="E200" s="183">
        <f>VLOOKUP(B200,[5]Data!$C$25:$K$236,7,FALSE)</f>
        <v>0.96670318179908865</v>
      </c>
      <c r="F200" s="183">
        <f>VLOOKUP(B200,[5]Data!$C$25:$K$236,8,FALSE)</f>
        <v>3.1099428897160268E-2</v>
      </c>
      <c r="G200" s="183">
        <f>VLOOKUP(B200,[5]Data!$C$25:$K$236,9,FALSE)</f>
        <v>2.1973893037511255E-3</v>
      </c>
      <c r="H200" s="183"/>
      <c r="I200" s="214">
        <f>VLOOKUP('Table 5'!B200,[5]Data!$O$25:$S$236,5,0)</f>
        <v>248.93244562930735</v>
      </c>
      <c r="J200" s="19">
        <f>VLOOKUP(B200,[5]Data!$O$25:$X$236,8,FALSE)</f>
        <v>0.76662593046295691</v>
      </c>
      <c r="K200" s="19">
        <f>VLOOKUP(B200,[5]Data!$O$25:$X$236,9,FALSE)</f>
        <v>0.21686297910426816</v>
      </c>
      <c r="L200" s="213">
        <f>VLOOKUP(B200,[5]Data!$O$25:$X$236,10,FALSE)</f>
        <v>1.6511090432775048E-2</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row>
    <row r="201" spans="1:68" customFormat="1" x14ac:dyDescent="0.2">
      <c r="A201" s="77" t="s">
        <v>74</v>
      </c>
      <c r="B201" s="215" t="s">
        <v>73</v>
      </c>
      <c r="C201" s="184" t="s">
        <v>72</v>
      </c>
      <c r="D201" s="24">
        <f>VLOOKUP(B201,[5]Data!$C$25:$G$236,5,FALSE)</f>
        <v>3086.1791174590403</v>
      </c>
      <c r="E201" s="183">
        <f>VLOOKUP(B201,[5]Data!$C$25:$K$236,7,FALSE)</f>
        <v>0.96198630101977456</v>
      </c>
      <c r="F201" s="183">
        <f>VLOOKUP(B201,[5]Data!$C$25:$K$236,8,FALSE)</f>
        <v>3.5559468959848732E-2</v>
      </c>
      <c r="G201" s="183">
        <f>VLOOKUP(B201,[5]Data!$C$25:$K$236,9,FALSE)</f>
        <v>2.4542300203766508E-3</v>
      </c>
      <c r="H201" s="183"/>
      <c r="I201" s="214">
        <f>VLOOKUP('Table 5'!B201,[5]Data!$O$25:$S$236,5,0)</f>
        <v>351.30869323689274</v>
      </c>
      <c r="J201" s="19">
        <f>VLOOKUP(B201,[5]Data!$O$25:$X$236,8,FALSE)</f>
        <v>0.7792622532202178</v>
      </c>
      <c r="K201" s="19">
        <f>VLOOKUP(B201,[5]Data!$O$25:$X$236,9,FALSE)</f>
        <v>0.2151222971810125</v>
      </c>
      <c r="L201" s="213">
        <f>VLOOKUP(B201,[5]Data!$O$25:$X$236,10,FALSE)</f>
        <v>5.6154495987698018E-3</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row>
    <row r="202" spans="1:68" customFormat="1" x14ac:dyDescent="0.2">
      <c r="A202" s="77" t="s">
        <v>71</v>
      </c>
      <c r="B202" s="215" t="s">
        <v>70</v>
      </c>
      <c r="C202" s="184" t="s">
        <v>69</v>
      </c>
      <c r="D202" s="24">
        <f>VLOOKUP(B202,[5]Data!$C$25:$G$236,5,FALSE)</f>
        <v>2034.1203891617631</v>
      </c>
      <c r="E202" s="183">
        <f>VLOOKUP(B202,[5]Data!$C$25:$K$236,7,FALSE)</f>
        <v>0.96086975916006534</v>
      </c>
      <c r="F202" s="183">
        <f>VLOOKUP(B202,[5]Data!$C$25:$K$236,8,FALSE)</f>
        <v>3.1397336521570875E-2</v>
      </c>
      <c r="G202" s="183">
        <f>VLOOKUP(B202,[5]Data!$C$25:$K$236,9,FALSE)</f>
        <v>7.7329043183638375E-3</v>
      </c>
      <c r="H202" s="183"/>
      <c r="I202" s="214">
        <f>VLOOKUP('Table 5'!B202,[5]Data!$O$25:$S$236,5,0)</f>
        <v>275.89508871034286</v>
      </c>
      <c r="J202" s="19">
        <f>VLOOKUP(B202,[5]Data!$O$25:$X$236,8,FALSE)</f>
        <v>0.82343729652811082</v>
      </c>
      <c r="K202" s="19">
        <f>VLOOKUP(B202,[5]Data!$O$25:$X$236,9,FALSE)</f>
        <v>0.1617676172580014</v>
      </c>
      <c r="L202" s="213">
        <f>VLOOKUP(B202,[5]Data!$O$25:$X$236,10,FALSE)</f>
        <v>1.4795086213887811E-2</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row>
    <row r="203" spans="1:68" customFormat="1" x14ac:dyDescent="0.2">
      <c r="A203" s="77" t="s">
        <v>68</v>
      </c>
      <c r="B203" s="215" t="s">
        <v>67</v>
      </c>
      <c r="C203" s="184" t="s">
        <v>66</v>
      </c>
      <c r="D203" s="24">
        <f>VLOOKUP(B203,[5]Data!$C$25:$G$236,5,FALSE)</f>
        <v>2016.3081717262321</v>
      </c>
      <c r="E203" s="183">
        <f>VLOOKUP(B203,[5]Data!$C$25:$K$236,7,FALSE)</f>
        <v>0.96190360381717932</v>
      </c>
      <c r="F203" s="183">
        <f>VLOOKUP(B203,[5]Data!$C$25:$K$236,8,FALSE)</f>
        <v>3.2281945667106515E-2</v>
      </c>
      <c r="G203" s="183">
        <f>VLOOKUP(B203,[5]Data!$C$25:$K$236,9,FALSE)</f>
        <v>5.8144505157142643E-3</v>
      </c>
      <c r="H203" s="183"/>
      <c r="I203" s="214">
        <f>VLOOKUP('Table 5'!B203,[5]Data!$O$25:$S$236,5,0)</f>
        <v>252.15338384258553</v>
      </c>
      <c r="J203" s="19">
        <f>VLOOKUP(B203,[5]Data!$O$25:$X$236,8,FALSE)</f>
        <v>0.61863495172650607</v>
      </c>
      <c r="K203" s="19">
        <f>VLOOKUP(B203,[5]Data!$O$25:$X$236,9,FALSE)</f>
        <v>0.37708888141948743</v>
      </c>
      <c r="L203" s="213">
        <f>VLOOKUP(B203,[5]Data!$O$25:$X$236,10,FALSE)</f>
        <v>4.2761668540064633E-3</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row>
    <row r="204" spans="1:68" customFormat="1" x14ac:dyDescent="0.2">
      <c r="A204" s="77" t="s">
        <v>65</v>
      </c>
      <c r="B204" s="215" t="s">
        <v>64</v>
      </c>
      <c r="C204" s="184" t="s">
        <v>63</v>
      </c>
      <c r="D204" s="24">
        <f>VLOOKUP(B204,[5]Data!$C$25:$G$236,5,FALSE)</f>
        <v>792.04809429125555</v>
      </c>
      <c r="E204" s="183">
        <f>VLOOKUP(B204,[5]Data!$C$25:$K$236,7,FALSE)</f>
        <v>0.97606319437362576</v>
      </c>
      <c r="F204" s="183">
        <f>VLOOKUP(B204,[5]Data!$C$25:$K$236,8,FALSE)</f>
        <v>1.8759563079015478E-2</v>
      </c>
      <c r="G204" s="183">
        <f>VLOOKUP(B204,[5]Data!$C$25:$K$236,9,FALSE)</f>
        <v>5.1772425473586587E-3</v>
      </c>
      <c r="H204" s="183"/>
      <c r="I204" s="214">
        <f>VLOOKUP('Table 5'!B204,[5]Data!$O$25:$S$236,5,0)</f>
        <v>86.252441364549398</v>
      </c>
      <c r="J204" s="19">
        <f>VLOOKUP(B204,[5]Data!$O$25:$X$236,8,FALSE)</f>
        <v>0.69334049034892697</v>
      </c>
      <c r="K204" s="19">
        <f>VLOOKUP(B204,[5]Data!$O$25:$X$236,9,FALSE)</f>
        <v>0.25759146701424362</v>
      </c>
      <c r="L204" s="213">
        <f>VLOOKUP(B204,[5]Data!$O$25:$X$236,10,FALSE)</f>
        <v>4.9068042636829491E-2</v>
      </c>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row>
    <row r="205" spans="1:68" customFormat="1" x14ac:dyDescent="0.2">
      <c r="A205" s="77" t="s">
        <v>62</v>
      </c>
      <c r="B205" s="215" t="s">
        <v>61</v>
      </c>
      <c r="C205" s="184" t="s">
        <v>60</v>
      </c>
      <c r="D205" s="24">
        <f>VLOOKUP(B205,[5]Data!$C$25:$G$236,5,FALSE)</f>
        <v>2304.0142592889524</v>
      </c>
      <c r="E205" s="183">
        <f>VLOOKUP(B205,[5]Data!$C$25:$K$236,7,FALSE)</f>
        <v>0.97712991824254936</v>
      </c>
      <c r="F205" s="183">
        <f>VLOOKUP(B205,[5]Data!$C$25:$K$236,8,FALSE)</f>
        <v>1.7118482956292015E-2</v>
      </c>
      <c r="G205" s="183">
        <f>VLOOKUP(B205,[5]Data!$C$25:$K$236,9,FALSE)</f>
        <v>5.7515988011587246E-3</v>
      </c>
      <c r="H205" s="183"/>
      <c r="I205" s="214">
        <f>VLOOKUP('Table 5'!B205,[5]Data!$O$25:$S$236,5,0)</f>
        <v>195.81902953985147</v>
      </c>
      <c r="J205" s="19">
        <f>VLOOKUP(B205,[5]Data!$O$25:$X$236,8,FALSE)</f>
        <v>0.79144428050453208</v>
      </c>
      <c r="K205" s="19">
        <f>VLOOKUP(B205,[5]Data!$O$25:$X$236,9,FALSE)</f>
        <v>0.19559059457744615</v>
      </c>
      <c r="L205" s="213">
        <f>VLOOKUP(B205,[5]Data!$O$25:$X$236,10,FALSE)</f>
        <v>1.2965124918021818E-2</v>
      </c>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row>
    <row r="206" spans="1:68" customFormat="1" x14ac:dyDescent="0.2">
      <c r="A206" s="77" t="s">
        <v>59</v>
      </c>
      <c r="B206" s="215" t="s">
        <v>58</v>
      </c>
      <c r="C206" s="184" t="s">
        <v>57</v>
      </c>
      <c r="D206" s="24">
        <f>VLOOKUP(B206,[5]Data!$C$25:$G$236,5,FALSE)</f>
        <v>1145.2171483358343</v>
      </c>
      <c r="E206" s="183">
        <f>VLOOKUP(B206,[5]Data!$C$25:$K$236,7,FALSE)</f>
        <v>0.97295965877424651</v>
      </c>
      <c r="F206" s="183">
        <f>VLOOKUP(B206,[5]Data!$C$25:$K$236,8,FALSE)</f>
        <v>1.9506488032012187E-2</v>
      </c>
      <c r="G206" s="183">
        <f>VLOOKUP(B206,[5]Data!$C$25:$K$236,9,FALSE)</f>
        <v>7.5338531937412549E-3</v>
      </c>
      <c r="H206" s="183"/>
      <c r="I206" s="214">
        <f>VLOOKUP('Table 5'!B206,[5]Data!$O$25:$S$236,5,0)</f>
        <v>80.781210660815603</v>
      </c>
      <c r="J206" s="19">
        <f>VLOOKUP(B206,[5]Data!$O$25:$X$236,8,FALSE)</f>
        <v>0.87844805669903958</v>
      </c>
      <c r="K206" s="19">
        <f>VLOOKUP(B206,[5]Data!$O$25:$X$236,9,FALSE)</f>
        <v>0.12155194330096043</v>
      </c>
      <c r="L206" s="213">
        <f>VLOOKUP(B206,[5]Data!$O$25:$X$236,10,FALSE)</f>
        <v>0</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row>
    <row r="207" spans="1:68" customFormat="1" x14ac:dyDescent="0.2">
      <c r="A207" s="77" t="s">
        <v>56</v>
      </c>
      <c r="B207" s="215" t="s">
        <v>55</v>
      </c>
      <c r="C207" s="184" t="s">
        <v>54</v>
      </c>
      <c r="D207" s="24">
        <f>VLOOKUP(B207,[5]Data!$C$25:$G$236,5,FALSE)</f>
        <v>751.37590302202091</v>
      </c>
      <c r="E207" s="183">
        <f>VLOOKUP(B207,[5]Data!$C$25:$K$236,7,FALSE)</f>
        <v>0.98471840468983585</v>
      </c>
      <c r="F207" s="183">
        <f>VLOOKUP(B207,[5]Data!$C$25:$K$236,8,FALSE)</f>
        <v>1.476812951455516E-2</v>
      </c>
      <c r="G207" s="183">
        <f>VLOOKUP(B207,[5]Data!$C$25:$K$236,9,FALSE)</f>
        <v>5.1346579560903336E-4</v>
      </c>
      <c r="H207" s="183"/>
      <c r="I207" s="214">
        <f>VLOOKUP('Table 5'!B207,[5]Data!$O$25:$S$236,5,0)</f>
        <v>77.581389071397837</v>
      </c>
      <c r="J207" s="19">
        <f>VLOOKUP(B207,[5]Data!$O$25:$X$236,8,FALSE)</f>
        <v>0.90332228904578682</v>
      </c>
      <c r="K207" s="19">
        <f>VLOOKUP(B207,[5]Data!$O$25:$X$236,9,FALSE)</f>
        <v>9.6677710954213292E-2</v>
      </c>
      <c r="L207" s="213">
        <f>VLOOKUP(B207,[5]Data!$O$25:$X$236,10,FALSE)</f>
        <v>0</v>
      </c>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row>
    <row r="208" spans="1:68" customFormat="1" x14ac:dyDescent="0.2">
      <c r="A208" s="77" t="s">
        <v>53</v>
      </c>
      <c r="B208" s="215" t="s">
        <v>52</v>
      </c>
      <c r="C208" s="184" t="s">
        <v>51</v>
      </c>
      <c r="D208" s="24">
        <f>VLOOKUP(B208,[5]Data!$C$25:$G$236,5,FALSE)</f>
        <v>1484.2881993793194</v>
      </c>
      <c r="E208" s="183">
        <f>VLOOKUP(B208,[5]Data!$C$25:$K$236,7,FALSE)</f>
        <v>0.9715382221053922</v>
      </c>
      <c r="F208" s="183">
        <f>VLOOKUP(B208,[5]Data!$C$25:$K$236,8,FALSE)</f>
        <v>2.2342681617965446E-2</v>
      </c>
      <c r="G208" s="183">
        <f>VLOOKUP(B208,[5]Data!$C$25:$K$236,9,FALSE)</f>
        <v>6.1190962766422734E-3</v>
      </c>
      <c r="H208" s="183"/>
      <c r="I208" s="214">
        <f>VLOOKUP('Table 5'!B208,[5]Data!$O$25:$S$236,5,0)</f>
        <v>123.70126795756144</v>
      </c>
      <c r="J208" s="19">
        <f>VLOOKUP(B208,[5]Data!$O$25:$X$236,8,FALSE)</f>
        <v>0.88559474601011279</v>
      </c>
      <c r="K208" s="19">
        <f>VLOOKUP(B208,[5]Data!$O$25:$X$236,9,FALSE)</f>
        <v>0.11213627094000408</v>
      </c>
      <c r="L208" s="213">
        <f>VLOOKUP(B208,[5]Data!$O$25:$X$236,10,FALSE)</f>
        <v>2.2689830498831293E-3</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row>
    <row r="209" spans="1:68" customFormat="1" x14ac:dyDescent="0.2">
      <c r="A209" s="77" t="s">
        <v>50</v>
      </c>
      <c r="B209" s="215" t="s">
        <v>49</v>
      </c>
      <c r="C209" s="184" t="s">
        <v>48</v>
      </c>
      <c r="D209" s="24">
        <f>VLOOKUP(B209,[5]Data!$C$25:$G$236,5,FALSE)</f>
        <v>2457.5097142032218</v>
      </c>
      <c r="E209" s="183">
        <f>VLOOKUP(B209,[5]Data!$C$25:$K$236,7,FALSE)</f>
        <v>0.94922959039858923</v>
      </c>
      <c r="F209" s="183">
        <f>VLOOKUP(B209,[5]Data!$C$25:$K$236,8,FALSE)</f>
        <v>4.1735922565480012E-2</v>
      </c>
      <c r="G209" s="183">
        <f>VLOOKUP(B209,[5]Data!$C$25:$K$236,9,FALSE)</f>
        <v>9.0344870359306759E-3</v>
      </c>
      <c r="H209" s="183"/>
      <c r="I209" s="214">
        <f>VLOOKUP('Table 5'!B209,[5]Data!$O$25:$S$236,5,0)</f>
        <v>311.18021839325206</v>
      </c>
      <c r="J209" s="19">
        <f>VLOOKUP(B209,[5]Data!$O$25:$X$236,8,FALSE)</f>
        <v>0.78207739826750788</v>
      </c>
      <c r="K209" s="19">
        <f>VLOOKUP(B209,[5]Data!$O$25:$X$236,9,FALSE)</f>
        <v>0.16589691173794166</v>
      </c>
      <c r="L209" s="213">
        <f>VLOOKUP(B209,[5]Data!$O$25:$X$236,10,FALSE)</f>
        <v>5.2025689994550456E-2</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row>
    <row r="210" spans="1:68" s="3" customFormat="1" x14ac:dyDescent="0.2">
      <c r="A210" s="189" t="s">
        <v>47</v>
      </c>
      <c r="B210" s="28" t="s">
        <v>46</v>
      </c>
      <c r="C210" s="188" t="s">
        <v>45</v>
      </c>
      <c r="D210" s="24">
        <f>VLOOKUP(B210,[5]Data!$C$25:$G$236,5,FALSE)</f>
        <v>2052.7928184776738</v>
      </c>
      <c r="E210" s="23">
        <f>VLOOKUP(B210,[5]Data!$C$25:$K$236,7,FALSE)</f>
        <v>0.95800788014598703</v>
      </c>
      <c r="F210" s="23">
        <f>VLOOKUP(B210,[5]Data!$C$25:$K$236,8,FALSE)</f>
        <v>3.5360232731151554E-2</v>
      </c>
      <c r="G210" s="23">
        <f>VLOOKUP(B210,[5]Data!$C$25:$K$236,9,FALSE)</f>
        <v>6.6318871228613517E-3</v>
      </c>
      <c r="H210" s="23"/>
      <c r="I210" s="214">
        <f>VLOOKUP('Table 5'!B210,[5]Data!$O$25:$S$236,5,0)</f>
        <v>232.55588712293613</v>
      </c>
      <c r="J210" s="19">
        <f>VLOOKUP(B210,[5]Data!$O$25:$X$236,8,FALSE)</f>
        <v>0.81927306342727457</v>
      </c>
      <c r="K210" s="19">
        <f>VLOOKUP(B210,[5]Data!$O$25:$X$236,9,FALSE)</f>
        <v>0.15777851700422418</v>
      </c>
      <c r="L210" s="213">
        <f>VLOOKUP(B210,[5]Data!$O$25:$X$236,10,FALSE)</f>
        <v>2.2948419568501199E-2</v>
      </c>
      <c r="M210" s="216"/>
      <c r="N210" s="216"/>
      <c r="O210" s="216"/>
      <c r="P210" s="216"/>
      <c r="Q210" s="216"/>
      <c r="R210" s="216"/>
      <c r="S210" s="216"/>
      <c r="T210" s="21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P210" s="216"/>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row>
    <row r="211" spans="1:68" customFormat="1" x14ac:dyDescent="0.2">
      <c r="A211" s="77" t="s">
        <v>44</v>
      </c>
      <c r="B211" s="215" t="s">
        <v>43</v>
      </c>
      <c r="C211" s="184" t="s">
        <v>42</v>
      </c>
      <c r="D211" s="24">
        <f>VLOOKUP(B211,[5]Data!$C$25:$G$236,5,FALSE)</f>
        <v>1734.901375927175</v>
      </c>
      <c r="E211" s="183">
        <f>VLOOKUP(B211,[5]Data!$C$25:$K$236,7,FALSE)</f>
        <v>0.95009970950054945</v>
      </c>
      <c r="F211" s="183">
        <f>VLOOKUP(B211,[5]Data!$C$25:$K$236,8,FALSE)</f>
        <v>4.5503254319182389E-2</v>
      </c>
      <c r="G211" s="183">
        <f>VLOOKUP(B211,[5]Data!$C$25:$K$236,9,FALSE)</f>
        <v>4.3970361802681962E-3</v>
      </c>
      <c r="H211" s="183"/>
      <c r="I211" s="214">
        <f>VLOOKUP('Table 5'!B211,[5]Data!$O$25:$S$236,5,0)</f>
        <v>340.09206607550885</v>
      </c>
      <c r="J211" s="19">
        <f>VLOOKUP(B211,[5]Data!$O$25:$X$236,8,FALSE)</f>
        <v>0.82510017642272793</v>
      </c>
      <c r="K211" s="19">
        <f>VLOOKUP(B211,[5]Data!$O$25:$X$236,9,FALSE)</f>
        <v>0.16286923105098386</v>
      </c>
      <c r="L211" s="213">
        <f>VLOOKUP(B211,[5]Data!$O$25:$X$236,10,FALSE)</f>
        <v>1.2030592526288316E-2</v>
      </c>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row>
    <row r="212" spans="1:68" customFormat="1" x14ac:dyDescent="0.2">
      <c r="A212" s="77" t="s">
        <v>41</v>
      </c>
      <c r="B212" s="215" t="s">
        <v>40</v>
      </c>
      <c r="C212" s="184" t="s">
        <v>39</v>
      </c>
      <c r="D212" s="24">
        <f>VLOOKUP(B212,[5]Data!$C$25:$G$236,5,FALSE)</f>
        <v>919.29026509129574</v>
      </c>
      <c r="E212" s="183">
        <f>VLOOKUP(B212,[5]Data!$C$25:$K$236,7,FALSE)</f>
        <v>0.97340883334508488</v>
      </c>
      <c r="F212" s="183">
        <f>VLOOKUP(B212,[5]Data!$C$25:$K$236,8,FALSE)</f>
        <v>2.2306670603954994E-2</v>
      </c>
      <c r="G212" s="183">
        <f>VLOOKUP(B212,[5]Data!$C$25:$K$236,9,FALSE)</f>
        <v>4.2844960509600821E-3</v>
      </c>
      <c r="H212" s="183"/>
      <c r="I212" s="214">
        <f>VLOOKUP('Table 5'!B212,[5]Data!$O$25:$S$236,5,0)</f>
        <v>76.708833812680794</v>
      </c>
      <c r="J212" s="19">
        <f>VLOOKUP(B212,[5]Data!$O$25:$X$236,8,FALSE)</f>
        <v>0.8236162718462563</v>
      </c>
      <c r="K212" s="19">
        <f>VLOOKUP(B212,[5]Data!$O$25:$X$236,9,FALSE)</f>
        <v>0.11986114822834072</v>
      </c>
      <c r="L212" s="213">
        <f>VLOOKUP(B212,[5]Data!$O$25:$X$236,10,FALSE)</f>
        <v>5.652257992540298E-2</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row>
    <row r="213" spans="1:68" customFormat="1" x14ac:dyDescent="0.2">
      <c r="A213" s="77" t="s">
        <v>38</v>
      </c>
      <c r="B213" s="215" t="s">
        <v>37</v>
      </c>
      <c r="C213" s="184" t="s">
        <v>36</v>
      </c>
      <c r="D213" s="24">
        <f>VLOOKUP(B213,[5]Data!$C$25:$G$236,5,FALSE)</f>
        <v>543.17641426191619</v>
      </c>
      <c r="E213" s="183">
        <f>VLOOKUP(B213,[5]Data!$C$25:$K$236,7,FALSE)</f>
        <v>0.94669039885802997</v>
      </c>
      <c r="F213" s="183">
        <f>VLOOKUP(B213,[5]Data!$C$25:$K$236,8,FALSE)</f>
        <v>4.4100699502892866E-2</v>
      </c>
      <c r="G213" s="183">
        <f>VLOOKUP(B213,[5]Data!$C$25:$K$236,9,FALSE)</f>
        <v>9.2089016390770884E-3</v>
      </c>
      <c r="H213" s="183"/>
      <c r="I213" s="214">
        <f>VLOOKUP('Table 5'!B213,[5]Data!$O$25:$S$236,5,0)</f>
        <v>69.449657485706865</v>
      </c>
      <c r="J213" s="19">
        <f>VLOOKUP(B213,[5]Data!$O$25:$X$236,8,FALSE)</f>
        <v>0.56366088351606447</v>
      </c>
      <c r="K213" s="19">
        <f>VLOOKUP(B213,[5]Data!$O$25:$X$236,9,FALSE)</f>
        <v>0.43633911648393536</v>
      </c>
      <c r="L213" s="213">
        <f>VLOOKUP(B213,[5]Data!$O$25:$X$236,10,FALSE)</f>
        <v>0</v>
      </c>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row>
    <row r="214" spans="1:68" customFormat="1" x14ac:dyDescent="0.2">
      <c r="A214" s="77" t="s">
        <v>35</v>
      </c>
      <c r="B214" s="215" t="s">
        <v>34</v>
      </c>
      <c r="C214" s="184" t="s">
        <v>33</v>
      </c>
      <c r="D214" s="24">
        <f>VLOOKUP(B214,[5]Data!$C$25:$G$236,5,FALSE)</f>
        <v>1079.2891709865576</v>
      </c>
      <c r="E214" s="183">
        <f>VLOOKUP(B214,[5]Data!$C$25:$K$236,7,FALSE)</f>
        <v>0.9622388138975444</v>
      </c>
      <c r="F214" s="183">
        <f>VLOOKUP(B214,[5]Data!$C$25:$K$236,8,FALSE)</f>
        <v>3.1916129672589527E-2</v>
      </c>
      <c r="G214" s="183">
        <f>VLOOKUP(B214,[5]Data!$C$25:$K$236,9,FALSE)</f>
        <v>5.8450564298661804E-3</v>
      </c>
      <c r="H214" s="183"/>
      <c r="I214" s="214">
        <f>VLOOKUP('Table 5'!B214,[5]Data!$O$25:$S$236,5,0)</f>
        <v>106.97758409421621</v>
      </c>
      <c r="J214" s="19">
        <f>VLOOKUP(B214,[5]Data!$O$25:$X$236,8,FALSE)</f>
        <v>0.77833538242992839</v>
      </c>
      <c r="K214" s="19">
        <f>VLOOKUP(B214,[5]Data!$O$25:$X$236,9,FALSE)</f>
        <v>0.22166461757007158</v>
      </c>
      <c r="L214" s="213">
        <f>VLOOKUP(B214,[5]Data!$O$25:$X$236,10,FALSE)</f>
        <v>0</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row>
    <row r="215" spans="1:68" customFormat="1" x14ac:dyDescent="0.2">
      <c r="A215" s="77" t="s">
        <v>32</v>
      </c>
      <c r="B215" s="215" t="s">
        <v>31</v>
      </c>
      <c r="C215" s="184" t="s">
        <v>30</v>
      </c>
      <c r="D215" s="24">
        <f>VLOOKUP(B215,[5]Data!$C$25:$G$236,5,FALSE)</f>
        <v>750.95814155228356</v>
      </c>
      <c r="E215" s="183">
        <f>VLOOKUP(B215,[5]Data!$C$25:$K$236,7,FALSE)</f>
        <v>0.96811766240979158</v>
      </c>
      <c r="F215" s="183">
        <f>VLOOKUP(B215,[5]Data!$C$25:$K$236,8,FALSE)</f>
        <v>3.1343868534660889E-2</v>
      </c>
      <c r="G215" s="183">
        <f>VLOOKUP(B215,[5]Data!$C$25:$K$236,9,FALSE)</f>
        <v>5.3846905554760696E-4</v>
      </c>
      <c r="H215" s="183"/>
      <c r="I215" s="214">
        <f>VLOOKUP('Table 5'!B215,[5]Data!$O$25:$S$236,5,0)</f>
        <v>57.818263681247565</v>
      </c>
      <c r="J215" s="19">
        <f>VLOOKUP(B215,[5]Data!$O$25:$X$236,8,FALSE)</f>
        <v>0.80115330093296155</v>
      </c>
      <c r="K215" s="19">
        <f>VLOOKUP(B215,[5]Data!$O$25:$X$236,9,FALSE)</f>
        <v>0.16146285872576813</v>
      </c>
      <c r="L215" s="213">
        <f>VLOOKUP(B215,[5]Data!$O$25:$X$236,10,FALSE)</f>
        <v>3.738384034127034E-2</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row>
    <row r="216" spans="1:68" customFormat="1" x14ac:dyDescent="0.2">
      <c r="A216" s="77" t="s">
        <v>29</v>
      </c>
      <c r="B216" s="215" t="s">
        <v>28</v>
      </c>
      <c r="C216" s="184" t="s">
        <v>27</v>
      </c>
      <c r="D216" s="24">
        <f>VLOOKUP(B216,[5]Data!$C$25:$G$236,5,FALSE)</f>
        <v>693.08501066132897</v>
      </c>
      <c r="E216" s="183">
        <f>VLOOKUP(B216,[5]Data!$C$25:$K$236,7,FALSE)</f>
        <v>0.97450364649275278</v>
      </c>
      <c r="F216" s="183">
        <f>VLOOKUP(B216,[5]Data!$C$25:$K$236,8,FALSE)</f>
        <v>1.8308532921233085E-2</v>
      </c>
      <c r="G216" s="183">
        <f>VLOOKUP(B216,[5]Data!$C$25:$K$236,9,FALSE)</f>
        <v>7.1878205860140803E-3</v>
      </c>
      <c r="H216" s="183"/>
      <c r="I216" s="214">
        <f>VLOOKUP('Table 5'!B216,[5]Data!$O$25:$S$236,5,0)</f>
        <v>94.764667619977487</v>
      </c>
      <c r="J216" s="19">
        <f>VLOOKUP(B216,[5]Data!$O$25:$X$236,8,FALSE)</f>
        <v>0.77752837668047137</v>
      </c>
      <c r="K216" s="19">
        <f>VLOOKUP(B216,[5]Data!$O$25:$X$236,9,FALSE)</f>
        <v>0.20807851871836505</v>
      </c>
      <c r="L216" s="213">
        <f>VLOOKUP(B216,[5]Data!$O$25:$X$236,10,FALSE)</f>
        <v>1.4393104601163552E-2</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row>
    <row r="217" spans="1:68" customFormat="1" x14ac:dyDescent="0.2">
      <c r="A217" s="77" t="s">
        <v>26</v>
      </c>
      <c r="B217" s="215" t="s">
        <v>25</v>
      </c>
      <c r="C217" s="184" t="s">
        <v>24</v>
      </c>
      <c r="D217" s="24">
        <f>VLOOKUP(B217,[5]Data!$C$25:$G$236,5,FALSE)</f>
        <v>924.00945642073566</v>
      </c>
      <c r="E217" s="183">
        <f>VLOOKUP(B217,[5]Data!$C$25:$K$236,7,FALSE)</f>
        <v>0.96890913164075398</v>
      </c>
      <c r="F217" s="183">
        <f>VLOOKUP(B217,[5]Data!$C$25:$K$236,8,FALSE)</f>
        <v>3.0782959499612794E-2</v>
      </c>
      <c r="G217" s="183">
        <f>VLOOKUP(B217,[5]Data!$C$25:$K$236,9,FALSE)</f>
        <v>3.0790885963327176E-4</v>
      </c>
      <c r="H217" s="183"/>
      <c r="I217" s="214">
        <f>VLOOKUP('Table 5'!B217,[5]Data!$O$25:$S$236,5,0)</f>
        <v>120.02236316254957</v>
      </c>
      <c r="J217" s="19">
        <f>VLOOKUP(B217,[5]Data!$O$25:$X$236,8,FALSE)</f>
        <v>0.80305398308986642</v>
      </c>
      <c r="K217" s="19">
        <f>VLOOKUP(B217,[5]Data!$O$25:$X$236,9,FALSE)</f>
        <v>0.19414790597853765</v>
      </c>
      <c r="L217" s="213">
        <f>VLOOKUP(B217,[5]Data!$O$25:$X$236,10,FALSE)</f>
        <v>2.7981109315960095E-3</v>
      </c>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row>
    <row r="218" spans="1:68" customFormat="1" x14ac:dyDescent="0.2">
      <c r="A218" s="77" t="s">
        <v>23</v>
      </c>
      <c r="B218" s="215" t="s">
        <v>22</v>
      </c>
      <c r="C218" s="184" t="s">
        <v>21</v>
      </c>
      <c r="D218" s="24">
        <f>VLOOKUP(B218,[5]Data!$C$25:$G$236,5,FALSE)</f>
        <v>1283.1933813134181</v>
      </c>
      <c r="E218" s="183">
        <f>VLOOKUP(B218,[5]Data!$C$25:$K$236,7,FALSE)</f>
        <v>0.94224693778563107</v>
      </c>
      <c r="F218" s="183">
        <f>VLOOKUP(B218,[5]Data!$C$25:$K$236,8,FALSE)</f>
        <v>5.1276606444129104E-2</v>
      </c>
      <c r="G218" s="183">
        <f>VLOOKUP(B218,[5]Data!$C$25:$K$236,9,FALSE)</f>
        <v>6.4764557702397113E-3</v>
      </c>
      <c r="H218" s="183"/>
      <c r="I218" s="214">
        <f>VLOOKUP('Table 5'!B218,[5]Data!$O$25:$S$236,5,0)</f>
        <v>218.47098986594025</v>
      </c>
      <c r="J218" s="19">
        <f>VLOOKUP(B218,[5]Data!$O$25:$X$236,8,FALSE)</f>
        <v>0.57285771132104202</v>
      </c>
      <c r="K218" s="19">
        <f>VLOOKUP(B218,[5]Data!$O$25:$X$236,9,FALSE)</f>
        <v>0.41735478029304379</v>
      </c>
      <c r="L218" s="213">
        <f>VLOOKUP(B218,[5]Data!$O$25:$X$236,10,FALSE)</f>
        <v>9.7875083859141985E-3</v>
      </c>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row>
    <row r="219" spans="1:68" customFormat="1" x14ac:dyDescent="0.2">
      <c r="A219" s="77" t="s">
        <v>20</v>
      </c>
      <c r="B219" s="215" t="s">
        <v>19</v>
      </c>
      <c r="C219" s="184" t="s">
        <v>18</v>
      </c>
      <c r="D219" s="24">
        <f>VLOOKUP(B219,[5]Data!$C$25:$G$236,5,FALSE)</f>
        <v>593.5884040720963</v>
      </c>
      <c r="E219" s="183">
        <f>VLOOKUP(B219,[5]Data!$C$25:$K$236,7,FALSE)</f>
        <v>0.98146761492905121</v>
      </c>
      <c r="F219" s="183">
        <f>VLOOKUP(B219,[5]Data!$C$25:$K$236,8,FALSE)</f>
        <v>1.8532385070948735E-2</v>
      </c>
      <c r="G219" s="183">
        <f>VLOOKUP(B219,[5]Data!$C$25:$K$236,9,FALSE)</f>
        <v>0</v>
      </c>
      <c r="H219" s="183"/>
      <c r="I219" s="214">
        <f>VLOOKUP('Table 5'!B219,[5]Data!$O$25:$S$236,5,0)</f>
        <v>75.641860305349866</v>
      </c>
      <c r="J219" s="19">
        <f>VLOOKUP(B219,[5]Data!$O$25:$X$236,8,FALSE)</f>
        <v>0.84561232740400327</v>
      </c>
      <c r="K219" s="19">
        <f>VLOOKUP(B219,[5]Data!$O$25:$X$236,9,FALSE)</f>
        <v>0.15438767259599664</v>
      </c>
      <c r="L219" s="213">
        <f>VLOOKUP(B219,[5]Data!$O$25:$X$236,10,FALSE)</f>
        <v>0</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row>
    <row r="220" spans="1:68" customFormat="1" x14ac:dyDescent="0.2">
      <c r="A220" s="77" t="s">
        <v>17</v>
      </c>
      <c r="B220" s="215" t="s">
        <v>16</v>
      </c>
      <c r="C220" s="184" t="s">
        <v>15</v>
      </c>
      <c r="D220" s="24">
        <f>VLOOKUP(B220,[5]Data!$C$25:$G$236,5,FALSE)</f>
        <v>792.46746752543788</v>
      </c>
      <c r="E220" s="183">
        <f>VLOOKUP(B220,[5]Data!$C$25:$K$236,7,FALSE)</f>
        <v>0.97281114754827991</v>
      </c>
      <c r="F220" s="183">
        <f>VLOOKUP(B220,[5]Data!$C$25:$K$236,8,FALSE)</f>
        <v>2.7188852451720116E-2</v>
      </c>
      <c r="G220" s="183">
        <f>VLOOKUP(B220,[5]Data!$C$25:$K$236,9,FALSE)</f>
        <v>0</v>
      </c>
      <c r="H220" s="183"/>
      <c r="I220" s="214">
        <f>VLOOKUP('Table 5'!B220,[5]Data!$O$25:$S$236,5,0)</f>
        <v>85.386945685691828</v>
      </c>
      <c r="J220" s="19">
        <f>VLOOKUP(B220,[5]Data!$O$25:$X$236,8,FALSE)</f>
        <v>0.82980502004487411</v>
      </c>
      <c r="K220" s="19">
        <f>VLOOKUP(B220,[5]Data!$O$25:$X$236,9,FALSE)</f>
        <v>0.16683021372246168</v>
      </c>
      <c r="L220" s="213">
        <f>VLOOKUP(B220,[5]Data!$O$25:$X$236,10,FALSE)</f>
        <v>3.3647662326640963E-3</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row>
    <row r="221" spans="1:68" customFormat="1" x14ac:dyDescent="0.2">
      <c r="A221" s="77" t="s">
        <v>14</v>
      </c>
      <c r="B221" s="215" t="s">
        <v>13</v>
      </c>
      <c r="C221" s="184" t="s">
        <v>12</v>
      </c>
      <c r="D221" s="24">
        <f>VLOOKUP(B221,[5]Data!$C$25:$G$236,5,FALSE)</f>
        <v>1748.078261515775</v>
      </c>
      <c r="E221" s="183">
        <f>VLOOKUP(B221,[5]Data!$C$25:$K$236,7,FALSE)</f>
        <v>0.97016522294854002</v>
      </c>
      <c r="F221" s="183">
        <f>VLOOKUP(B221,[5]Data!$C$25:$K$236,8,FALSE)</f>
        <v>2.8023141249076674E-2</v>
      </c>
      <c r="G221" s="183">
        <f>VLOOKUP(B221,[5]Data!$C$25:$K$236,9,FALSE)</f>
        <v>1.8116358023832883E-3</v>
      </c>
      <c r="H221" s="183"/>
      <c r="I221" s="214">
        <f>VLOOKUP('Table 5'!B221,[5]Data!$O$25:$S$236,5,0)</f>
        <v>209.70366141310501</v>
      </c>
      <c r="J221" s="19">
        <f>VLOOKUP(B221,[5]Data!$O$25:$X$236,8,FALSE)</f>
        <v>0.67482713105068259</v>
      </c>
      <c r="K221" s="19">
        <f>VLOOKUP(B221,[5]Data!$O$25:$X$236,9,FALSE)</f>
        <v>0.26842080834988435</v>
      </c>
      <c r="L221" s="213">
        <f>VLOOKUP(B221,[5]Data!$O$25:$X$236,10,FALSE)</f>
        <v>5.6752060599433052E-2</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row>
    <row r="222" spans="1:68" customFormat="1" x14ac:dyDescent="0.2">
      <c r="A222" s="77" t="s">
        <v>11</v>
      </c>
      <c r="B222" s="215" t="s">
        <v>10</v>
      </c>
      <c r="C222" s="184" t="s">
        <v>9</v>
      </c>
      <c r="D222" s="24">
        <f>VLOOKUP(B222,[5]Data!$C$25:$G$236,5,FALSE)</f>
        <v>3558.1374907547647</v>
      </c>
      <c r="E222" s="183">
        <f>VLOOKUP(B222,[5]Data!$C$25:$K$236,7,FALSE)</f>
        <v>0.96735226354828707</v>
      </c>
      <c r="F222" s="183">
        <f>VLOOKUP(B222,[5]Data!$C$25:$K$236,8,FALSE)</f>
        <v>2.6312522166248107E-2</v>
      </c>
      <c r="G222" s="183">
        <f>VLOOKUP(B222,[5]Data!$C$25:$K$236,9,FALSE)</f>
        <v>6.335214285464766E-3</v>
      </c>
      <c r="H222" s="183"/>
      <c r="I222" s="214">
        <f>VLOOKUP('Table 5'!B222,[5]Data!$O$25:$S$236,5,0)</f>
        <v>412.54075087252085</v>
      </c>
      <c r="J222" s="19">
        <f>VLOOKUP(B222,[5]Data!$O$25:$X$236,8,FALSE)</f>
        <v>0.75654419001743411</v>
      </c>
      <c r="K222" s="19">
        <f>VLOOKUP(B222,[5]Data!$O$25:$X$236,9,FALSE)</f>
        <v>0.224337366461794</v>
      </c>
      <c r="L222" s="213">
        <f>VLOOKUP(B222,[5]Data!$O$25:$X$236,10,FALSE)</f>
        <v>1.9118443520771876E-2</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row>
    <row r="223" spans="1:68" customFormat="1" x14ac:dyDescent="0.2">
      <c r="A223" s="77" t="s">
        <v>8</v>
      </c>
      <c r="B223" s="215" t="s">
        <v>7</v>
      </c>
      <c r="C223" s="184" t="s">
        <v>6</v>
      </c>
      <c r="D223" s="24">
        <f>VLOOKUP(B223,[5]Data!$C$25:$G$236,5,FALSE)</f>
        <v>1229.8952138691934</v>
      </c>
      <c r="E223" s="183">
        <f>VLOOKUP(B223,[5]Data!$C$25:$K$236,7,FALSE)</f>
        <v>0.97639102650652809</v>
      </c>
      <c r="F223" s="183">
        <f>VLOOKUP(B223,[5]Data!$C$25:$K$236,8,FALSE)</f>
        <v>1.9749483572406808E-2</v>
      </c>
      <c r="G223" s="183">
        <f>VLOOKUP(B223,[5]Data!$C$25:$K$236,9,FALSE)</f>
        <v>3.8594899210651983E-3</v>
      </c>
      <c r="H223" s="183"/>
      <c r="I223" s="214">
        <f>VLOOKUP('Table 5'!B223,[5]Data!$O$25:$S$236,5,0)</f>
        <v>111.2143393964125</v>
      </c>
      <c r="J223" s="19">
        <f>VLOOKUP(B223,[5]Data!$O$25:$X$236,8,FALSE)</f>
        <v>0.81426270667295286</v>
      </c>
      <c r="K223" s="19">
        <f>VLOOKUP(B223,[5]Data!$O$25:$X$236,9,FALSE)</f>
        <v>0.16837157162234101</v>
      </c>
      <c r="L223" s="213">
        <f>VLOOKUP(B223,[5]Data!$O$25:$X$236,10,FALSE)</f>
        <v>1.7365721704706096E-2</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row>
    <row r="224" spans="1:68" customFormat="1" ht="14.25" x14ac:dyDescent="0.2">
      <c r="A224" s="178"/>
      <c r="B224" s="212" t="s">
        <v>5</v>
      </c>
      <c r="C224" s="176"/>
      <c r="D224" s="14" t="e">
        <f>VLOOKUP(B224,[5]Data!$C$25:$G$236,5,FALSE)</f>
        <v>#N/A</v>
      </c>
      <c r="E224" s="175" t="e">
        <f>VLOOKUP(B224,[5]Data!$C$25:$K$236,7,FALSE)</f>
        <v>#N/A</v>
      </c>
      <c r="F224" s="175" t="e">
        <f>VLOOKUP(B224,[5]Data!$C$25:$K$236,8,FALSE)</f>
        <v>#N/A</v>
      </c>
      <c r="G224" s="175" t="e">
        <f>VLOOKUP(B224,[5]Data!$C$25:$K$236,9,FALSE)</f>
        <v>#N/A</v>
      </c>
      <c r="H224" s="175"/>
      <c r="I224" s="211" t="e">
        <f>VLOOKUP('Table 5'!B224,[5]Data!$O$25:$S$236,5,0)</f>
        <v>#N/A</v>
      </c>
      <c r="J224" s="9" t="e">
        <f>VLOOKUP(B224,[5]Data!$O$25:$X$236,8,FALSE)</f>
        <v>#N/A</v>
      </c>
      <c r="K224" s="9" t="e">
        <f>VLOOKUP(B224,[5]Data!$O$25:$X$236,9,FALSE)</f>
        <v>#N/A</v>
      </c>
      <c r="L224" s="210" t="e">
        <f>VLOOKUP(B224,[5]Data!$O$25:$X$236,10,FALSE)</f>
        <v>#N/A</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row>
    <row r="225" spans="1:2" s="77" customFormat="1" x14ac:dyDescent="0.2"/>
    <row r="226" spans="1:2" s="295" customFormat="1" x14ac:dyDescent="0.2">
      <c r="A226" s="295" t="s">
        <v>4</v>
      </c>
    </row>
    <row r="227" spans="1:2" s="295" customFormat="1" x14ac:dyDescent="0.2"/>
    <row r="228" spans="1:2" s="5" customFormat="1" x14ac:dyDescent="0.2">
      <c r="A228" s="5" t="s">
        <v>3</v>
      </c>
      <c r="B228" s="7"/>
    </row>
    <row r="229" spans="1:2" s="5" customFormat="1" x14ac:dyDescent="0.2">
      <c r="A229" s="7" t="s">
        <v>2</v>
      </c>
    </row>
    <row r="230" spans="1:2" s="5" customFormat="1" x14ac:dyDescent="0.2">
      <c r="A230" s="6" t="s">
        <v>1</v>
      </c>
    </row>
    <row r="231" spans="1:2" s="5" customFormat="1" ht="13.5" customHeight="1" x14ac:dyDescent="0.2">
      <c r="A231" s="5" t="s">
        <v>0</v>
      </c>
    </row>
    <row r="232" spans="1:2" s="77" customFormat="1" x14ac:dyDescent="0.2"/>
    <row r="233" spans="1:2" s="77" customFormat="1" x14ac:dyDescent="0.2"/>
    <row r="234" spans="1:2" s="77" customFormat="1" x14ac:dyDescent="0.2"/>
    <row r="235" spans="1:2" s="77" customFormat="1" x14ac:dyDescent="0.2"/>
    <row r="236" spans="1:2" s="77" customFormat="1" x14ac:dyDescent="0.2"/>
    <row r="237" spans="1:2" s="77" customFormat="1" x14ac:dyDescent="0.2"/>
    <row r="238" spans="1:2" s="77" customFormat="1" x14ac:dyDescent="0.2"/>
    <row r="239" spans="1:2" s="77" customFormat="1" x14ac:dyDescent="0.2"/>
    <row r="240" spans="1:2" s="77" customFormat="1" x14ac:dyDescent="0.2"/>
    <row r="241" s="77" customFormat="1" x14ac:dyDescent="0.2"/>
    <row r="242" s="77" customFormat="1" x14ac:dyDescent="0.2"/>
    <row r="243" s="77" customFormat="1" x14ac:dyDescent="0.2"/>
    <row r="244" s="77" customFormat="1" x14ac:dyDescent="0.2"/>
    <row r="245" s="77" customFormat="1" x14ac:dyDescent="0.2"/>
    <row r="246" s="77" customFormat="1" x14ac:dyDescent="0.2"/>
    <row r="247" s="77" customFormat="1" x14ac:dyDescent="0.2"/>
    <row r="248" s="77" customFormat="1" x14ac:dyDescent="0.2"/>
    <row r="249" s="77" customFormat="1" x14ac:dyDescent="0.2"/>
    <row r="250" s="77" customFormat="1" x14ac:dyDescent="0.2"/>
    <row r="251" s="77" customFormat="1" x14ac:dyDescent="0.2"/>
    <row r="252" s="77" customFormat="1" x14ac:dyDescent="0.2"/>
    <row r="253" s="77" customFormat="1" x14ac:dyDescent="0.2"/>
    <row r="254" s="77" customFormat="1" x14ac:dyDescent="0.2"/>
    <row r="255" s="77" customFormat="1" x14ac:dyDescent="0.2"/>
    <row r="256" s="77" customFormat="1" x14ac:dyDescent="0.2"/>
    <row r="257" s="77" customFormat="1" x14ac:dyDescent="0.2"/>
    <row r="258" s="77" customFormat="1" x14ac:dyDescent="0.2"/>
    <row r="259" s="77" customFormat="1" x14ac:dyDescent="0.2"/>
    <row r="260" s="77" customFormat="1" x14ac:dyDescent="0.2"/>
    <row r="261" s="77" customFormat="1" x14ac:dyDescent="0.2"/>
    <row r="262" s="77" customFormat="1" x14ac:dyDescent="0.2"/>
    <row r="263" s="77" customFormat="1" x14ac:dyDescent="0.2"/>
    <row r="264" s="77" customFormat="1" x14ac:dyDescent="0.2"/>
    <row r="265" s="77" customFormat="1" x14ac:dyDescent="0.2"/>
    <row r="266" s="77" customFormat="1" x14ac:dyDescent="0.2"/>
    <row r="267" s="77" customFormat="1" x14ac:dyDescent="0.2"/>
    <row r="268" s="77" customFormat="1" x14ac:dyDescent="0.2"/>
    <row r="269" s="77" customFormat="1" x14ac:dyDescent="0.2"/>
    <row r="270" s="77" customFormat="1" x14ac:dyDescent="0.2"/>
    <row r="271" s="77" customFormat="1" x14ac:dyDescent="0.2"/>
    <row r="272" s="77" customFormat="1" x14ac:dyDescent="0.2"/>
    <row r="273" s="77" customFormat="1" x14ac:dyDescent="0.2"/>
    <row r="274" s="77" customFormat="1" x14ac:dyDescent="0.2"/>
    <row r="275" s="77" customFormat="1" x14ac:dyDescent="0.2"/>
    <row r="276" s="77" customFormat="1" x14ac:dyDescent="0.2"/>
    <row r="277" s="77" customFormat="1" x14ac:dyDescent="0.2"/>
    <row r="278" s="77" customFormat="1" x14ac:dyDescent="0.2"/>
    <row r="279" s="77" customFormat="1" x14ac:dyDescent="0.2"/>
    <row r="280" s="77" customFormat="1" x14ac:dyDescent="0.2"/>
    <row r="281" s="77" customFormat="1" x14ac:dyDescent="0.2"/>
    <row r="282" s="77" customFormat="1" x14ac:dyDescent="0.2"/>
    <row r="283" s="77" customFormat="1" x14ac:dyDescent="0.2"/>
    <row r="284" s="77" customFormat="1" x14ac:dyDescent="0.2"/>
    <row r="285" s="77" customFormat="1" x14ac:dyDescent="0.2"/>
    <row r="286" s="77" customFormat="1" x14ac:dyDescent="0.2"/>
    <row r="287" s="77" customFormat="1" x14ac:dyDescent="0.2"/>
    <row r="288" s="77" customFormat="1" x14ac:dyDescent="0.2"/>
    <row r="289" s="77" customFormat="1" x14ac:dyDescent="0.2"/>
    <row r="290" s="77" customFormat="1" x14ac:dyDescent="0.2"/>
    <row r="291" s="77" customFormat="1" x14ac:dyDescent="0.2"/>
    <row r="292" s="77" customFormat="1" x14ac:dyDescent="0.2"/>
    <row r="293" s="77" customFormat="1" x14ac:dyDescent="0.2"/>
    <row r="294" s="77" customFormat="1" x14ac:dyDescent="0.2"/>
    <row r="295" s="77" customFormat="1" x14ac:dyDescent="0.2"/>
    <row r="296" s="77" customFormat="1" x14ac:dyDescent="0.2"/>
    <row r="297" s="77" customFormat="1" x14ac:dyDescent="0.2"/>
    <row r="298" s="77" customFormat="1" x14ac:dyDescent="0.2"/>
    <row r="299" s="77" customFormat="1" x14ac:dyDescent="0.2"/>
    <row r="300" s="77" customFormat="1" x14ac:dyDescent="0.2"/>
    <row r="301" s="77" customFormat="1" x14ac:dyDescent="0.2"/>
    <row r="302" s="77" customFormat="1" x14ac:dyDescent="0.2"/>
    <row r="303" s="77" customFormat="1" x14ac:dyDescent="0.2"/>
    <row r="304" s="77" customFormat="1" x14ac:dyDescent="0.2"/>
    <row r="305" s="77" customFormat="1" x14ac:dyDescent="0.2"/>
    <row r="306" s="77" customFormat="1" x14ac:dyDescent="0.2"/>
    <row r="307" s="77" customFormat="1" x14ac:dyDescent="0.2"/>
    <row r="308" s="77" customFormat="1" x14ac:dyDescent="0.2"/>
    <row r="309" s="77" customFormat="1" x14ac:dyDescent="0.2"/>
    <row r="310" s="77" customFormat="1" x14ac:dyDescent="0.2"/>
    <row r="311" s="77" customFormat="1" x14ac:dyDescent="0.2"/>
    <row r="312" s="77" customFormat="1" x14ac:dyDescent="0.2"/>
    <row r="313" s="77" customFormat="1" x14ac:dyDescent="0.2"/>
    <row r="314" s="77" customFormat="1" x14ac:dyDescent="0.2"/>
    <row r="315" s="77" customFormat="1" x14ac:dyDescent="0.2"/>
    <row r="316" s="77" customFormat="1" x14ac:dyDescent="0.2"/>
    <row r="317" s="77" customFormat="1" x14ac:dyDescent="0.2"/>
    <row r="318" s="77" customFormat="1" x14ac:dyDescent="0.2"/>
    <row r="319" s="77" customFormat="1" x14ac:dyDescent="0.2"/>
    <row r="320" s="77" customFormat="1" x14ac:dyDescent="0.2"/>
    <row r="321" s="77" customFormat="1" x14ac:dyDescent="0.2"/>
    <row r="322" s="77" customFormat="1" x14ac:dyDescent="0.2"/>
    <row r="323" s="77" customFormat="1" x14ac:dyDescent="0.2"/>
    <row r="324" s="77" customFormat="1" x14ac:dyDescent="0.2"/>
    <row r="325" s="77" customFormat="1" x14ac:dyDescent="0.2"/>
    <row r="326" s="77" customFormat="1" x14ac:dyDescent="0.2"/>
    <row r="327" s="77" customFormat="1" x14ac:dyDescent="0.2"/>
    <row r="328" s="77" customFormat="1" x14ac:dyDescent="0.2"/>
    <row r="329" s="77" customFormat="1" x14ac:dyDescent="0.2"/>
    <row r="330" s="77" customFormat="1" x14ac:dyDescent="0.2"/>
    <row r="331" s="77" customFormat="1" x14ac:dyDescent="0.2"/>
    <row r="332" s="77" customFormat="1" x14ac:dyDescent="0.2"/>
    <row r="333" s="77" customFormat="1" x14ac:dyDescent="0.2"/>
    <row r="334" s="77" customFormat="1" x14ac:dyDescent="0.2"/>
    <row r="335" s="77" customFormat="1" x14ac:dyDescent="0.2"/>
    <row r="336" s="77" customFormat="1" x14ac:dyDescent="0.2"/>
    <row r="337" s="77" customFormat="1" x14ac:dyDescent="0.2"/>
    <row r="338" s="77" customFormat="1" x14ac:dyDescent="0.2"/>
    <row r="339" s="77" customFormat="1" x14ac:dyDescent="0.2"/>
    <row r="340" s="77" customFormat="1" x14ac:dyDescent="0.2"/>
    <row r="341" s="77" customFormat="1" x14ac:dyDescent="0.2"/>
    <row r="342" s="77" customFormat="1" x14ac:dyDescent="0.2"/>
    <row r="343" s="77" customFormat="1" x14ac:dyDescent="0.2"/>
    <row r="344" s="77" customFormat="1" x14ac:dyDescent="0.2"/>
  </sheetData>
  <mergeCells count="8">
    <mergeCell ref="A226:XFD227"/>
    <mergeCell ref="D4:L4"/>
    <mergeCell ref="B5:B7"/>
    <mergeCell ref="C5:C7"/>
    <mergeCell ref="D5:G5"/>
    <mergeCell ref="I5:L5"/>
    <mergeCell ref="D6:G6"/>
    <mergeCell ref="I6:L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
  <sheetViews>
    <sheetView zoomScaleNormal="100" workbookViewId="0">
      <selection activeCell="A3" sqref="A3"/>
    </sheetView>
  </sheetViews>
  <sheetFormatPr defaultRowHeight="12.75" x14ac:dyDescent="0.2"/>
  <cols>
    <col min="1" max="1" width="13.42578125" style="5" customWidth="1"/>
    <col min="2" max="2" width="14" style="5" customWidth="1"/>
    <col min="3" max="3" width="48.7109375" style="5" customWidth="1"/>
    <col min="4" max="4" width="11.5703125" style="5" customWidth="1"/>
    <col min="5" max="5" width="11.28515625" style="5" customWidth="1"/>
    <col min="6" max="6" width="10.5703125" style="5" customWidth="1"/>
    <col min="7" max="7" width="11" style="5" customWidth="1"/>
    <col min="8" max="8" width="10.140625" style="5" customWidth="1"/>
    <col min="9" max="9" width="9.7109375" style="5" customWidth="1"/>
    <col min="10" max="10" width="3.5703125" style="5" customWidth="1"/>
    <col min="11" max="11" width="10.28515625" style="5" customWidth="1"/>
    <col min="12" max="14" width="11.28515625" style="5" customWidth="1"/>
    <col min="15" max="16" width="11.28515625" style="5" bestFit="1" customWidth="1"/>
    <col min="17" max="17" width="9.42578125" style="5" bestFit="1" customWidth="1"/>
    <col min="18" max="19" width="10.28515625" style="5" bestFit="1" customWidth="1"/>
    <col min="20" max="24" width="11.28515625" style="5" bestFit="1" customWidth="1"/>
    <col min="25" max="33" width="9.140625" style="5"/>
    <col min="34" max="35" width="10.28515625" style="5" bestFit="1" customWidth="1"/>
    <col min="36" max="256" width="9.140625" style="5"/>
    <col min="257" max="257" width="10.42578125" style="5" customWidth="1"/>
    <col min="258" max="258" width="7.42578125" style="5" customWidth="1"/>
    <col min="259" max="259" width="23.85546875" style="5" customWidth="1"/>
    <col min="260" max="260" width="11.5703125" style="5" customWidth="1"/>
    <col min="261" max="261" width="11.28515625" style="5" customWidth="1"/>
    <col min="262" max="262" width="10.5703125" style="5" customWidth="1"/>
    <col min="263" max="263" width="11" style="5" customWidth="1"/>
    <col min="264" max="264" width="10.140625" style="5" customWidth="1"/>
    <col min="265" max="265" width="9.7109375" style="5" customWidth="1"/>
    <col min="266" max="266" width="3.5703125" style="5" customWidth="1"/>
    <col min="267" max="267" width="10.28515625" style="5" customWidth="1"/>
    <col min="268" max="270" width="11.28515625" style="5" customWidth="1"/>
    <col min="271" max="272" width="11.28515625" style="5" bestFit="1" customWidth="1"/>
    <col min="273" max="273" width="9.42578125" style="5" bestFit="1" customWidth="1"/>
    <col min="274" max="275" width="10.28515625" style="5" bestFit="1" customWidth="1"/>
    <col min="276" max="280" width="11.28515625" style="5" bestFit="1" customWidth="1"/>
    <col min="281" max="289" width="9.140625" style="5"/>
    <col min="290" max="291" width="10.28515625" style="5" bestFit="1" customWidth="1"/>
    <col min="292" max="512" width="9.140625" style="5"/>
    <col min="513" max="513" width="10.42578125" style="5" customWidth="1"/>
    <col min="514" max="514" width="7.42578125" style="5" customWidth="1"/>
    <col min="515" max="515" width="23.85546875" style="5" customWidth="1"/>
    <col min="516" max="516" width="11.5703125" style="5" customWidth="1"/>
    <col min="517" max="517" width="11.28515625" style="5" customWidth="1"/>
    <col min="518" max="518" width="10.5703125" style="5" customWidth="1"/>
    <col min="519" max="519" width="11" style="5" customWidth="1"/>
    <col min="520" max="520" width="10.140625" style="5" customWidth="1"/>
    <col min="521" max="521" width="9.7109375" style="5" customWidth="1"/>
    <col min="522" max="522" width="3.5703125" style="5" customWidth="1"/>
    <col min="523" max="523" width="10.28515625" style="5" customWidth="1"/>
    <col min="524" max="526" width="11.28515625" style="5" customWidth="1"/>
    <col min="527" max="528" width="11.28515625" style="5" bestFit="1" customWidth="1"/>
    <col min="529" max="529" width="9.42578125" style="5" bestFit="1" customWidth="1"/>
    <col min="530" max="531" width="10.28515625" style="5" bestFit="1" customWidth="1"/>
    <col min="532" max="536" width="11.28515625" style="5" bestFit="1" customWidth="1"/>
    <col min="537" max="545" width="9.140625" style="5"/>
    <col min="546" max="547" width="10.28515625" style="5" bestFit="1" customWidth="1"/>
    <col min="548" max="768" width="9.140625" style="5"/>
    <col min="769" max="769" width="10.42578125" style="5" customWidth="1"/>
    <col min="770" max="770" width="7.42578125" style="5" customWidth="1"/>
    <col min="771" max="771" width="23.85546875" style="5" customWidth="1"/>
    <col min="772" max="772" width="11.5703125" style="5" customWidth="1"/>
    <col min="773" max="773" width="11.28515625" style="5" customWidth="1"/>
    <col min="774" max="774" width="10.5703125" style="5" customWidth="1"/>
    <col min="775" max="775" width="11" style="5" customWidth="1"/>
    <col min="776" max="776" width="10.140625" style="5" customWidth="1"/>
    <col min="777" max="777" width="9.7109375" style="5" customWidth="1"/>
    <col min="778" max="778" width="3.5703125" style="5" customWidth="1"/>
    <col min="779" max="779" width="10.28515625" style="5" customWidth="1"/>
    <col min="780" max="782" width="11.28515625" style="5" customWidth="1"/>
    <col min="783" max="784" width="11.28515625" style="5" bestFit="1" customWidth="1"/>
    <col min="785" max="785" width="9.42578125" style="5" bestFit="1" customWidth="1"/>
    <col min="786" max="787" width="10.28515625" style="5" bestFit="1" customWidth="1"/>
    <col min="788" max="792" width="11.28515625" style="5" bestFit="1" customWidth="1"/>
    <col min="793" max="801" width="9.140625" style="5"/>
    <col min="802" max="803" width="10.28515625" style="5" bestFit="1" customWidth="1"/>
    <col min="804" max="1024" width="9.140625" style="5"/>
    <col min="1025" max="1025" width="10.42578125" style="5" customWidth="1"/>
    <col min="1026" max="1026" width="7.42578125" style="5" customWidth="1"/>
    <col min="1027" max="1027" width="23.85546875" style="5" customWidth="1"/>
    <col min="1028" max="1028" width="11.5703125" style="5" customWidth="1"/>
    <col min="1029" max="1029" width="11.28515625" style="5" customWidth="1"/>
    <col min="1030" max="1030" width="10.5703125" style="5" customWidth="1"/>
    <col min="1031" max="1031" width="11" style="5" customWidth="1"/>
    <col min="1032" max="1032" width="10.140625" style="5" customWidth="1"/>
    <col min="1033" max="1033" width="9.7109375" style="5" customWidth="1"/>
    <col min="1034" max="1034" width="3.5703125" style="5" customWidth="1"/>
    <col min="1035" max="1035" width="10.28515625" style="5" customWidth="1"/>
    <col min="1036" max="1038" width="11.28515625" style="5" customWidth="1"/>
    <col min="1039" max="1040" width="11.28515625" style="5" bestFit="1" customWidth="1"/>
    <col min="1041" max="1041" width="9.42578125" style="5" bestFit="1" customWidth="1"/>
    <col min="1042" max="1043" width="10.28515625" style="5" bestFit="1" customWidth="1"/>
    <col min="1044" max="1048" width="11.28515625" style="5" bestFit="1" customWidth="1"/>
    <col min="1049" max="1057" width="9.140625" style="5"/>
    <col min="1058" max="1059" width="10.28515625" style="5" bestFit="1" customWidth="1"/>
    <col min="1060" max="1280" width="9.140625" style="5"/>
    <col min="1281" max="1281" width="10.42578125" style="5" customWidth="1"/>
    <col min="1282" max="1282" width="7.42578125" style="5" customWidth="1"/>
    <col min="1283" max="1283" width="23.85546875" style="5" customWidth="1"/>
    <col min="1284" max="1284" width="11.5703125" style="5" customWidth="1"/>
    <col min="1285" max="1285" width="11.28515625" style="5" customWidth="1"/>
    <col min="1286" max="1286" width="10.5703125" style="5" customWidth="1"/>
    <col min="1287" max="1287" width="11" style="5" customWidth="1"/>
    <col min="1288" max="1288" width="10.140625" style="5" customWidth="1"/>
    <col min="1289" max="1289" width="9.7109375" style="5" customWidth="1"/>
    <col min="1290" max="1290" width="3.5703125" style="5" customWidth="1"/>
    <col min="1291" max="1291" width="10.28515625" style="5" customWidth="1"/>
    <col min="1292" max="1294" width="11.28515625" style="5" customWidth="1"/>
    <col min="1295" max="1296" width="11.28515625" style="5" bestFit="1" customWidth="1"/>
    <col min="1297" max="1297" width="9.42578125" style="5" bestFit="1" customWidth="1"/>
    <col min="1298" max="1299" width="10.28515625" style="5" bestFit="1" customWidth="1"/>
    <col min="1300" max="1304" width="11.28515625" style="5" bestFit="1" customWidth="1"/>
    <col min="1305" max="1313" width="9.140625" style="5"/>
    <col min="1314" max="1315" width="10.28515625" style="5" bestFit="1" customWidth="1"/>
    <col min="1316" max="1536" width="9.140625" style="5"/>
    <col min="1537" max="1537" width="10.42578125" style="5" customWidth="1"/>
    <col min="1538" max="1538" width="7.42578125" style="5" customWidth="1"/>
    <col min="1539" max="1539" width="23.85546875" style="5" customWidth="1"/>
    <col min="1540" max="1540" width="11.5703125" style="5" customWidth="1"/>
    <col min="1541" max="1541" width="11.28515625" style="5" customWidth="1"/>
    <col min="1542" max="1542" width="10.5703125" style="5" customWidth="1"/>
    <col min="1543" max="1543" width="11" style="5" customWidth="1"/>
    <col min="1544" max="1544" width="10.140625" style="5" customWidth="1"/>
    <col min="1545" max="1545" width="9.7109375" style="5" customWidth="1"/>
    <col min="1546" max="1546" width="3.5703125" style="5" customWidth="1"/>
    <col min="1547" max="1547" width="10.28515625" style="5" customWidth="1"/>
    <col min="1548" max="1550" width="11.28515625" style="5" customWidth="1"/>
    <col min="1551" max="1552" width="11.28515625" style="5" bestFit="1" customWidth="1"/>
    <col min="1553" max="1553" width="9.42578125" style="5" bestFit="1" customWidth="1"/>
    <col min="1554" max="1555" width="10.28515625" style="5" bestFit="1" customWidth="1"/>
    <col min="1556" max="1560" width="11.28515625" style="5" bestFit="1" customWidth="1"/>
    <col min="1561" max="1569" width="9.140625" style="5"/>
    <col min="1570" max="1571" width="10.28515625" style="5" bestFit="1" customWidth="1"/>
    <col min="1572" max="1792" width="9.140625" style="5"/>
    <col min="1793" max="1793" width="10.42578125" style="5" customWidth="1"/>
    <col min="1794" max="1794" width="7.42578125" style="5" customWidth="1"/>
    <col min="1795" max="1795" width="23.85546875" style="5" customWidth="1"/>
    <col min="1796" max="1796" width="11.5703125" style="5" customWidth="1"/>
    <col min="1797" max="1797" width="11.28515625" style="5" customWidth="1"/>
    <col min="1798" max="1798" width="10.5703125" style="5" customWidth="1"/>
    <col min="1799" max="1799" width="11" style="5" customWidth="1"/>
    <col min="1800" max="1800" width="10.140625" style="5" customWidth="1"/>
    <col min="1801" max="1801" width="9.7109375" style="5" customWidth="1"/>
    <col min="1802" max="1802" width="3.5703125" style="5" customWidth="1"/>
    <col min="1803" max="1803" width="10.28515625" style="5" customWidth="1"/>
    <col min="1804" max="1806" width="11.28515625" style="5" customWidth="1"/>
    <col min="1807" max="1808" width="11.28515625" style="5" bestFit="1" customWidth="1"/>
    <col min="1809" max="1809" width="9.42578125" style="5" bestFit="1" customWidth="1"/>
    <col min="1810" max="1811" width="10.28515625" style="5" bestFit="1" customWidth="1"/>
    <col min="1812" max="1816" width="11.28515625" style="5" bestFit="1" customWidth="1"/>
    <col min="1817" max="1825" width="9.140625" style="5"/>
    <col min="1826" max="1827" width="10.28515625" style="5" bestFit="1" customWidth="1"/>
    <col min="1828" max="2048" width="9.140625" style="5"/>
    <col min="2049" max="2049" width="10.42578125" style="5" customWidth="1"/>
    <col min="2050" max="2050" width="7.42578125" style="5" customWidth="1"/>
    <col min="2051" max="2051" width="23.85546875" style="5" customWidth="1"/>
    <col min="2052" max="2052" width="11.5703125" style="5" customWidth="1"/>
    <col min="2053" max="2053" width="11.28515625" style="5" customWidth="1"/>
    <col min="2054" max="2054" width="10.5703125" style="5" customWidth="1"/>
    <col min="2055" max="2055" width="11" style="5" customWidth="1"/>
    <col min="2056" max="2056" width="10.140625" style="5" customWidth="1"/>
    <col min="2057" max="2057" width="9.7109375" style="5" customWidth="1"/>
    <col min="2058" max="2058" width="3.5703125" style="5" customWidth="1"/>
    <col min="2059" max="2059" width="10.28515625" style="5" customWidth="1"/>
    <col min="2060" max="2062" width="11.28515625" style="5" customWidth="1"/>
    <col min="2063" max="2064" width="11.28515625" style="5" bestFit="1" customWidth="1"/>
    <col min="2065" max="2065" width="9.42578125" style="5" bestFit="1" customWidth="1"/>
    <col min="2066" max="2067" width="10.28515625" style="5" bestFit="1" customWidth="1"/>
    <col min="2068" max="2072" width="11.28515625" style="5" bestFit="1" customWidth="1"/>
    <col min="2073" max="2081" width="9.140625" style="5"/>
    <col min="2082" max="2083" width="10.28515625" style="5" bestFit="1" customWidth="1"/>
    <col min="2084" max="2304" width="9.140625" style="5"/>
    <col min="2305" max="2305" width="10.42578125" style="5" customWidth="1"/>
    <col min="2306" max="2306" width="7.42578125" style="5" customWidth="1"/>
    <col min="2307" max="2307" width="23.85546875" style="5" customWidth="1"/>
    <col min="2308" max="2308" width="11.5703125" style="5" customWidth="1"/>
    <col min="2309" max="2309" width="11.28515625" style="5" customWidth="1"/>
    <col min="2310" max="2310" width="10.5703125" style="5" customWidth="1"/>
    <col min="2311" max="2311" width="11" style="5" customWidth="1"/>
    <col min="2312" max="2312" width="10.140625" style="5" customWidth="1"/>
    <col min="2313" max="2313" width="9.7109375" style="5" customWidth="1"/>
    <col min="2314" max="2314" width="3.5703125" style="5" customWidth="1"/>
    <col min="2315" max="2315" width="10.28515625" style="5" customWidth="1"/>
    <col min="2316" max="2318" width="11.28515625" style="5" customWidth="1"/>
    <col min="2319" max="2320" width="11.28515625" style="5" bestFit="1" customWidth="1"/>
    <col min="2321" max="2321" width="9.42578125" style="5" bestFit="1" customWidth="1"/>
    <col min="2322" max="2323" width="10.28515625" style="5" bestFit="1" customWidth="1"/>
    <col min="2324" max="2328" width="11.28515625" style="5" bestFit="1" customWidth="1"/>
    <col min="2329" max="2337" width="9.140625" style="5"/>
    <col min="2338" max="2339" width="10.28515625" style="5" bestFit="1" customWidth="1"/>
    <col min="2340" max="2560" width="9.140625" style="5"/>
    <col min="2561" max="2561" width="10.42578125" style="5" customWidth="1"/>
    <col min="2562" max="2562" width="7.42578125" style="5" customWidth="1"/>
    <col min="2563" max="2563" width="23.85546875" style="5" customWidth="1"/>
    <col min="2564" max="2564" width="11.5703125" style="5" customWidth="1"/>
    <col min="2565" max="2565" width="11.28515625" style="5" customWidth="1"/>
    <col min="2566" max="2566" width="10.5703125" style="5" customWidth="1"/>
    <col min="2567" max="2567" width="11" style="5" customWidth="1"/>
    <col min="2568" max="2568" width="10.140625" style="5" customWidth="1"/>
    <col min="2569" max="2569" width="9.7109375" style="5" customWidth="1"/>
    <col min="2570" max="2570" width="3.5703125" style="5" customWidth="1"/>
    <col min="2571" max="2571" width="10.28515625" style="5" customWidth="1"/>
    <col min="2572" max="2574" width="11.28515625" style="5" customWidth="1"/>
    <col min="2575" max="2576" width="11.28515625" style="5" bestFit="1" customWidth="1"/>
    <col min="2577" max="2577" width="9.42578125" style="5" bestFit="1" customWidth="1"/>
    <col min="2578" max="2579" width="10.28515625" style="5" bestFit="1" customWidth="1"/>
    <col min="2580" max="2584" width="11.28515625" style="5" bestFit="1" customWidth="1"/>
    <col min="2585" max="2593" width="9.140625" style="5"/>
    <col min="2594" max="2595" width="10.28515625" style="5" bestFit="1" customWidth="1"/>
    <col min="2596" max="2816" width="9.140625" style="5"/>
    <col min="2817" max="2817" width="10.42578125" style="5" customWidth="1"/>
    <col min="2818" max="2818" width="7.42578125" style="5" customWidth="1"/>
    <col min="2819" max="2819" width="23.85546875" style="5" customWidth="1"/>
    <col min="2820" max="2820" width="11.5703125" style="5" customWidth="1"/>
    <col min="2821" max="2821" width="11.28515625" style="5" customWidth="1"/>
    <col min="2822" max="2822" width="10.5703125" style="5" customWidth="1"/>
    <col min="2823" max="2823" width="11" style="5" customWidth="1"/>
    <col min="2824" max="2824" width="10.140625" style="5" customWidth="1"/>
    <col min="2825" max="2825" width="9.7109375" style="5" customWidth="1"/>
    <col min="2826" max="2826" width="3.5703125" style="5" customWidth="1"/>
    <col min="2827" max="2827" width="10.28515625" style="5" customWidth="1"/>
    <col min="2828" max="2830" width="11.28515625" style="5" customWidth="1"/>
    <col min="2831" max="2832" width="11.28515625" style="5" bestFit="1" customWidth="1"/>
    <col min="2833" max="2833" width="9.42578125" style="5" bestFit="1" customWidth="1"/>
    <col min="2834" max="2835" width="10.28515625" style="5" bestFit="1" customWidth="1"/>
    <col min="2836" max="2840" width="11.28515625" style="5" bestFit="1" customWidth="1"/>
    <col min="2841" max="2849" width="9.140625" style="5"/>
    <col min="2850" max="2851" width="10.28515625" style="5" bestFit="1" customWidth="1"/>
    <col min="2852" max="3072" width="9.140625" style="5"/>
    <col min="3073" max="3073" width="10.42578125" style="5" customWidth="1"/>
    <col min="3074" max="3074" width="7.42578125" style="5" customWidth="1"/>
    <col min="3075" max="3075" width="23.85546875" style="5" customWidth="1"/>
    <col min="3076" max="3076" width="11.5703125" style="5" customWidth="1"/>
    <col min="3077" max="3077" width="11.28515625" style="5" customWidth="1"/>
    <col min="3078" max="3078" width="10.5703125" style="5" customWidth="1"/>
    <col min="3079" max="3079" width="11" style="5" customWidth="1"/>
    <col min="3080" max="3080" width="10.140625" style="5" customWidth="1"/>
    <col min="3081" max="3081" width="9.7109375" style="5" customWidth="1"/>
    <col min="3082" max="3082" width="3.5703125" style="5" customWidth="1"/>
    <col min="3083" max="3083" width="10.28515625" style="5" customWidth="1"/>
    <col min="3084" max="3086" width="11.28515625" style="5" customWidth="1"/>
    <col min="3087" max="3088" width="11.28515625" style="5" bestFit="1" customWidth="1"/>
    <col min="3089" max="3089" width="9.42578125" style="5" bestFit="1" customWidth="1"/>
    <col min="3090" max="3091" width="10.28515625" style="5" bestFit="1" customWidth="1"/>
    <col min="3092" max="3096" width="11.28515625" style="5" bestFit="1" customWidth="1"/>
    <col min="3097" max="3105" width="9.140625" style="5"/>
    <col min="3106" max="3107" width="10.28515625" style="5" bestFit="1" customWidth="1"/>
    <col min="3108" max="3328" width="9.140625" style="5"/>
    <col min="3329" max="3329" width="10.42578125" style="5" customWidth="1"/>
    <col min="3330" max="3330" width="7.42578125" style="5" customWidth="1"/>
    <col min="3331" max="3331" width="23.85546875" style="5" customWidth="1"/>
    <col min="3332" max="3332" width="11.5703125" style="5" customWidth="1"/>
    <col min="3333" max="3333" width="11.28515625" style="5" customWidth="1"/>
    <col min="3334" max="3334" width="10.5703125" style="5" customWidth="1"/>
    <col min="3335" max="3335" width="11" style="5" customWidth="1"/>
    <col min="3336" max="3336" width="10.140625" style="5" customWidth="1"/>
    <col min="3337" max="3337" width="9.7109375" style="5" customWidth="1"/>
    <col min="3338" max="3338" width="3.5703125" style="5" customWidth="1"/>
    <col min="3339" max="3339" width="10.28515625" style="5" customWidth="1"/>
    <col min="3340" max="3342" width="11.28515625" style="5" customWidth="1"/>
    <col min="3343" max="3344" width="11.28515625" style="5" bestFit="1" customWidth="1"/>
    <col min="3345" max="3345" width="9.42578125" style="5" bestFit="1" customWidth="1"/>
    <col min="3346" max="3347" width="10.28515625" style="5" bestFit="1" customWidth="1"/>
    <col min="3348" max="3352" width="11.28515625" style="5" bestFit="1" customWidth="1"/>
    <col min="3353" max="3361" width="9.140625" style="5"/>
    <col min="3362" max="3363" width="10.28515625" style="5" bestFit="1" customWidth="1"/>
    <col min="3364" max="3584" width="9.140625" style="5"/>
    <col min="3585" max="3585" width="10.42578125" style="5" customWidth="1"/>
    <col min="3586" max="3586" width="7.42578125" style="5" customWidth="1"/>
    <col min="3587" max="3587" width="23.85546875" style="5" customWidth="1"/>
    <col min="3588" max="3588" width="11.5703125" style="5" customWidth="1"/>
    <col min="3589" max="3589" width="11.28515625" style="5" customWidth="1"/>
    <col min="3590" max="3590" width="10.5703125" style="5" customWidth="1"/>
    <col min="3591" max="3591" width="11" style="5" customWidth="1"/>
    <col min="3592" max="3592" width="10.140625" style="5" customWidth="1"/>
    <col min="3593" max="3593" width="9.7109375" style="5" customWidth="1"/>
    <col min="3594" max="3594" width="3.5703125" style="5" customWidth="1"/>
    <col min="3595" max="3595" width="10.28515625" style="5" customWidth="1"/>
    <col min="3596" max="3598" width="11.28515625" style="5" customWidth="1"/>
    <col min="3599" max="3600" width="11.28515625" style="5" bestFit="1" customWidth="1"/>
    <col min="3601" max="3601" width="9.42578125" style="5" bestFit="1" customWidth="1"/>
    <col min="3602" max="3603" width="10.28515625" style="5" bestFit="1" customWidth="1"/>
    <col min="3604" max="3608" width="11.28515625" style="5" bestFit="1" customWidth="1"/>
    <col min="3609" max="3617" width="9.140625" style="5"/>
    <col min="3618" max="3619" width="10.28515625" style="5" bestFit="1" customWidth="1"/>
    <col min="3620" max="3840" width="9.140625" style="5"/>
    <col min="3841" max="3841" width="10.42578125" style="5" customWidth="1"/>
    <col min="3842" max="3842" width="7.42578125" style="5" customWidth="1"/>
    <col min="3843" max="3843" width="23.85546875" style="5" customWidth="1"/>
    <col min="3844" max="3844" width="11.5703125" style="5" customWidth="1"/>
    <col min="3845" max="3845" width="11.28515625" style="5" customWidth="1"/>
    <col min="3846" max="3846" width="10.5703125" style="5" customWidth="1"/>
    <col min="3847" max="3847" width="11" style="5" customWidth="1"/>
    <col min="3848" max="3848" width="10.140625" style="5" customWidth="1"/>
    <col min="3849" max="3849" width="9.7109375" style="5" customWidth="1"/>
    <col min="3850" max="3850" width="3.5703125" style="5" customWidth="1"/>
    <col min="3851" max="3851" width="10.28515625" style="5" customWidth="1"/>
    <col min="3852" max="3854" width="11.28515625" style="5" customWidth="1"/>
    <col min="3855" max="3856" width="11.28515625" style="5" bestFit="1" customWidth="1"/>
    <col min="3857" max="3857" width="9.42578125" style="5" bestFit="1" customWidth="1"/>
    <col min="3858" max="3859" width="10.28515625" style="5" bestFit="1" customWidth="1"/>
    <col min="3860" max="3864" width="11.28515625" style="5" bestFit="1" customWidth="1"/>
    <col min="3865" max="3873" width="9.140625" style="5"/>
    <col min="3874" max="3875" width="10.28515625" style="5" bestFit="1" customWidth="1"/>
    <col min="3876" max="4096" width="9.140625" style="5"/>
    <col min="4097" max="4097" width="10.42578125" style="5" customWidth="1"/>
    <col min="4098" max="4098" width="7.42578125" style="5" customWidth="1"/>
    <col min="4099" max="4099" width="23.85546875" style="5" customWidth="1"/>
    <col min="4100" max="4100" width="11.5703125" style="5" customWidth="1"/>
    <col min="4101" max="4101" width="11.28515625" style="5" customWidth="1"/>
    <col min="4102" max="4102" width="10.5703125" style="5" customWidth="1"/>
    <col min="4103" max="4103" width="11" style="5" customWidth="1"/>
    <col min="4104" max="4104" width="10.140625" style="5" customWidth="1"/>
    <col min="4105" max="4105" width="9.7109375" style="5" customWidth="1"/>
    <col min="4106" max="4106" width="3.5703125" style="5" customWidth="1"/>
    <col min="4107" max="4107" width="10.28515625" style="5" customWidth="1"/>
    <col min="4108" max="4110" width="11.28515625" style="5" customWidth="1"/>
    <col min="4111" max="4112" width="11.28515625" style="5" bestFit="1" customWidth="1"/>
    <col min="4113" max="4113" width="9.42578125" style="5" bestFit="1" customWidth="1"/>
    <col min="4114" max="4115" width="10.28515625" style="5" bestFit="1" customWidth="1"/>
    <col min="4116" max="4120" width="11.28515625" style="5" bestFit="1" customWidth="1"/>
    <col min="4121" max="4129" width="9.140625" style="5"/>
    <col min="4130" max="4131" width="10.28515625" style="5" bestFit="1" customWidth="1"/>
    <col min="4132" max="4352" width="9.140625" style="5"/>
    <col min="4353" max="4353" width="10.42578125" style="5" customWidth="1"/>
    <col min="4354" max="4354" width="7.42578125" style="5" customWidth="1"/>
    <col min="4355" max="4355" width="23.85546875" style="5" customWidth="1"/>
    <col min="4356" max="4356" width="11.5703125" style="5" customWidth="1"/>
    <col min="4357" max="4357" width="11.28515625" style="5" customWidth="1"/>
    <col min="4358" max="4358" width="10.5703125" style="5" customWidth="1"/>
    <col min="4359" max="4359" width="11" style="5" customWidth="1"/>
    <col min="4360" max="4360" width="10.140625" style="5" customWidth="1"/>
    <col min="4361" max="4361" width="9.7109375" style="5" customWidth="1"/>
    <col min="4362" max="4362" width="3.5703125" style="5" customWidth="1"/>
    <col min="4363" max="4363" width="10.28515625" style="5" customWidth="1"/>
    <col min="4364" max="4366" width="11.28515625" style="5" customWidth="1"/>
    <col min="4367" max="4368" width="11.28515625" style="5" bestFit="1" customWidth="1"/>
    <col min="4369" max="4369" width="9.42578125" style="5" bestFit="1" customWidth="1"/>
    <col min="4370" max="4371" width="10.28515625" style="5" bestFit="1" customWidth="1"/>
    <col min="4372" max="4376" width="11.28515625" style="5" bestFit="1" customWidth="1"/>
    <col min="4377" max="4385" width="9.140625" style="5"/>
    <col min="4386" max="4387" width="10.28515625" style="5" bestFit="1" customWidth="1"/>
    <col min="4388" max="4608" width="9.140625" style="5"/>
    <col min="4609" max="4609" width="10.42578125" style="5" customWidth="1"/>
    <col min="4610" max="4610" width="7.42578125" style="5" customWidth="1"/>
    <col min="4611" max="4611" width="23.85546875" style="5" customWidth="1"/>
    <col min="4612" max="4612" width="11.5703125" style="5" customWidth="1"/>
    <col min="4613" max="4613" width="11.28515625" style="5" customWidth="1"/>
    <col min="4614" max="4614" width="10.5703125" style="5" customWidth="1"/>
    <col min="4615" max="4615" width="11" style="5" customWidth="1"/>
    <col min="4616" max="4616" width="10.140625" style="5" customWidth="1"/>
    <col min="4617" max="4617" width="9.7109375" style="5" customWidth="1"/>
    <col min="4618" max="4618" width="3.5703125" style="5" customWidth="1"/>
    <col min="4619" max="4619" width="10.28515625" style="5" customWidth="1"/>
    <col min="4620" max="4622" width="11.28515625" style="5" customWidth="1"/>
    <col min="4623" max="4624" width="11.28515625" style="5" bestFit="1" customWidth="1"/>
    <col min="4625" max="4625" width="9.42578125" style="5" bestFit="1" customWidth="1"/>
    <col min="4626" max="4627" width="10.28515625" style="5" bestFit="1" customWidth="1"/>
    <col min="4628" max="4632" width="11.28515625" style="5" bestFit="1" customWidth="1"/>
    <col min="4633" max="4641" width="9.140625" style="5"/>
    <col min="4642" max="4643" width="10.28515625" style="5" bestFit="1" customWidth="1"/>
    <col min="4644" max="4864" width="9.140625" style="5"/>
    <col min="4865" max="4865" width="10.42578125" style="5" customWidth="1"/>
    <col min="4866" max="4866" width="7.42578125" style="5" customWidth="1"/>
    <col min="4867" max="4867" width="23.85546875" style="5" customWidth="1"/>
    <col min="4868" max="4868" width="11.5703125" style="5" customWidth="1"/>
    <col min="4869" max="4869" width="11.28515625" style="5" customWidth="1"/>
    <col min="4870" max="4870" width="10.5703125" style="5" customWidth="1"/>
    <col min="4871" max="4871" width="11" style="5" customWidth="1"/>
    <col min="4872" max="4872" width="10.140625" style="5" customWidth="1"/>
    <col min="4873" max="4873" width="9.7109375" style="5" customWidth="1"/>
    <col min="4874" max="4874" width="3.5703125" style="5" customWidth="1"/>
    <col min="4875" max="4875" width="10.28515625" style="5" customWidth="1"/>
    <col min="4876" max="4878" width="11.28515625" style="5" customWidth="1"/>
    <col min="4879" max="4880" width="11.28515625" style="5" bestFit="1" customWidth="1"/>
    <col min="4881" max="4881" width="9.42578125" style="5" bestFit="1" customWidth="1"/>
    <col min="4882" max="4883" width="10.28515625" style="5" bestFit="1" customWidth="1"/>
    <col min="4884" max="4888" width="11.28515625" style="5" bestFit="1" customWidth="1"/>
    <col min="4889" max="4897" width="9.140625" style="5"/>
    <col min="4898" max="4899" width="10.28515625" style="5" bestFit="1" customWidth="1"/>
    <col min="4900" max="5120" width="9.140625" style="5"/>
    <col min="5121" max="5121" width="10.42578125" style="5" customWidth="1"/>
    <col min="5122" max="5122" width="7.42578125" style="5" customWidth="1"/>
    <col min="5123" max="5123" width="23.85546875" style="5" customWidth="1"/>
    <col min="5124" max="5124" width="11.5703125" style="5" customWidth="1"/>
    <col min="5125" max="5125" width="11.28515625" style="5" customWidth="1"/>
    <col min="5126" max="5126" width="10.5703125" style="5" customWidth="1"/>
    <col min="5127" max="5127" width="11" style="5" customWidth="1"/>
    <col min="5128" max="5128" width="10.140625" style="5" customWidth="1"/>
    <col min="5129" max="5129" width="9.7109375" style="5" customWidth="1"/>
    <col min="5130" max="5130" width="3.5703125" style="5" customWidth="1"/>
    <col min="5131" max="5131" width="10.28515625" style="5" customWidth="1"/>
    <col min="5132" max="5134" width="11.28515625" style="5" customWidth="1"/>
    <col min="5135" max="5136" width="11.28515625" style="5" bestFit="1" customWidth="1"/>
    <col min="5137" max="5137" width="9.42578125" style="5" bestFit="1" customWidth="1"/>
    <col min="5138" max="5139" width="10.28515625" style="5" bestFit="1" customWidth="1"/>
    <col min="5140" max="5144" width="11.28515625" style="5" bestFit="1" customWidth="1"/>
    <col min="5145" max="5153" width="9.140625" style="5"/>
    <col min="5154" max="5155" width="10.28515625" style="5" bestFit="1" customWidth="1"/>
    <col min="5156" max="5376" width="9.140625" style="5"/>
    <col min="5377" max="5377" width="10.42578125" style="5" customWidth="1"/>
    <col min="5378" max="5378" width="7.42578125" style="5" customWidth="1"/>
    <col min="5379" max="5379" width="23.85546875" style="5" customWidth="1"/>
    <col min="5380" max="5380" width="11.5703125" style="5" customWidth="1"/>
    <col min="5381" max="5381" width="11.28515625" style="5" customWidth="1"/>
    <col min="5382" max="5382" width="10.5703125" style="5" customWidth="1"/>
    <col min="5383" max="5383" width="11" style="5" customWidth="1"/>
    <col min="5384" max="5384" width="10.140625" style="5" customWidth="1"/>
    <col min="5385" max="5385" width="9.7109375" style="5" customWidth="1"/>
    <col min="5386" max="5386" width="3.5703125" style="5" customWidth="1"/>
    <col min="5387" max="5387" width="10.28515625" style="5" customWidth="1"/>
    <col min="5388" max="5390" width="11.28515625" style="5" customWidth="1"/>
    <col min="5391" max="5392" width="11.28515625" style="5" bestFit="1" customWidth="1"/>
    <col min="5393" max="5393" width="9.42578125" style="5" bestFit="1" customWidth="1"/>
    <col min="5394" max="5395" width="10.28515625" style="5" bestFit="1" customWidth="1"/>
    <col min="5396" max="5400" width="11.28515625" style="5" bestFit="1" customWidth="1"/>
    <col min="5401" max="5409" width="9.140625" style="5"/>
    <col min="5410" max="5411" width="10.28515625" style="5" bestFit="1" customWidth="1"/>
    <col min="5412" max="5632" width="9.140625" style="5"/>
    <col min="5633" max="5633" width="10.42578125" style="5" customWidth="1"/>
    <col min="5634" max="5634" width="7.42578125" style="5" customWidth="1"/>
    <col min="5635" max="5635" width="23.85546875" style="5" customWidth="1"/>
    <col min="5636" max="5636" width="11.5703125" style="5" customWidth="1"/>
    <col min="5637" max="5637" width="11.28515625" style="5" customWidth="1"/>
    <col min="5638" max="5638" width="10.5703125" style="5" customWidth="1"/>
    <col min="5639" max="5639" width="11" style="5" customWidth="1"/>
    <col min="5640" max="5640" width="10.140625" style="5" customWidth="1"/>
    <col min="5641" max="5641" width="9.7109375" style="5" customWidth="1"/>
    <col min="5642" max="5642" width="3.5703125" style="5" customWidth="1"/>
    <col min="5643" max="5643" width="10.28515625" style="5" customWidth="1"/>
    <col min="5644" max="5646" width="11.28515625" style="5" customWidth="1"/>
    <col min="5647" max="5648" width="11.28515625" style="5" bestFit="1" customWidth="1"/>
    <col min="5649" max="5649" width="9.42578125" style="5" bestFit="1" customWidth="1"/>
    <col min="5650" max="5651" width="10.28515625" style="5" bestFit="1" customWidth="1"/>
    <col min="5652" max="5656" width="11.28515625" style="5" bestFit="1" customWidth="1"/>
    <col min="5657" max="5665" width="9.140625" style="5"/>
    <col min="5666" max="5667" width="10.28515625" style="5" bestFit="1" customWidth="1"/>
    <col min="5668" max="5888" width="9.140625" style="5"/>
    <col min="5889" max="5889" width="10.42578125" style="5" customWidth="1"/>
    <col min="5890" max="5890" width="7.42578125" style="5" customWidth="1"/>
    <col min="5891" max="5891" width="23.85546875" style="5" customWidth="1"/>
    <col min="5892" max="5892" width="11.5703125" style="5" customWidth="1"/>
    <col min="5893" max="5893" width="11.28515625" style="5" customWidth="1"/>
    <col min="5894" max="5894" width="10.5703125" style="5" customWidth="1"/>
    <col min="5895" max="5895" width="11" style="5" customWidth="1"/>
    <col min="5896" max="5896" width="10.140625" style="5" customWidth="1"/>
    <col min="5897" max="5897" width="9.7109375" style="5" customWidth="1"/>
    <col min="5898" max="5898" width="3.5703125" style="5" customWidth="1"/>
    <col min="5899" max="5899" width="10.28515625" style="5" customWidth="1"/>
    <col min="5900" max="5902" width="11.28515625" style="5" customWidth="1"/>
    <col min="5903" max="5904" width="11.28515625" style="5" bestFit="1" customWidth="1"/>
    <col min="5905" max="5905" width="9.42578125" style="5" bestFit="1" customWidth="1"/>
    <col min="5906" max="5907" width="10.28515625" style="5" bestFit="1" customWidth="1"/>
    <col min="5908" max="5912" width="11.28515625" style="5" bestFit="1" customWidth="1"/>
    <col min="5913" max="5921" width="9.140625" style="5"/>
    <col min="5922" max="5923" width="10.28515625" style="5" bestFit="1" customWidth="1"/>
    <col min="5924" max="6144" width="9.140625" style="5"/>
    <col min="6145" max="6145" width="10.42578125" style="5" customWidth="1"/>
    <col min="6146" max="6146" width="7.42578125" style="5" customWidth="1"/>
    <col min="6147" max="6147" width="23.85546875" style="5" customWidth="1"/>
    <col min="6148" max="6148" width="11.5703125" style="5" customWidth="1"/>
    <col min="6149" max="6149" width="11.28515625" style="5" customWidth="1"/>
    <col min="6150" max="6150" width="10.5703125" style="5" customWidth="1"/>
    <col min="6151" max="6151" width="11" style="5" customWidth="1"/>
    <col min="6152" max="6152" width="10.140625" style="5" customWidth="1"/>
    <col min="6153" max="6153" width="9.7109375" style="5" customWidth="1"/>
    <col min="6154" max="6154" width="3.5703125" style="5" customWidth="1"/>
    <col min="6155" max="6155" width="10.28515625" style="5" customWidth="1"/>
    <col min="6156" max="6158" width="11.28515625" style="5" customWidth="1"/>
    <col min="6159" max="6160" width="11.28515625" style="5" bestFit="1" customWidth="1"/>
    <col min="6161" max="6161" width="9.42578125" style="5" bestFit="1" customWidth="1"/>
    <col min="6162" max="6163" width="10.28515625" style="5" bestFit="1" customWidth="1"/>
    <col min="6164" max="6168" width="11.28515625" style="5" bestFit="1" customWidth="1"/>
    <col min="6169" max="6177" width="9.140625" style="5"/>
    <col min="6178" max="6179" width="10.28515625" style="5" bestFit="1" customWidth="1"/>
    <col min="6180" max="6400" width="9.140625" style="5"/>
    <col min="6401" max="6401" width="10.42578125" style="5" customWidth="1"/>
    <col min="6402" max="6402" width="7.42578125" style="5" customWidth="1"/>
    <col min="6403" max="6403" width="23.85546875" style="5" customWidth="1"/>
    <col min="6404" max="6404" width="11.5703125" style="5" customWidth="1"/>
    <col min="6405" max="6405" width="11.28515625" style="5" customWidth="1"/>
    <col min="6406" max="6406" width="10.5703125" style="5" customWidth="1"/>
    <col min="6407" max="6407" width="11" style="5" customWidth="1"/>
    <col min="6408" max="6408" width="10.140625" style="5" customWidth="1"/>
    <col min="6409" max="6409" width="9.7109375" style="5" customWidth="1"/>
    <col min="6410" max="6410" width="3.5703125" style="5" customWidth="1"/>
    <col min="6411" max="6411" width="10.28515625" style="5" customWidth="1"/>
    <col min="6412" max="6414" width="11.28515625" style="5" customWidth="1"/>
    <col min="6415" max="6416" width="11.28515625" style="5" bestFit="1" customWidth="1"/>
    <col min="6417" max="6417" width="9.42578125" style="5" bestFit="1" customWidth="1"/>
    <col min="6418" max="6419" width="10.28515625" style="5" bestFit="1" customWidth="1"/>
    <col min="6420" max="6424" width="11.28515625" style="5" bestFit="1" customWidth="1"/>
    <col min="6425" max="6433" width="9.140625" style="5"/>
    <col min="6434" max="6435" width="10.28515625" style="5" bestFit="1" customWidth="1"/>
    <col min="6436" max="6656" width="9.140625" style="5"/>
    <col min="6657" max="6657" width="10.42578125" style="5" customWidth="1"/>
    <col min="6658" max="6658" width="7.42578125" style="5" customWidth="1"/>
    <col min="6659" max="6659" width="23.85546875" style="5" customWidth="1"/>
    <col min="6660" max="6660" width="11.5703125" style="5" customWidth="1"/>
    <col min="6661" max="6661" width="11.28515625" style="5" customWidth="1"/>
    <col min="6662" max="6662" width="10.5703125" style="5" customWidth="1"/>
    <col min="6663" max="6663" width="11" style="5" customWidth="1"/>
    <col min="6664" max="6664" width="10.140625" style="5" customWidth="1"/>
    <col min="6665" max="6665" width="9.7109375" style="5" customWidth="1"/>
    <col min="6666" max="6666" width="3.5703125" style="5" customWidth="1"/>
    <col min="6667" max="6667" width="10.28515625" style="5" customWidth="1"/>
    <col min="6668" max="6670" width="11.28515625" style="5" customWidth="1"/>
    <col min="6671" max="6672" width="11.28515625" style="5" bestFit="1" customWidth="1"/>
    <col min="6673" max="6673" width="9.42578125" style="5" bestFit="1" customWidth="1"/>
    <col min="6674" max="6675" width="10.28515625" style="5" bestFit="1" customWidth="1"/>
    <col min="6676" max="6680" width="11.28515625" style="5" bestFit="1" customWidth="1"/>
    <col min="6681" max="6689" width="9.140625" style="5"/>
    <col min="6690" max="6691" width="10.28515625" style="5" bestFit="1" customWidth="1"/>
    <col min="6692" max="6912" width="9.140625" style="5"/>
    <col min="6913" max="6913" width="10.42578125" style="5" customWidth="1"/>
    <col min="6914" max="6914" width="7.42578125" style="5" customWidth="1"/>
    <col min="6915" max="6915" width="23.85546875" style="5" customWidth="1"/>
    <col min="6916" max="6916" width="11.5703125" style="5" customWidth="1"/>
    <col min="6917" max="6917" width="11.28515625" style="5" customWidth="1"/>
    <col min="6918" max="6918" width="10.5703125" style="5" customWidth="1"/>
    <col min="6919" max="6919" width="11" style="5" customWidth="1"/>
    <col min="6920" max="6920" width="10.140625" style="5" customWidth="1"/>
    <col min="6921" max="6921" width="9.7109375" style="5" customWidth="1"/>
    <col min="6922" max="6922" width="3.5703125" style="5" customWidth="1"/>
    <col min="6923" max="6923" width="10.28515625" style="5" customWidth="1"/>
    <col min="6924" max="6926" width="11.28515625" style="5" customWidth="1"/>
    <col min="6927" max="6928" width="11.28515625" style="5" bestFit="1" customWidth="1"/>
    <col min="6929" max="6929" width="9.42578125" style="5" bestFit="1" customWidth="1"/>
    <col min="6930" max="6931" width="10.28515625" style="5" bestFit="1" customWidth="1"/>
    <col min="6932" max="6936" width="11.28515625" style="5" bestFit="1" customWidth="1"/>
    <col min="6937" max="6945" width="9.140625" style="5"/>
    <col min="6946" max="6947" width="10.28515625" style="5" bestFit="1" customWidth="1"/>
    <col min="6948" max="7168" width="9.140625" style="5"/>
    <col min="7169" max="7169" width="10.42578125" style="5" customWidth="1"/>
    <col min="7170" max="7170" width="7.42578125" style="5" customWidth="1"/>
    <col min="7171" max="7171" width="23.85546875" style="5" customWidth="1"/>
    <col min="7172" max="7172" width="11.5703125" style="5" customWidth="1"/>
    <col min="7173" max="7173" width="11.28515625" style="5" customWidth="1"/>
    <col min="7174" max="7174" width="10.5703125" style="5" customWidth="1"/>
    <col min="7175" max="7175" width="11" style="5" customWidth="1"/>
    <col min="7176" max="7176" width="10.140625" style="5" customWidth="1"/>
    <col min="7177" max="7177" width="9.7109375" style="5" customWidth="1"/>
    <col min="7178" max="7178" width="3.5703125" style="5" customWidth="1"/>
    <col min="7179" max="7179" width="10.28515625" style="5" customWidth="1"/>
    <col min="7180" max="7182" width="11.28515625" style="5" customWidth="1"/>
    <col min="7183" max="7184" width="11.28515625" style="5" bestFit="1" customWidth="1"/>
    <col min="7185" max="7185" width="9.42578125" style="5" bestFit="1" customWidth="1"/>
    <col min="7186" max="7187" width="10.28515625" style="5" bestFit="1" customWidth="1"/>
    <col min="7188" max="7192" width="11.28515625" style="5" bestFit="1" customWidth="1"/>
    <col min="7193" max="7201" width="9.140625" style="5"/>
    <col min="7202" max="7203" width="10.28515625" style="5" bestFit="1" customWidth="1"/>
    <col min="7204" max="7424" width="9.140625" style="5"/>
    <col min="7425" max="7425" width="10.42578125" style="5" customWidth="1"/>
    <col min="7426" max="7426" width="7.42578125" style="5" customWidth="1"/>
    <col min="7427" max="7427" width="23.85546875" style="5" customWidth="1"/>
    <col min="7428" max="7428" width="11.5703125" style="5" customWidth="1"/>
    <col min="7429" max="7429" width="11.28515625" style="5" customWidth="1"/>
    <col min="7430" max="7430" width="10.5703125" style="5" customWidth="1"/>
    <col min="7431" max="7431" width="11" style="5" customWidth="1"/>
    <col min="7432" max="7432" width="10.140625" style="5" customWidth="1"/>
    <col min="7433" max="7433" width="9.7109375" style="5" customWidth="1"/>
    <col min="7434" max="7434" width="3.5703125" style="5" customWidth="1"/>
    <col min="7435" max="7435" width="10.28515625" style="5" customWidth="1"/>
    <col min="7436" max="7438" width="11.28515625" style="5" customWidth="1"/>
    <col min="7439" max="7440" width="11.28515625" style="5" bestFit="1" customWidth="1"/>
    <col min="7441" max="7441" width="9.42578125" style="5" bestFit="1" customWidth="1"/>
    <col min="7442" max="7443" width="10.28515625" style="5" bestFit="1" customWidth="1"/>
    <col min="7444" max="7448" width="11.28515625" style="5" bestFit="1" customWidth="1"/>
    <col min="7449" max="7457" width="9.140625" style="5"/>
    <col min="7458" max="7459" width="10.28515625" style="5" bestFit="1" customWidth="1"/>
    <col min="7460" max="7680" width="9.140625" style="5"/>
    <col min="7681" max="7681" width="10.42578125" style="5" customWidth="1"/>
    <col min="7682" max="7682" width="7.42578125" style="5" customWidth="1"/>
    <col min="7683" max="7683" width="23.85546875" style="5" customWidth="1"/>
    <col min="7684" max="7684" width="11.5703125" style="5" customWidth="1"/>
    <col min="7685" max="7685" width="11.28515625" style="5" customWidth="1"/>
    <col min="7686" max="7686" width="10.5703125" style="5" customWidth="1"/>
    <col min="7687" max="7687" width="11" style="5" customWidth="1"/>
    <col min="7688" max="7688" width="10.140625" style="5" customWidth="1"/>
    <col min="7689" max="7689" width="9.7109375" style="5" customWidth="1"/>
    <col min="7690" max="7690" width="3.5703125" style="5" customWidth="1"/>
    <col min="7691" max="7691" width="10.28515625" style="5" customWidth="1"/>
    <col min="7692" max="7694" width="11.28515625" style="5" customWidth="1"/>
    <col min="7695" max="7696" width="11.28515625" style="5" bestFit="1" customWidth="1"/>
    <col min="7697" max="7697" width="9.42578125" style="5" bestFit="1" customWidth="1"/>
    <col min="7698" max="7699" width="10.28515625" style="5" bestFit="1" customWidth="1"/>
    <col min="7700" max="7704" width="11.28515625" style="5" bestFit="1" customWidth="1"/>
    <col min="7705" max="7713" width="9.140625" style="5"/>
    <col min="7714" max="7715" width="10.28515625" style="5" bestFit="1" customWidth="1"/>
    <col min="7716" max="7936" width="9.140625" style="5"/>
    <col min="7937" max="7937" width="10.42578125" style="5" customWidth="1"/>
    <col min="7938" max="7938" width="7.42578125" style="5" customWidth="1"/>
    <col min="7939" max="7939" width="23.85546875" style="5" customWidth="1"/>
    <col min="7940" max="7940" width="11.5703125" style="5" customWidth="1"/>
    <col min="7941" max="7941" width="11.28515625" style="5" customWidth="1"/>
    <col min="7942" max="7942" width="10.5703125" style="5" customWidth="1"/>
    <col min="7943" max="7943" width="11" style="5" customWidth="1"/>
    <col min="7944" max="7944" width="10.140625" style="5" customWidth="1"/>
    <col min="7945" max="7945" width="9.7109375" style="5" customWidth="1"/>
    <col min="7946" max="7946" width="3.5703125" style="5" customWidth="1"/>
    <col min="7947" max="7947" width="10.28515625" style="5" customWidth="1"/>
    <col min="7948" max="7950" width="11.28515625" style="5" customWidth="1"/>
    <col min="7951" max="7952" width="11.28515625" style="5" bestFit="1" customWidth="1"/>
    <col min="7953" max="7953" width="9.42578125" style="5" bestFit="1" customWidth="1"/>
    <col min="7954" max="7955" width="10.28515625" style="5" bestFit="1" customWidth="1"/>
    <col min="7956" max="7960" width="11.28515625" style="5" bestFit="1" customWidth="1"/>
    <col min="7961" max="7969" width="9.140625" style="5"/>
    <col min="7970" max="7971" width="10.28515625" style="5" bestFit="1" customWidth="1"/>
    <col min="7972" max="8192" width="9.140625" style="5"/>
    <col min="8193" max="8193" width="10.42578125" style="5" customWidth="1"/>
    <col min="8194" max="8194" width="7.42578125" style="5" customWidth="1"/>
    <col min="8195" max="8195" width="23.85546875" style="5" customWidth="1"/>
    <col min="8196" max="8196" width="11.5703125" style="5" customWidth="1"/>
    <col min="8197" max="8197" width="11.28515625" style="5" customWidth="1"/>
    <col min="8198" max="8198" width="10.5703125" style="5" customWidth="1"/>
    <col min="8199" max="8199" width="11" style="5" customWidth="1"/>
    <col min="8200" max="8200" width="10.140625" style="5" customWidth="1"/>
    <col min="8201" max="8201" width="9.7109375" style="5" customWidth="1"/>
    <col min="8202" max="8202" width="3.5703125" style="5" customWidth="1"/>
    <col min="8203" max="8203" width="10.28515625" style="5" customWidth="1"/>
    <col min="8204" max="8206" width="11.28515625" style="5" customWidth="1"/>
    <col min="8207" max="8208" width="11.28515625" style="5" bestFit="1" customWidth="1"/>
    <col min="8209" max="8209" width="9.42578125" style="5" bestFit="1" customWidth="1"/>
    <col min="8210" max="8211" width="10.28515625" style="5" bestFit="1" customWidth="1"/>
    <col min="8212" max="8216" width="11.28515625" style="5" bestFit="1" customWidth="1"/>
    <col min="8217" max="8225" width="9.140625" style="5"/>
    <col min="8226" max="8227" width="10.28515625" style="5" bestFit="1" customWidth="1"/>
    <col min="8228" max="8448" width="9.140625" style="5"/>
    <col min="8449" max="8449" width="10.42578125" style="5" customWidth="1"/>
    <col min="8450" max="8450" width="7.42578125" style="5" customWidth="1"/>
    <col min="8451" max="8451" width="23.85546875" style="5" customWidth="1"/>
    <col min="8452" max="8452" width="11.5703125" style="5" customWidth="1"/>
    <col min="8453" max="8453" width="11.28515625" style="5" customWidth="1"/>
    <col min="8454" max="8454" width="10.5703125" style="5" customWidth="1"/>
    <col min="8455" max="8455" width="11" style="5" customWidth="1"/>
    <col min="8456" max="8456" width="10.140625" style="5" customWidth="1"/>
    <col min="8457" max="8457" width="9.7109375" style="5" customWidth="1"/>
    <col min="8458" max="8458" width="3.5703125" style="5" customWidth="1"/>
    <col min="8459" max="8459" width="10.28515625" style="5" customWidth="1"/>
    <col min="8460" max="8462" width="11.28515625" style="5" customWidth="1"/>
    <col min="8463" max="8464" width="11.28515625" style="5" bestFit="1" customWidth="1"/>
    <col min="8465" max="8465" width="9.42578125" style="5" bestFit="1" customWidth="1"/>
    <col min="8466" max="8467" width="10.28515625" style="5" bestFit="1" customWidth="1"/>
    <col min="8468" max="8472" width="11.28515625" style="5" bestFit="1" customWidth="1"/>
    <col min="8473" max="8481" width="9.140625" style="5"/>
    <col min="8482" max="8483" width="10.28515625" style="5" bestFit="1" customWidth="1"/>
    <col min="8484" max="8704" width="9.140625" style="5"/>
    <col min="8705" max="8705" width="10.42578125" style="5" customWidth="1"/>
    <col min="8706" max="8706" width="7.42578125" style="5" customWidth="1"/>
    <col min="8707" max="8707" width="23.85546875" style="5" customWidth="1"/>
    <col min="8708" max="8708" width="11.5703125" style="5" customWidth="1"/>
    <col min="8709" max="8709" width="11.28515625" style="5" customWidth="1"/>
    <col min="8710" max="8710" width="10.5703125" style="5" customWidth="1"/>
    <col min="8711" max="8711" width="11" style="5" customWidth="1"/>
    <col min="8712" max="8712" width="10.140625" style="5" customWidth="1"/>
    <col min="8713" max="8713" width="9.7109375" style="5" customWidth="1"/>
    <col min="8714" max="8714" width="3.5703125" style="5" customWidth="1"/>
    <col min="8715" max="8715" width="10.28515625" style="5" customWidth="1"/>
    <col min="8716" max="8718" width="11.28515625" style="5" customWidth="1"/>
    <col min="8719" max="8720" width="11.28515625" style="5" bestFit="1" customWidth="1"/>
    <col min="8721" max="8721" width="9.42578125" style="5" bestFit="1" customWidth="1"/>
    <col min="8722" max="8723" width="10.28515625" style="5" bestFit="1" customWidth="1"/>
    <col min="8724" max="8728" width="11.28515625" style="5" bestFit="1" customWidth="1"/>
    <col min="8729" max="8737" width="9.140625" style="5"/>
    <col min="8738" max="8739" width="10.28515625" style="5" bestFit="1" customWidth="1"/>
    <col min="8740" max="8960" width="9.140625" style="5"/>
    <col min="8961" max="8961" width="10.42578125" style="5" customWidth="1"/>
    <col min="8962" max="8962" width="7.42578125" style="5" customWidth="1"/>
    <col min="8963" max="8963" width="23.85546875" style="5" customWidth="1"/>
    <col min="8964" max="8964" width="11.5703125" style="5" customWidth="1"/>
    <col min="8965" max="8965" width="11.28515625" style="5" customWidth="1"/>
    <col min="8966" max="8966" width="10.5703125" style="5" customWidth="1"/>
    <col min="8967" max="8967" width="11" style="5" customWidth="1"/>
    <col min="8968" max="8968" width="10.140625" style="5" customWidth="1"/>
    <col min="8969" max="8969" width="9.7109375" style="5" customWidth="1"/>
    <col min="8970" max="8970" width="3.5703125" style="5" customWidth="1"/>
    <col min="8971" max="8971" width="10.28515625" style="5" customWidth="1"/>
    <col min="8972" max="8974" width="11.28515625" style="5" customWidth="1"/>
    <col min="8975" max="8976" width="11.28515625" style="5" bestFit="1" customWidth="1"/>
    <col min="8977" max="8977" width="9.42578125" style="5" bestFit="1" customWidth="1"/>
    <col min="8978" max="8979" width="10.28515625" style="5" bestFit="1" customWidth="1"/>
    <col min="8980" max="8984" width="11.28515625" style="5" bestFit="1" customWidth="1"/>
    <col min="8985" max="8993" width="9.140625" style="5"/>
    <col min="8994" max="8995" width="10.28515625" style="5" bestFit="1" customWidth="1"/>
    <col min="8996" max="9216" width="9.140625" style="5"/>
    <col min="9217" max="9217" width="10.42578125" style="5" customWidth="1"/>
    <col min="9218" max="9218" width="7.42578125" style="5" customWidth="1"/>
    <col min="9219" max="9219" width="23.85546875" style="5" customWidth="1"/>
    <col min="9220" max="9220" width="11.5703125" style="5" customWidth="1"/>
    <col min="9221" max="9221" width="11.28515625" style="5" customWidth="1"/>
    <col min="9222" max="9222" width="10.5703125" style="5" customWidth="1"/>
    <col min="9223" max="9223" width="11" style="5" customWidth="1"/>
    <col min="9224" max="9224" width="10.140625" style="5" customWidth="1"/>
    <col min="9225" max="9225" width="9.7109375" style="5" customWidth="1"/>
    <col min="9226" max="9226" width="3.5703125" style="5" customWidth="1"/>
    <col min="9227" max="9227" width="10.28515625" style="5" customWidth="1"/>
    <col min="9228" max="9230" width="11.28515625" style="5" customWidth="1"/>
    <col min="9231" max="9232" width="11.28515625" style="5" bestFit="1" customWidth="1"/>
    <col min="9233" max="9233" width="9.42578125" style="5" bestFit="1" customWidth="1"/>
    <col min="9234" max="9235" width="10.28515625" style="5" bestFit="1" customWidth="1"/>
    <col min="9236" max="9240" width="11.28515625" style="5" bestFit="1" customWidth="1"/>
    <col min="9241" max="9249" width="9.140625" style="5"/>
    <col min="9250" max="9251" width="10.28515625" style="5" bestFit="1" customWidth="1"/>
    <col min="9252" max="9472" width="9.140625" style="5"/>
    <col min="9473" max="9473" width="10.42578125" style="5" customWidth="1"/>
    <col min="9474" max="9474" width="7.42578125" style="5" customWidth="1"/>
    <col min="9475" max="9475" width="23.85546875" style="5" customWidth="1"/>
    <col min="9476" max="9476" width="11.5703125" style="5" customWidth="1"/>
    <col min="9477" max="9477" width="11.28515625" style="5" customWidth="1"/>
    <col min="9478" max="9478" width="10.5703125" style="5" customWidth="1"/>
    <col min="9479" max="9479" width="11" style="5" customWidth="1"/>
    <col min="9480" max="9480" width="10.140625" style="5" customWidth="1"/>
    <col min="9481" max="9481" width="9.7109375" style="5" customWidth="1"/>
    <col min="9482" max="9482" width="3.5703125" style="5" customWidth="1"/>
    <col min="9483" max="9483" width="10.28515625" style="5" customWidth="1"/>
    <col min="9484" max="9486" width="11.28515625" style="5" customWidth="1"/>
    <col min="9487" max="9488" width="11.28515625" style="5" bestFit="1" customWidth="1"/>
    <col min="9489" max="9489" width="9.42578125" style="5" bestFit="1" customWidth="1"/>
    <col min="9490" max="9491" width="10.28515625" style="5" bestFit="1" customWidth="1"/>
    <col min="9492" max="9496" width="11.28515625" style="5" bestFit="1" customWidth="1"/>
    <col min="9497" max="9505" width="9.140625" style="5"/>
    <col min="9506" max="9507" width="10.28515625" style="5" bestFit="1" customWidth="1"/>
    <col min="9508" max="9728" width="9.140625" style="5"/>
    <col min="9729" max="9729" width="10.42578125" style="5" customWidth="1"/>
    <col min="9730" max="9730" width="7.42578125" style="5" customWidth="1"/>
    <col min="9731" max="9731" width="23.85546875" style="5" customWidth="1"/>
    <col min="9732" max="9732" width="11.5703125" style="5" customWidth="1"/>
    <col min="9733" max="9733" width="11.28515625" style="5" customWidth="1"/>
    <col min="9734" max="9734" width="10.5703125" style="5" customWidth="1"/>
    <col min="9735" max="9735" width="11" style="5" customWidth="1"/>
    <col min="9736" max="9736" width="10.140625" style="5" customWidth="1"/>
    <col min="9737" max="9737" width="9.7109375" style="5" customWidth="1"/>
    <col min="9738" max="9738" width="3.5703125" style="5" customWidth="1"/>
    <col min="9739" max="9739" width="10.28515625" style="5" customWidth="1"/>
    <col min="9740" max="9742" width="11.28515625" style="5" customWidth="1"/>
    <col min="9743" max="9744" width="11.28515625" style="5" bestFit="1" customWidth="1"/>
    <col min="9745" max="9745" width="9.42578125" style="5" bestFit="1" customWidth="1"/>
    <col min="9746" max="9747" width="10.28515625" style="5" bestFit="1" customWidth="1"/>
    <col min="9748" max="9752" width="11.28515625" style="5" bestFit="1" customWidth="1"/>
    <col min="9753" max="9761" width="9.140625" style="5"/>
    <col min="9762" max="9763" width="10.28515625" style="5" bestFit="1" customWidth="1"/>
    <col min="9764" max="9984" width="9.140625" style="5"/>
    <col min="9985" max="9985" width="10.42578125" style="5" customWidth="1"/>
    <col min="9986" max="9986" width="7.42578125" style="5" customWidth="1"/>
    <col min="9987" max="9987" width="23.85546875" style="5" customWidth="1"/>
    <col min="9988" max="9988" width="11.5703125" style="5" customWidth="1"/>
    <col min="9989" max="9989" width="11.28515625" style="5" customWidth="1"/>
    <col min="9990" max="9990" width="10.5703125" style="5" customWidth="1"/>
    <col min="9991" max="9991" width="11" style="5" customWidth="1"/>
    <col min="9992" max="9992" width="10.140625" style="5" customWidth="1"/>
    <col min="9993" max="9993" width="9.7109375" style="5" customWidth="1"/>
    <col min="9994" max="9994" width="3.5703125" style="5" customWidth="1"/>
    <col min="9995" max="9995" width="10.28515625" style="5" customWidth="1"/>
    <col min="9996" max="9998" width="11.28515625" style="5" customWidth="1"/>
    <col min="9999" max="10000" width="11.28515625" style="5" bestFit="1" customWidth="1"/>
    <col min="10001" max="10001" width="9.42578125" style="5" bestFit="1" customWidth="1"/>
    <col min="10002" max="10003" width="10.28515625" style="5" bestFit="1" customWidth="1"/>
    <col min="10004" max="10008" width="11.28515625" style="5" bestFit="1" customWidth="1"/>
    <col min="10009" max="10017" width="9.140625" style="5"/>
    <col min="10018" max="10019" width="10.28515625" style="5" bestFit="1" customWidth="1"/>
    <col min="10020" max="10240" width="9.140625" style="5"/>
    <col min="10241" max="10241" width="10.42578125" style="5" customWidth="1"/>
    <col min="10242" max="10242" width="7.42578125" style="5" customWidth="1"/>
    <col min="10243" max="10243" width="23.85546875" style="5" customWidth="1"/>
    <col min="10244" max="10244" width="11.5703125" style="5" customWidth="1"/>
    <col min="10245" max="10245" width="11.28515625" style="5" customWidth="1"/>
    <col min="10246" max="10246" width="10.5703125" style="5" customWidth="1"/>
    <col min="10247" max="10247" width="11" style="5" customWidth="1"/>
    <col min="10248" max="10248" width="10.140625" style="5" customWidth="1"/>
    <col min="10249" max="10249" width="9.7109375" style="5" customWidth="1"/>
    <col min="10250" max="10250" width="3.5703125" style="5" customWidth="1"/>
    <col min="10251" max="10251" width="10.28515625" style="5" customWidth="1"/>
    <col min="10252" max="10254" width="11.28515625" style="5" customWidth="1"/>
    <col min="10255" max="10256" width="11.28515625" style="5" bestFit="1" customWidth="1"/>
    <col min="10257" max="10257" width="9.42578125" style="5" bestFit="1" customWidth="1"/>
    <col min="10258" max="10259" width="10.28515625" style="5" bestFit="1" customWidth="1"/>
    <col min="10260" max="10264" width="11.28515625" style="5" bestFit="1" customWidth="1"/>
    <col min="10265" max="10273" width="9.140625" style="5"/>
    <col min="10274" max="10275" width="10.28515625" style="5" bestFit="1" customWidth="1"/>
    <col min="10276" max="10496" width="9.140625" style="5"/>
    <col min="10497" max="10497" width="10.42578125" style="5" customWidth="1"/>
    <col min="10498" max="10498" width="7.42578125" style="5" customWidth="1"/>
    <col min="10499" max="10499" width="23.85546875" style="5" customWidth="1"/>
    <col min="10500" max="10500" width="11.5703125" style="5" customWidth="1"/>
    <col min="10501" max="10501" width="11.28515625" style="5" customWidth="1"/>
    <col min="10502" max="10502" width="10.5703125" style="5" customWidth="1"/>
    <col min="10503" max="10503" width="11" style="5" customWidth="1"/>
    <col min="10504" max="10504" width="10.140625" style="5" customWidth="1"/>
    <col min="10505" max="10505" width="9.7109375" style="5" customWidth="1"/>
    <col min="10506" max="10506" width="3.5703125" style="5" customWidth="1"/>
    <col min="10507" max="10507" width="10.28515625" style="5" customWidth="1"/>
    <col min="10508" max="10510" width="11.28515625" style="5" customWidth="1"/>
    <col min="10511" max="10512" width="11.28515625" style="5" bestFit="1" customWidth="1"/>
    <col min="10513" max="10513" width="9.42578125" style="5" bestFit="1" customWidth="1"/>
    <col min="10514" max="10515" width="10.28515625" style="5" bestFit="1" customWidth="1"/>
    <col min="10516" max="10520" width="11.28515625" style="5" bestFit="1" customWidth="1"/>
    <col min="10521" max="10529" width="9.140625" style="5"/>
    <col min="10530" max="10531" width="10.28515625" style="5" bestFit="1" customWidth="1"/>
    <col min="10532" max="10752" width="9.140625" style="5"/>
    <col min="10753" max="10753" width="10.42578125" style="5" customWidth="1"/>
    <col min="10754" max="10754" width="7.42578125" style="5" customWidth="1"/>
    <col min="10755" max="10755" width="23.85546875" style="5" customWidth="1"/>
    <col min="10756" max="10756" width="11.5703125" style="5" customWidth="1"/>
    <col min="10757" max="10757" width="11.28515625" style="5" customWidth="1"/>
    <col min="10758" max="10758" width="10.5703125" style="5" customWidth="1"/>
    <col min="10759" max="10759" width="11" style="5" customWidth="1"/>
    <col min="10760" max="10760" width="10.140625" style="5" customWidth="1"/>
    <col min="10761" max="10761" width="9.7109375" style="5" customWidth="1"/>
    <col min="10762" max="10762" width="3.5703125" style="5" customWidth="1"/>
    <col min="10763" max="10763" width="10.28515625" style="5" customWidth="1"/>
    <col min="10764" max="10766" width="11.28515625" style="5" customWidth="1"/>
    <col min="10767" max="10768" width="11.28515625" style="5" bestFit="1" customWidth="1"/>
    <col min="10769" max="10769" width="9.42578125" style="5" bestFit="1" customWidth="1"/>
    <col min="10770" max="10771" width="10.28515625" style="5" bestFit="1" customWidth="1"/>
    <col min="10772" max="10776" width="11.28515625" style="5" bestFit="1" customWidth="1"/>
    <col min="10777" max="10785" width="9.140625" style="5"/>
    <col min="10786" max="10787" width="10.28515625" style="5" bestFit="1" customWidth="1"/>
    <col min="10788" max="11008" width="9.140625" style="5"/>
    <col min="11009" max="11009" width="10.42578125" style="5" customWidth="1"/>
    <col min="11010" max="11010" width="7.42578125" style="5" customWidth="1"/>
    <col min="11011" max="11011" width="23.85546875" style="5" customWidth="1"/>
    <col min="11012" max="11012" width="11.5703125" style="5" customWidth="1"/>
    <col min="11013" max="11013" width="11.28515625" style="5" customWidth="1"/>
    <col min="11014" max="11014" width="10.5703125" style="5" customWidth="1"/>
    <col min="11015" max="11015" width="11" style="5" customWidth="1"/>
    <col min="11016" max="11016" width="10.140625" style="5" customWidth="1"/>
    <col min="11017" max="11017" width="9.7109375" style="5" customWidth="1"/>
    <col min="11018" max="11018" width="3.5703125" style="5" customWidth="1"/>
    <col min="11019" max="11019" width="10.28515625" style="5" customWidth="1"/>
    <col min="11020" max="11022" width="11.28515625" style="5" customWidth="1"/>
    <col min="11023" max="11024" width="11.28515625" style="5" bestFit="1" customWidth="1"/>
    <col min="11025" max="11025" width="9.42578125" style="5" bestFit="1" customWidth="1"/>
    <col min="11026" max="11027" width="10.28515625" style="5" bestFit="1" customWidth="1"/>
    <col min="11028" max="11032" width="11.28515625" style="5" bestFit="1" customWidth="1"/>
    <col min="11033" max="11041" width="9.140625" style="5"/>
    <col min="11042" max="11043" width="10.28515625" style="5" bestFit="1" customWidth="1"/>
    <col min="11044" max="11264" width="9.140625" style="5"/>
    <col min="11265" max="11265" width="10.42578125" style="5" customWidth="1"/>
    <col min="11266" max="11266" width="7.42578125" style="5" customWidth="1"/>
    <col min="11267" max="11267" width="23.85546875" style="5" customWidth="1"/>
    <col min="11268" max="11268" width="11.5703125" style="5" customWidth="1"/>
    <col min="11269" max="11269" width="11.28515625" style="5" customWidth="1"/>
    <col min="11270" max="11270" width="10.5703125" style="5" customWidth="1"/>
    <col min="11271" max="11271" width="11" style="5" customWidth="1"/>
    <col min="11272" max="11272" width="10.140625" style="5" customWidth="1"/>
    <col min="11273" max="11273" width="9.7109375" style="5" customWidth="1"/>
    <col min="11274" max="11274" width="3.5703125" style="5" customWidth="1"/>
    <col min="11275" max="11275" width="10.28515625" style="5" customWidth="1"/>
    <col min="11276" max="11278" width="11.28515625" style="5" customWidth="1"/>
    <col min="11279" max="11280" width="11.28515625" style="5" bestFit="1" customWidth="1"/>
    <col min="11281" max="11281" width="9.42578125" style="5" bestFit="1" customWidth="1"/>
    <col min="11282" max="11283" width="10.28515625" style="5" bestFit="1" customWidth="1"/>
    <col min="11284" max="11288" width="11.28515625" style="5" bestFit="1" customWidth="1"/>
    <col min="11289" max="11297" width="9.140625" style="5"/>
    <col min="11298" max="11299" width="10.28515625" style="5" bestFit="1" customWidth="1"/>
    <col min="11300" max="11520" width="9.140625" style="5"/>
    <col min="11521" max="11521" width="10.42578125" style="5" customWidth="1"/>
    <col min="11522" max="11522" width="7.42578125" style="5" customWidth="1"/>
    <col min="11523" max="11523" width="23.85546875" style="5" customWidth="1"/>
    <col min="11524" max="11524" width="11.5703125" style="5" customWidth="1"/>
    <col min="11525" max="11525" width="11.28515625" style="5" customWidth="1"/>
    <col min="11526" max="11526" width="10.5703125" style="5" customWidth="1"/>
    <col min="11527" max="11527" width="11" style="5" customWidth="1"/>
    <col min="11528" max="11528" width="10.140625" style="5" customWidth="1"/>
    <col min="11529" max="11529" width="9.7109375" style="5" customWidth="1"/>
    <col min="11530" max="11530" width="3.5703125" style="5" customWidth="1"/>
    <col min="11531" max="11531" width="10.28515625" style="5" customWidth="1"/>
    <col min="11532" max="11534" width="11.28515625" style="5" customWidth="1"/>
    <col min="11535" max="11536" width="11.28515625" style="5" bestFit="1" customWidth="1"/>
    <col min="11537" max="11537" width="9.42578125" style="5" bestFit="1" customWidth="1"/>
    <col min="11538" max="11539" width="10.28515625" style="5" bestFit="1" customWidth="1"/>
    <col min="11540" max="11544" width="11.28515625" style="5" bestFit="1" customWidth="1"/>
    <col min="11545" max="11553" width="9.140625" style="5"/>
    <col min="11554" max="11555" width="10.28515625" style="5" bestFit="1" customWidth="1"/>
    <col min="11556" max="11776" width="9.140625" style="5"/>
    <col min="11777" max="11777" width="10.42578125" style="5" customWidth="1"/>
    <col min="11778" max="11778" width="7.42578125" style="5" customWidth="1"/>
    <col min="11779" max="11779" width="23.85546875" style="5" customWidth="1"/>
    <col min="11780" max="11780" width="11.5703125" style="5" customWidth="1"/>
    <col min="11781" max="11781" width="11.28515625" style="5" customWidth="1"/>
    <col min="11782" max="11782" width="10.5703125" style="5" customWidth="1"/>
    <col min="11783" max="11783" width="11" style="5" customWidth="1"/>
    <col min="11784" max="11784" width="10.140625" style="5" customWidth="1"/>
    <col min="11785" max="11785" width="9.7109375" style="5" customWidth="1"/>
    <col min="11786" max="11786" width="3.5703125" style="5" customWidth="1"/>
    <col min="11787" max="11787" width="10.28515625" style="5" customWidth="1"/>
    <col min="11788" max="11790" width="11.28515625" style="5" customWidth="1"/>
    <col min="11791" max="11792" width="11.28515625" style="5" bestFit="1" customWidth="1"/>
    <col min="11793" max="11793" width="9.42578125" style="5" bestFit="1" customWidth="1"/>
    <col min="11794" max="11795" width="10.28515625" style="5" bestFit="1" customWidth="1"/>
    <col min="11796" max="11800" width="11.28515625" style="5" bestFit="1" customWidth="1"/>
    <col min="11801" max="11809" width="9.140625" style="5"/>
    <col min="11810" max="11811" width="10.28515625" style="5" bestFit="1" customWidth="1"/>
    <col min="11812" max="12032" width="9.140625" style="5"/>
    <col min="12033" max="12033" width="10.42578125" style="5" customWidth="1"/>
    <col min="12034" max="12034" width="7.42578125" style="5" customWidth="1"/>
    <col min="12035" max="12035" width="23.85546875" style="5" customWidth="1"/>
    <col min="12036" max="12036" width="11.5703125" style="5" customWidth="1"/>
    <col min="12037" max="12037" width="11.28515625" style="5" customWidth="1"/>
    <col min="12038" max="12038" width="10.5703125" style="5" customWidth="1"/>
    <col min="12039" max="12039" width="11" style="5" customWidth="1"/>
    <col min="12040" max="12040" width="10.140625" style="5" customWidth="1"/>
    <col min="12041" max="12041" width="9.7109375" style="5" customWidth="1"/>
    <col min="12042" max="12042" width="3.5703125" style="5" customWidth="1"/>
    <col min="12043" max="12043" width="10.28515625" style="5" customWidth="1"/>
    <col min="12044" max="12046" width="11.28515625" style="5" customWidth="1"/>
    <col min="12047" max="12048" width="11.28515625" style="5" bestFit="1" customWidth="1"/>
    <col min="12049" max="12049" width="9.42578125" style="5" bestFit="1" customWidth="1"/>
    <col min="12050" max="12051" width="10.28515625" style="5" bestFit="1" customWidth="1"/>
    <col min="12052" max="12056" width="11.28515625" style="5" bestFit="1" customWidth="1"/>
    <col min="12057" max="12065" width="9.140625" style="5"/>
    <col min="12066" max="12067" width="10.28515625" style="5" bestFit="1" customWidth="1"/>
    <col min="12068" max="12288" width="9.140625" style="5"/>
    <col min="12289" max="12289" width="10.42578125" style="5" customWidth="1"/>
    <col min="12290" max="12290" width="7.42578125" style="5" customWidth="1"/>
    <col min="12291" max="12291" width="23.85546875" style="5" customWidth="1"/>
    <col min="12292" max="12292" width="11.5703125" style="5" customWidth="1"/>
    <col min="12293" max="12293" width="11.28515625" style="5" customWidth="1"/>
    <col min="12294" max="12294" width="10.5703125" style="5" customWidth="1"/>
    <col min="12295" max="12295" width="11" style="5" customWidth="1"/>
    <col min="12296" max="12296" width="10.140625" style="5" customWidth="1"/>
    <col min="12297" max="12297" width="9.7109375" style="5" customWidth="1"/>
    <col min="12298" max="12298" width="3.5703125" style="5" customWidth="1"/>
    <col min="12299" max="12299" width="10.28515625" style="5" customWidth="1"/>
    <col min="12300" max="12302" width="11.28515625" style="5" customWidth="1"/>
    <col min="12303" max="12304" width="11.28515625" style="5" bestFit="1" customWidth="1"/>
    <col min="12305" max="12305" width="9.42578125" style="5" bestFit="1" customWidth="1"/>
    <col min="12306" max="12307" width="10.28515625" style="5" bestFit="1" customWidth="1"/>
    <col min="12308" max="12312" width="11.28515625" style="5" bestFit="1" customWidth="1"/>
    <col min="12313" max="12321" width="9.140625" style="5"/>
    <col min="12322" max="12323" width="10.28515625" style="5" bestFit="1" customWidth="1"/>
    <col min="12324" max="12544" width="9.140625" style="5"/>
    <col min="12545" max="12545" width="10.42578125" style="5" customWidth="1"/>
    <col min="12546" max="12546" width="7.42578125" style="5" customWidth="1"/>
    <col min="12547" max="12547" width="23.85546875" style="5" customWidth="1"/>
    <col min="12548" max="12548" width="11.5703125" style="5" customWidth="1"/>
    <col min="12549" max="12549" width="11.28515625" style="5" customWidth="1"/>
    <col min="12550" max="12550" width="10.5703125" style="5" customWidth="1"/>
    <col min="12551" max="12551" width="11" style="5" customWidth="1"/>
    <col min="12552" max="12552" width="10.140625" style="5" customWidth="1"/>
    <col min="12553" max="12553" width="9.7109375" style="5" customWidth="1"/>
    <col min="12554" max="12554" width="3.5703125" style="5" customWidth="1"/>
    <col min="12555" max="12555" width="10.28515625" style="5" customWidth="1"/>
    <col min="12556" max="12558" width="11.28515625" style="5" customWidth="1"/>
    <col min="12559" max="12560" width="11.28515625" style="5" bestFit="1" customWidth="1"/>
    <col min="12561" max="12561" width="9.42578125" style="5" bestFit="1" customWidth="1"/>
    <col min="12562" max="12563" width="10.28515625" style="5" bestFit="1" customWidth="1"/>
    <col min="12564" max="12568" width="11.28515625" style="5" bestFit="1" customWidth="1"/>
    <col min="12569" max="12577" width="9.140625" style="5"/>
    <col min="12578" max="12579" width="10.28515625" style="5" bestFit="1" customWidth="1"/>
    <col min="12580" max="12800" width="9.140625" style="5"/>
    <col min="12801" max="12801" width="10.42578125" style="5" customWidth="1"/>
    <col min="12802" max="12802" width="7.42578125" style="5" customWidth="1"/>
    <col min="12803" max="12803" width="23.85546875" style="5" customWidth="1"/>
    <col min="12804" max="12804" width="11.5703125" style="5" customWidth="1"/>
    <col min="12805" max="12805" width="11.28515625" style="5" customWidth="1"/>
    <col min="12806" max="12806" width="10.5703125" style="5" customWidth="1"/>
    <col min="12807" max="12807" width="11" style="5" customWidth="1"/>
    <col min="12808" max="12808" width="10.140625" style="5" customWidth="1"/>
    <col min="12809" max="12809" width="9.7109375" style="5" customWidth="1"/>
    <col min="12810" max="12810" width="3.5703125" style="5" customWidth="1"/>
    <col min="12811" max="12811" width="10.28515625" style="5" customWidth="1"/>
    <col min="12812" max="12814" width="11.28515625" style="5" customWidth="1"/>
    <col min="12815" max="12816" width="11.28515625" style="5" bestFit="1" customWidth="1"/>
    <col min="12817" max="12817" width="9.42578125" style="5" bestFit="1" customWidth="1"/>
    <col min="12818" max="12819" width="10.28515625" style="5" bestFit="1" customWidth="1"/>
    <col min="12820" max="12824" width="11.28515625" style="5" bestFit="1" customWidth="1"/>
    <col min="12825" max="12833" width="9.140625" style="5"/>
    <col min="12834" max="12835" width="10.28515625" style="5" bestFit="1" customWidth="1"/>
    <col min="12836" max="13056" width="9.140625" style="5"/>
    <col min="13057" max="13057" width="10.42578125" style="5" customWidth="1"/>
    <col min="13058" max="13058" width="7.42578125" style="5" customWidth="1"/>
    <col min="13059" max="13059" width="23.85546875" style="5" customWidth="1"/>
    <col min="13060" max="13060" width="11.5703125" style="5" customWidth="1"/>
    <col min="13061" max="13061" width="11.28515625" style="5" customWidth="1"/>
    <col min="13062" max="13062" width="10.5703125" style="5" customWidth="1"/>
    <col min="13063" max="13063" width="11" style="5" customWidth="1"/>
    <col min="13064" max="13064" width="10.140625" style="5" customWidth="1"/>
    <col min="13065" max="13065" width="9.7109375" style="5" customWidth="1"/>
    <col min="13066" max="13066" width="3.5703125" style="5" customWidth="1"/>
    <col min="13067" max="13067" width="10.28515625" style="5" customWidth="1"/>
    <col min="13068" max="13070" width="11.28515625" style="5" customWidth="1"/>
    <col min="13071" max="13072" width="11.28515625" style="5" bestFit="1" customWidth="1"/>
    <col min="13073" max="13073" width="9.42578125" style="5" bestFit="1" customWidth="1"/>
    <col min="13074" max="13075" width="10.28515625" style="5" bestFit="1" customWidth="1"/>
    <col min="13076" max="13080" width="11.28515625" style="5" bestFit="1" customWidth="1"/>
    <col min="13081" max="13089" width="9.140625" style="5"/>
    <col min="13090" max="13091" width="10.28515625" style="5" bestFit="1" customWidth="1"/>
    <col min="13092" max="13312" width="9.140625" style="5"/>
    <col min="13313" max="13313" width="10.42578125" style="5" customWidth="1"/>
    <col min="13314" max="13314" width="7.42578125" style="5" customWidth="1"/>
    <col min="13315" max="13315" width="23.85546875" style="5" customWidth="1"/>
    <col min="13316" max="13316" width="11.5703125" style="5" customWidth="1"/>
    <col min="13317" max="13317" width="11.28515625" style="5" customWidth="1"/>
    <col min="13318" max="13318" width="10.5703125" style="5" customWidth="1"/>
    <col min="13319" max="13319" width="11" style="5" customWidth="1"/>
    <col min="13320" max="13320" width="10.140625" style="5" customWidth="1"/>
    <col min="13321" max="13321" width="9.7109375" style="5" customWidth="1"/>
    <col min="13322" max="13322" width="3.5703125" style="5" customWidth="1"/>
    <col min="13323" max="13323" width="10.28515625" style="5" customWidth="1"/>
    <col min="13324" max="13326" width="11.28515625" style="5" customWidth="1"/>
    <col min="13327" max="13328" width="11.28515625" style="5" bestFit="1" customWidth="1"/>
    <col min="13329" max="13329" width="9.42578125" style="5" bestFit="1" customWidth="1"/>
    <col min="13330" max="13331" width="10.28515625" style="5" bestFit="1" customWidth="1"/>
    <col min="13332" max="13336" width="11.28515625" style="5" bestFit="1" customWidth="1"/>
    <col min="13337" max="13345" width="9.140625" style="5"/>
    <col min="13346" max="13347" width="10.28515625" style="5" bestFit="1" customWidth="1"/>
    <col min="13348" max="13568" width="9.140625" style="5"/>
    <col min="13569" max="13569" width="10.42578125" style="5" customWidth="1"/>
    <col min="13570" max="13570" width="7.42578125" style="5" customWidth="1"/>
    <col min="13571" max="13571" width="23.85546875" style="5" customWidth="1"/>
    <col min="13572" max="13572" width="11.5703125" style="5" customWidth="1"/>
    <col min="13573" max="13573" width="11.28515625" style="5" customWidth="1"/>
    <col min="13574" max="13574" width="10.5703125" style="5" customWidth="1"/>
    <col min="13575" max="13575" width="11" style="5" customWidth="1"/>
    <col min="13576" max="13576" width="10.140625" style="5" customWidth="1"/>
    <col min="13577" max="13577" width="9.7109375" style="5" customWidth="1"/>
    <col min="13578" max="13578" width="3.5703125" style="5" customWidth="1"/>
    <col min="13579" max="13579" width="10.28515625" style="5" customWidth="1"/>
    <col min="13580" max="13582" width="11.28515625" style="5" customWidth="1"/>
    <col min="13583" max="13584" width="11.28515625" style="5" bestFit="1" customWidth="1"/>
    <col min="13585" max="13585" width="9.42578125" style="5" bestFit="1" customWidth="1"/>
    <col min="13586" max="13587" width="10.28515625" style="5" bestFit="1" customWidth="1"/>
    <col min="13588" max="13592" width="11.28515625" style="5" bestFit="1" customWidth="1"/>
    <col min="13593" max="13601" width="9.140625" style="5"/>
    <col min="13602" max="13603" width="10.28515625" style="5" bestFit="1" customWidth="1"/>
    <col min="13604" max="13824" width="9.140625" style="5"/>
    <col min="13825" max="13825" width="10.42578125" style="5" customWidth="1"/>
    <col min="13826" max="13826" width="7.42578125" style="5" customWidth="1"/>
    <col min="13827" max="13827" width="23.85546875" style="5" customWidth="1"/>
    <col min="13828" max="13828" width="11.5703125" style="5" customWidth="1"/>
    <col min="13829" max="13829" width="11.28515625" style="5" customWidth="1"/>
    <col min="13830" max="13830" width="10.5703125" style="5" customWidth="1"/>
    <col min="13831" max="13831" width="11" style="5" customWidth="1"/>
    <col min="13832" max="13832" width="10.140625" style="5" customWidth="1"/>
    <col min="13833" max="13833" width="9.7109375" style="5" customWidth="1"/>
    <col min="13834" max="13834" width="3.5703125" style="5" customWidth="1"/>
    <col min="13835" max="13835" width="10.28515625" style="5" customWidth="1"/>
    <col min="13836" max="13838" width="11.28515625" style="5" customWidth="1"/>
    <col min="13839" max="13840" width="11.28515625" style="5" bestFit="1" customWidth="1"/>
    <col min="13841" max="13841" width="9.42578125" style="5" bestFit="1" customWidth="1"/>
    <col min="13842" max="13843" width="10.28515625" style="5" bestFit="1" customWidth="1"/>
    <col min="13844" max="13848" width="11.28515625" style="5" bestFit="1" customWidth="1"/>
    <col min="13849" max="13857" width="9.140625" style="5"/>
    <col min="13858" max="13859" width="10.28515625" style="5" bestFit="1" customWidth="1"/>
    <col min="13860" max="14080" width="9.140625" style="5"/>
    <col min="14081" max="14081" width="10.42578125" style="5" customWidth="1"/>
    <col min="14082" max="14082" width="7.42578125" style="5" customWidth="1"/>
    <col min="14083" max="14083" width="23.85546875" style="5" customWidth="1"/>
    <col min="14084" max="14084" width="11.5703125" style="5" customWidth="1"/>
    <col min="14085" max="14085" width="11.28515625" style="5" customWidth="1"/>
    <col min="14086" max="14086" width="10.5703125" style="5" customWidth="1"/>
    <col min="14087" max="14087" width="11" style="5" customWidth="1"/>
    <col min="14088" max="14088" width="10.140625" style="5" customWidth="1"/>
    <col min="14089" max="14089" width="9.7109375" style="5" customWidth="1"/>
    <col min="14090" max="14090" width="3.5703125" style="5" customWidth="1"/>
    <col min="14091" max="14091" width="10.28515625" style="5" customWidth="1"/>
    <col min="14092" max="14094" width="11.28515625" style="5" customWidth="1"/>
    <col min="14095" max="14096" width="11.28515625" style="5" bestFit="1" customWidth="1"/>
    <col min="14097" max="14097" width="9.42578125" style="5" bestFit="1" customWidth="1"/>
    <col min="14098" max="14099" width="10.28515625" style="5" bestFit="1" customWidth="1"/>
    <col min="14100" max="14104" width="11.28515625" style="5" bestFit="1" customWidth="1"/>
    <col min="14105" max="14113" width="9.140625" style="5"/>
    <col min="14114" max="14115" width="10.28515625" style="5" bestFit="1" customWidth="1"/>
    <col min="14116" max="14336" width="9.140625" style="5"/>
    <col min="14337" max="14337" width="10.42578125" style="5" customWidth="1"/>
    <col min="14338" max="14338" width="7.42578125" style="5" customWidth="1"/>
    <col min="14339" max="14339" width="23.85546875" style="5" customWidth="1"/>
    <col min="14340" max="14340" width="11.5703125" style="5" customWidth="1"/>
    <col min="14341" max="14341" width="11.28515625" style="5" customWidth="1"/>
    <col min="14342" max="14342" width="10.5703125" style="5" customWidth="1"/>
    <col min="14343" max="14343" width="11" style="5" customWidth="1"/>
    <col min="14344" max="14344" width="10.140625" style="5" customWidth="1"/>
    <col min="14345" max="14345" width="9.7109375" style="5" customWidth="1"/>
    <col min="14346" max="14346" width="3.5703125" style="5" customWidth="1"/>
    <col min="14347" max="14347" width="10.28515625" style="5" customWidth="1"/>
    <col min="14348" max="14350" width="11.28515625" style="5" customWidth="1"/>
    <col min="14351" max="14352" width="11.28515625" style="5" bestFit="1" customWidth="1"/>
    <col min="14353" max="14353" width="9.42578125" style="5" bestFit="1" customWidth="1"/>
    <col min="14354" max="14355" width="10.28515625" style="5" bestFit="1" customWidth="1"/>
    <col min="14356" max="14360" width="11.28515625" style="5" bestFit="1" customWidth="1"/>
    <col min="14361" max="14369" width="9.140625" style="5"/>
    <col min="14370" max="14371" width="10.28515625" style="5" bestFit="1" customWidth="1"/>
    <col min="14372" max="14592" width="9.140625" style="5"/>
    <col min="14593" max="14593" width="10.42578125" style="5" customWidth="1"/>
    <col min="14594" max="14594" width="7.42578125" style="5" customWidth="1"/>
    <col min="14595" max="14595" width="23.85546875" style="5" customWidth="1"/>
    <col min="14596" max="14596" width="11.5703125" style="5" customWidth="1"/>
    <col min="14597" max="14597" width="11.28515625" style="5" customWidth="1"/>
    <col min="14598" max="14598" width="10.5703125" style="5" customWidth="1"/>
    <col min="14599" max="14599" width="11" style="5" customWidth="1"/>
    <col min="14600" max="14600" width="10.140625" style="5" customWidth="1"/>
    <col min="14601" max="14601" width="9.7109375" style="5" customWidth="1"/>
    <col min="14602" max="14602" width="3.5703125" style="5" customWidth="1"/>
    <col min="14603" max="14603" width="10.28515625" style="5" customWidth="1"/>
    <col min="14604" max="14606" width="11.28515625" style="5" customWidth="1"/>
    <col min="14607" max="14608" width="11.28515625" style="5" bestFit="1" customWidth="1"/>
    <col min="14609" max="14609" width="9.42578125" style="5" bestFit="1" customWidth="1"/>
    <col min="14610" max="14611" width="10.28515625" style="5" bestFit="1" customWidth="1"/>
    <col min="14612" max="14616" width="11.28515625" style="5" bestFit="1" customWidth="1"/>
    <col min="14617" max="14625" width="9.140625" style="5"/>
    <col min="14626" max="14627" width="10.28515625" style="5" bestFit="1" customWidth="1"/>
    <col min="14628" max="14848" width="9.140625" style="5"/>
    <col min="14849" max="14849" width="10.42578125" style="5" customWidth="1"/>
    <col min="14850" max="14850" width="7.42578125" style="5" customWidth="1"/>
    <col min="14851" max="14851" width="23.85546875" style="5" customWidth="1"/>
    <col min="14852" max="14852" width="11.5703125" style="5" customWidth="1"/>
    <col min="14853" max="14853" width="11.28515625" style="5" customWidth="1"/>
    <col min="14854" max="14854" width="10.5703125" style="5" customWidth="1"/>
    <col min="14855" max="14855" width="11" style="5" customWidth="1"/>
    <col min="14856" max="14856" width="10.140625" style="5" customWidth="1"/>
    <col min="14857" max="14857" width="9.7109375" style="5" customWidth="1"/>
    <col min="14858" max="14858" width="3.5703125" style="5" customWidth="1"/>
    <col min="14859" max="14859" width="10.28515625" style="5" customWidth="1"/>
    <col min="14860" max="14862" width="11.28515625" style="5" customWidth="1"/>
    <col min="14863" max="14864" width="11.28515625" style="5" bestFit="1" customWidth="1"/>
    <col min="14865" max="14865" width="9.42578125" style="5" bestFit="1" customWidth="1"/>
    <col min="14866" max="14867" width="10.28515625" style="5" bestFit="1" customWidth="1"/>
    <col min="14868" max="14872" width="11.28515625" style="5" bestFit="1" customWidth="1"/>
    <col min="14873" max="14881" width="9.140625" style="5"/>
    <col min="14882" max="14883" width="10.28515625" style="5" bestFit="1" customWidth="1"/>
    <col min="14884" max="15104" width="9.140625" style="5"/>
    <col min="15105" max="15105" width="10.42578125" style="5" customWidth="1"/>
    <col min="15106" max="15106" width="7.42578125" style="5" customWidth="1"/>
    <col min="15107" max="15107" width="23.85546875" style="5" customWidth="1"/>
    <col min="15108" max="15108" width="11.5703125" style="5" customWidth="1"/>
    <col min="15109" max="15109" width="11.28515625" style="5" customWidth="1"/>
    <col min="15110" max="15110" width="10.5703125" style="5" customWidth="1"/>
    <col min="15111" max="15111" width="11" style="5" customWidth="1"/>
    <col min="15112" max="15112" width="10.140625" style="5" customWidth="1"/>
    <col min="15113" max="15113" width="9.7109375" style="5" customWidth="1"/>
    <col min="15114" max="15114" width="3.5703125" style="5" customWidth="1"/>
    <col min="15115" max="15115" width="10.28515625" style="5" customWidth="1"/>
    <col min="15116" max="15118" width="11.28515625" style="5" customWidth="1"/>
    <col min="15119" max="15120" width="11.28515625" style="5" bestFit="1" customWidth="1"/>
    <col min="15121" max="15121" width="9.42578125" style="5" bestFit="1" customWidth="1"/>
    <col min="15122" max="15123" width="10.28515625" style="5" bestFit="1" customWidth="1"/>
    <col min="15124" max="15128" width="11.28515625" style="5" bestFit="1" customWidth="1"/>
    <col min="15129" max="15137" width="9.140625" style="5"/>
    <col min="15138" max="15139" width="10.28515625" style="5" bestFit="1" customWidth="1"/>
    <col min="15140" max="15360" width="9.140625" style="5"/>
    <col min="15361" max="15361" width="10.42578125" style="5" customWidth="1"/>
    <col min="15362" max="15362" width="7.42578125" style="5" customWidth="1"/>
    <col min="15363" max="15363" width="23.85546875" style="5" customWidth="1"/>
    <col min="15364" max="15364" width="11.5703125" style="5" customWidth="1"/>
    <col min="15365" max="15365" width="11.28515625" style="5" customWidth="1"/>
    <col min="15366" max="15366" width="10.5703125" style="5" customWidth="1"/>
    <col min="15367" max="15367" width="11" style="5" customWidth="1"/>
    <col min="15368" max="15368" width="10.140625" style="5" customWidth="1"/>
    <col min="15369" max="15369" width="9.7109375" style="5" customWidth="1"/>
    <col min="15370" max="15370" width="3.5703125" style="5" customWidth="1"/>
    <col min="15371" max="15371" width="10.28515625" style="5" customWidth="1"/>
    <col min="15372" max="15374" width="11.28515625" style="5" customWidth="1"/>
    <col min="15375" max="15376" width="11.28515625" style="5" bestFit="1" customWidth="1"/>
    <col min="15377" max="15377" width="9.42578125" style="5" bestFit="1" customWidth="1"/>
    <col min="15378" max="15379" width="10.28515625" style="5" bestFit="1" customWidth="1"/>
    <col min="15380" max="15384" width="11.28515625" style="5" bestFit="1" customWidth="1"/>
    <col min="15385" max="15393" width="9.140625" style="5"/>
    <col min="15394" max="15395" width="10.28515625" style="5" bestFit="1" customWidth="1"/>
    <col min="15396" max="15616" width="9.140625" style="5"/>
    <col min="15617" max="15617" width="10.42578125" style="5" customWidth="1"/>
    <col min="15618" max="15618" width="7.42578125" style="5" customWidth="1"/>
    <col min="15619" max="15619" width="23.85546875" style="5" customWidth="1"/>
    <col min="15620" max="15620" width="11.5703125" style="5" customWidth="1"/>
    <col min="15621" max="15621" width="11.28515625" style="5" customWidth="1"/>
    <col min="15622" max="15622" width="10.5703125" style="5" customWidth="1"/>
    <col min="15623" max="15623" width="11" style="5" customWidth="1"/>
    <col min="15624" max="15624" width="10.140625" style="5" customWidth="1"/>
    <col min="15625" max="15625" width="9.7109375" style="5" customWidth="1"/>
    <col min="15626" max="15626" width="3.5703125" style="5" customWidth="1"/>
    <col min="15627" max="15627" width="10.28515625" style="5" customWidth="1"/>
    <col min="15628" max="15630" width="11.28515625" style="5" customWidth="1"/>
    <col min="15631" max="15632" width="11.28515625" style="5" bestFit="1" customWidth="1"/>
    <col min="15633" max="15633" width="9.42578125" style="5" bestFit="1" customWidth="1"/>
    <col min="15634" max="15635" width="10.28515625" style="5" bestFit="1" customWidth="1"/>
    <col min="15636" max="15640" width="11.28515625" style="5" bestFit="1" customWidth="1"/>
    <col min="15641" max="15649" width="9.140625" style="5"/>
    <col min="15650" max="15651" width="10.28515625" style="5" bestFit="1" customWidth="1"/>
    <col min="15652" max="15872" width="9.140625" style="5"/>
    <col min="15873" max="15873" width="10.42578125" style="5" customWidth="1"/>
    <col min="15874" max="15874" width="7.42578125" style="5" customWidth="1"/>
    <col min="15875" max="15875" width="23.85546875" style="5" customWidth="1"/>
    <col min="15876" max="15876" width="11.5703125" style="5" customWidth="1"/>
    <col min="15877" max="15877" width="11.28515625" style="5" customWidth="1"/>
    <col min="15878" max="15878" width="10.5703125" style="5" customWidth="1"/>
    <col min="15879" max="15879" width="11" style="5" customWidth="1"/>
    <col min="15880" max="15880" width="10.140625" style="5" customWidth="1"/>
    <col min="15881" max="15881" width="9.7109375" style="5" customWidth="1"/>
    <col min="15882" max="15882" width="3.5703125" style="5" customWidth="1"/>
    <col min="15883" max="15883" width="10.28515625" style="5" customWidth="1"/>
    <col min="15884" max="15886" width="11.28515625" style="5" customWidth="1"/>
    <col min="15887" max="15888" width="11.28515625" style="5" bestFit="1" customWidth="1"/>
    <col min="15889" max="15889" width="9.42578125" style="5" bestFit="1" customWidth="1"/>
    <col min="15890" max="15891" width="10.28515625" style="5" bestFit="1" customWidth="1"/>
    <col min="15892" max="15896" width="11.28515625" style="5" bestFit="1" customWidth="1"/>
    <col min="15897" max="15905" width="9.140625" style="5"/>
    <col min="15906" max="15907" width="10.28515625" style="5" bestFit="1" customWidth="1"/>
    <col min="15908" max="16128" width="9.140625" style="5"/>
    <col min="16129" max="16129" width="10.42578125" style="5" customWidth="1"/>
    <col min="16130" max="16130" width="7.42578125" style="5" customWidth="1"/>
    <col min="16131" max="16131" width="23.85546875" style="5" customWidth="1"/>
    <col min="16132" max="16132" width="11.5703125" style="5" customWidth="1"/>
    <col min="16133" max="16133" width="11.28515625" style="5" customWidth="1"/>
    <col min="16134" max="16134" width="10.5703125" style="5" customWidth="1"/>
    <col min="16135" max="16135" width="11" style="5" customWidth="1"/>
    <col min="16136" max="16136" width="10.140625" style="5" customWidth="1"/>
    <col min="16137" max="16137" width="9.7109375" style="5" customWidth="1"/>
    <col min="16138" max="16138" width="3.5703125" style="5" customWidth="1"/>
    <col min="16139" max="16139" width="10.28515625" style="5" customWidth="1"/>
    <col min="16140" max="16142" width="11.28515625" style="5" customWidth="1"/>
    <col min="16143" max="16144" width="11.28515625" style="5" bestFit="1" customWidth="1"/>
    <col min="16145" max="16145" width="9.42578125" style="5" bestFit="1" customWidth="1"/>
    <col min="16146" max="16147" width="10.28515625" style="5" bestFit="1" customWidth="1"/>
    <col min="16148" max="16152" width="11.28515625" style="5" bestFit="1" customWidth="1"/>
    <col min="16153" max="16161" width="9.140625" style="5"/>
    <col min="16162" max="16163" width="10.28515625" style="5" bestFit="1" customWidth="1"/>
    <col min="16164" max="16384" width="9.140625" style="5"/>
  </cols>
  <sheetData>
    <row r="1" spans="1:35" ht="18.75" x14ac:dyDescent="0.25">
      <c r="A1" s="170" t="s">
        <v>747</v>
      </c>
    </row>
    <row r="2" spans="1:35" ht="15.75" x14ac:dyDescent="0.25">
      <c r="A2" s="265" t="s">
        <v>746</v>
      </c>
    </row>
    <row r="3" spans="1:35" ht="15.75" thickBot="1" x14ac:dyDescent="0.25">
      <c r="A3" s="209" t="s">
        <v>662</v>
      </c>
      <c r="D3" s="123"/>
      <c r="E3" s="123"/>
      <c r="F3" s="123"/>
      <c r="G3" s="123"/>
      <c r="H3" s="123"/>
      <c r="I3" s="123"/>
      <c r="J3" s="123"/>
      <c r="K3" s="123"/>
      <c r="L3" s="123"/>
      <c r="M3" s="123"/>
      <c r="N3" s="123"/>
      <c r="O3" s="123"/>
    </row>
    <row r="4" spans="1:35" ht="12.75" customHeight="1" x14ac:dyDescent="0.2">
      <c r="A4" s="138"/>
      <c r="B4" s="138"/>
      <c r="C4" s="139"/>
      <c r="D4" s="330" t="s">
        <v>745</v>
      </c>
      <c r="E4" s="330"/>
      <c r="F4" s="330"/>
      <c r="G4" s="330"/>
      <c r="H4" s="330"/>
      <c r="I4" s="330"/>
      <c r="J4" s="330"/>
      <c r="K4" s="330"/>
      <c r="L4" s="330"/>
      <c r="M4" s="330"/>
      <c r="N4" s="330"/>
      <c r="O4" s="330"/>
      <c r="P4" s="262"/>
      <c r="Q4" s="264"/>
      <c r="R4" s="264"/>
      <c r="S4" s="264"/>
      <c r="T4" s="264"/>
      <c r="U4" s="264"/>
      <c r="V4" s="264"/>
      <c r="W4" s="264"/>
      <c r="X4" s="264"/>
      <c r="Y4" s="306"/>
      <c r="Z4" s="306"/>
      <c r="AA4" s="306"/>
      <c r="AB4" s="306"/>
      <c r="AC4" s="306"/>
      <c r="AD4" s="306"/>
      <c r="AE4" s="306"/>
      <c r="AF4" s="306"/>
      <c r="AG4" s="306"/>
    </row>
    <row r="5" spans="1:35" ht="12.75" customHeight="1" x14ac:dyDescent="0.2">
      <c r="A5" s="137"/>
      <c r="B5" s="137"/>
      <c r="C5" s="126"/>
      <c r="D5" s="307" t="s">
        <v>741</v>
      </c>
      <c r="E5" s="308"/>
      <c r="F5" s="308"/>
      <c r="G5" s="308"/>
      <c r="H5" s="308"/>
      <c r="I5" s="308"/>
      <c r="J5" s="136"/>
      <c r="K5" s="307" t="s">
        <v>740</v>
      </c>
      <c r="L5" s="307"/>
      <c r="M5" s="307"/>
      <c r="N5" s="307"/>
      <c r="O5" s="307"/>
      <c r="P5" s="136"/>
      <c r="Q5" s="264"/>
      <c r="R5" s="264"/>
      <c r="S5" s="264"/>
      <c r="T5" s="264"/>
      <c r="U5" s="306"/>
      <c r="V5" s="306"/>
      <c r="W5" s="306"/>
      <c r="X5" s="306"/>
      <c r="Y5" s="306"/>
      <c r="Z5" s="306"/>
      <c r="AA5" s="306"/>
      <c r="AB5" s="306"/>
      <c r="AC5" s="306"/>
      <c r="AD5" s="306"/>
      <c r="AE5" s="306"/>
      <c r="AF5" s="306"/>
      <c r="AG5" s="306"/>
    </row>
    <row r="6" spans="1:35" s="163" customFormat="1" ht="41.25" customHeight="1" x14ac:dyDescent="0.2">
      <c r="A6" s="260" t="s">
        <v>697</v>
      </c>
      <c r="B6" s="229" t="s">
        <v>739</v>
      </c>
      <c r="C6" s="263" t="s">
        <v>738</v>
      </c>
      <c r="D6" s="150" t="s">
        <v>737</v>
      </c>
      <c r="E6" s="150" t="s">
        <v>736</v>
      </c>
      <c r="F6" s="150" t="s">
        <v>735</v>
      </c>
      <c r="G6" s="150" t="s">
        <v>734</v>
      </c>
      <c r="H6" s="150" t="s">
        <v>733</v>
      </c>
      <c r="I6" s="150" t="s">
        <v>732</v>
      </c>
      <c r="J6" s="164"/>
      <c r="K6" s="150" t="s">
        <v>736</v>
      </c>
      <c r="L6" s="150" t="s">
        <v>735</v>
      </c>
      <c r="M6" s="150" t="s">
        <v>734</v>
      </c>
      <c r="N6" s="150" t="s">
        <v>733</v>
      </c>
      <c r="O6" s="164" t="s">
        <v>732</v>
      </c>
      <c r="P6" s="164"/>
      <c r="Q6" s="164"/>
      <c r="R6" s="164"/>
      <c r="S6" s="164"/>
      <c r="T6" s="164"/>
      <c r="U6" s="164"/>
      <c r="V6" s="164"/>
      <c r="W6" s="164"/>
      <c r="X6" s="164"/>
      <c r="Y6" s="164"/>
      <c r="Z6" s="164"/>
      <c r="AA6" s="164"/>
      <c r="AB6" s="164"/>
      <c r="AC6" s="164"/>
      <c r="AD6" s="164"/>
      <c r="AE6" s="164"/>
      <c r="AF6" s="165"/>
      <c r="AH6" s="164"/>
    </row>
    <row r="7" spans="1:35" s="163" customFormat="1" x14ac:dyDescent="0.2">
      <c r="A7" s="258"/>
      <c r="B7" s="257"/>
      <c r="C7" s="256"/>
      <c r="D7" s="255"/>
      <c r="E7" s="164"/>
      <c r="F7" s="164"/>
      <c r="G7" s="164"/>
      <c r="H7" s="164"/>
      <c r="I7" s="164"/>
      <c r="J7" s="164"/>
      <c r="K7" s="164"/>
      <c r="L7" s="164"/>
      <c r="M7" s="164"/>
      <c r="N7" s="164"/>
      <c r="O7" s="254"/>
      <c r="P7" s="164"/>
      <c r="Q7" s="164"/>
      <c r="R7" s="164"/>
      <c r="S7" s="164"/>
      <c r="T7" s="164"/>
      <c r="U7" s="164"/>
      <c r="V7" s="164"/>
      <c r="W7" s="164"/>
      <c r="X7" s="164"/>
      <c r="Y7" s="164"/>
      <c r="Z7" s="164"/>
      <c r="AA7" s="164"/>
      <c r="AB7" s="164"/>
      <c r="AC7" s="164"/>
      <c r="AD7" s="164"/>
      <c r="AE7" s="164"/>
      <c r="AF7" s="165"/>
      <c r="AH7" s="164"/>
    </row>
    <row r="8" spans="1:35" s="156" customFormat="1" x14ac:dyDescent="0.2">
      <c r="A8" s="44"/>
      <c r="B8" s="253"/>
      <c r="C8" s="253" t="s">
        <v>645</v>
      </c>
      <c r="D8" s="252">
        <f>'[6]Been before'!I11</f>
        <v>205153.34134855034</v>
      </c>
      <c r="E8" s="159">
        <f>'[6]Been before'!D11</f>
        <v>106133.99818293308</v>
      </c>
      <c r="F8" s="159">
        <f>'[6]Been before'!E11</f>
        <v>73182.052513199829</v>
      </c>
      <c r="G8" s="159">
        <f>'[6]Been before'!F11</f>
        <v>15028.710609422069</v>
      </c>
      <c r="H8" s="159">
        <f>'[6]Been before'!G11</f>
        <v>6862.3321639664691</v>
      </c>
      <c r="I8" s="159">
        <f>'[6]Been before'!H11</f>
        <v>3946.2478790289078</v>
      </c>
      <c r="J8" s="159"/>
      <c r="K8" s="251">
        <f t="shared" ref="K8:O12" si="0">E8/$D8</f>
        <v>0.51733984679593448</v>
      </c>
      <c r="L8" s="251">
        <f t="shared" si="0"/>
        <v>0.35671879401108741</v>
      </c>
      <c r="M8" s="251">
        <f t="shared" si="0"/>
        <v>7.3255987500045971E-2</v>
      </c>
      <c r="N8" s="251">
        <f t="shared" si="0"/>
        <v>3.3449770395440649E-2</v>
      </c>
      <c r="O8" s="251">
        <f t="shared" si="0"/>
        <v>1.9235601297491578E-2</v>
      </c>
      <c r="P8" s="159"/>
      <c r="Q8" s="159"/>
      <c r="R8" s="159"/>
      <c r="S8" s="159"/>
      <c r="T8" s="159"/>
      <c r="U8" s="159"/>
      <c r="V8" s="159"/>
      <c r="W8" s="159"/>
      <c r="X8" s="158"/>
      <c r="Y8" s="158"/>
      <c r="Z8" s="158"/>
      <c r="AA8" s="158"/>
      <c r="AB8" s="158"/>
      <c r="AC8" s="158"/>
      <c r="AD8" s="158"/>
      <c r="AE8" s="158"/>
      <c r="AF8" s="158"/>
      <c r="AG8" s="157"/>
      <c r="AH8" s="157"/>
    </row>
    <row r="9" spans="1:35" ht="18" customHeight="1" x14ac:dyDescent="0.2">
      <c r="A9" s="250" t="s">
        <v>644</v>
      </c>
      <c r="B9" s="126" t="s">
        <v>643</v>
      </c>
      <c r="C9" s="126" t="s">
        <v>642</v>
      </c>
      <c r="D9" s="249">
        <f>VLOOKUP(B9,'[6]Been before'!$C$7:$I$10,7,FALSE)</f>
        <v>63658.807188914398</v>
      </c>
      <c r="E9" s="145">
        <f>VLOOKUP(B9,'[6]Been before'!$C$7:$I$10,2,FALSE)</f>
        <v>34948.897104712603</v>
      </c>
      <c r="F9" s="145">
        <f>VLOOKUP(B9,'[6]Been before'!$C$7:$I$10,3,FALSE)</f>
        <v>21503.067890635699</v>
      </c>
      <c r="G9" s="145">
        <f>VLOOKUP(B9,'[6]Been before'!$C$7:$I$10,4,FALSE)</f>
        <v>4178.2396876975854</v>
      </c>
      <c r="H9" s="145">
        <f>VLOOKUP(B9,'[6]Been before'!$C$7:$I$10,5,FALSE)</f>
        <v>1866.7271052428639</v>
      </c>
      <c r="I9" s="145">
        <f>VLOOKUP(B9,'[6]Been before'!$C$7:$I$10,6,FALSE)</f>
        <v>1161.8754006256506</v>
      </c>
      <c r="J9" s="145"/>
      <c r="K9" s="248">
        <f t="shared" si="0"/>
        <v>0.54900332959425346</v>
      </c>
      <c r="L9" s="248">
        <f t="shared" si="0"/>
        <v>0.33778622063751551</v>
      </c>
      <c r="M9" s="248">
        <f t="shared" si="0"/>
        <v>6.5634903828753921E-2</v>
      </c>
      <c r="N9" s="248">
        <f t="shared" si="0"/>
        <v>2.9323940985936939E-2</v>
      </c>
      <c r="O9" s="248">
        <f t="shared" si="0"/>
        <v>1.8251604953540203E-2</v>
      </c>
      <c r="P9" s="144"/>
      <c r="Q9" s="144"/>
      <c r="R9" s="144"/>
      <c r="S9" s="144"/>
      <c r="T9" s="144"/>
      <c r="U9" s="144"/>
      <c r="V9" s="144"/>
      <c r="W9" s="144"/>
      <c r="X9" s="154"/>
      <c r="Y9" s="154"/>
      <c r="Z9" s="154"/>
      <c r="AA9" s="154"/>
      <c r="AB9" s="154"/>
      <c r="AC9" s="154"/>
      <c r="AD9" s="154"/>
      <c r="AE9" s="154"/>
      <c r="AF9" s="154"/>
      <c r="AG9" s="152"/>
      <c r="AH9" s="152"/>
    </row>
    <row r="10" spans="1:35" x14ac:dyDescent="0.2">
      <c r="A10" s="250" t="s">
        <v>641</v>
      </c>
      <c r="B10" s="126" t="s">
        <v>640</v>
      </c>
      <c r="C10" s="126" t="s">
        <v>639</v>
      </c>
      <c r="D10" s="249">
        <f>VLOOKUP(B10,'[6]Been before'!$C$7:$I$10,7,FALSE)</f>
        <v>65007.393721893561</v>
      </c>
      <c r="E10" s="145">
        <f>VLOOKUP(B10,'[6]Been before'!$C$7:$I$10,2,FALSE)</f>
        <v>33763.026258534017</v>
      </c>
      <c r="F10" s="145">
        <f>VLOOKUP(B10,'[6]Been before'!$C$7:$I$10,3,FALSE)</f>
        <v>23384.279054390106</v>
      </c>
      <c r="G10" s="145">
        <f>VLOOKUP(B10,'[6]Been before'!$C$7:$I$10,4,FALSE)</f>
        <v>4685.6632322707828</v>
      </c>
      <c r="H10" s="145">
        <f>VLOOKUP(B10,'[6]Been before'!$C$7:$I$10,5,FALSE)</f>
        <v>2069.2231616737422</v>
      </c>
      <c r="I10" s="145">
        <f>VLOOKUP(B10,'[6]Been before'!$C$7:$I$10,6,FALSE)</f>
        <v>1105.2020150249164</v>
      </c>
      <c r="J10" s="145"/>
      <c r="K10" s="248">
        <f t="shared" si="0"/>
        <v>0.51937209485700564</v>
      </c>
      <c r="L10" s="248">
        <f t="shared" si="0"/>
        <v>0.35971722161989422</v>
      </c>
      <c r="M10" s="248">
        <f t="shared" si="0"/>
        <v>7.2078927703460888E-2</v>
      </c>
      <c r="N10" s="248">
        <f t="shared" si="0"/>
        <v>3.1830581772375494E-2</v>
      </c>
      <c r="O10" s="248">
        <f t="shared" si="0"/>
        <v>1.7001174047263798E-2</v>
      </c>
      <c r="P10" s="144"/>
      <c r="Q10" s="144"/>
      <c r="R10" s="144"/>
      <c r="S10" s="144"/>
      <c r="T10" s="144"/>
      <c r="U10" s="144"/>
      <c r="V10" s="144"/>
      <c r="W10" s="144"/>
      <c r="X10" s="154"/>
      <c r="Y10" s="154"/>
      <c r="Z10" s="154"/>
      <c r="AA10" s="154"/>
      <c r="AB10" s="154"/>
      <c r="AC10" s="154"/>
      <c r="AD10" s="154"/>
      <c r="AE10" s="154"/>
      <c r="AF10" s="154"/>
      <c r="AG10" s="152"/>
      <c r="AH10" s="152"/>
    </row>
    <row r="11" spans="1:35" x14ac:dyDescent="0.2">
      <c r="A11" s="250" t="s">
        <v>638</v>
      </c>
      <c r="B11" s="126" t="s">
        <v>637</v>
      </c>
      <c r="C11" s="126" t="s">
        <v>636</v>
      </c>
      <c r="D11" s="249">
        <f>VLOOKUP(B11,'[6]Been before'!$C$7:$I$10,7,FALSE)</f>
        <v>26175.574285145638</v>
      </c>
      <c r="E11" s="145">
        <f>VLOOKUP(B11,'[6]Been before'!$C$7:$I$10,2,FALSE)</f>
        <v>12083.176207350811</v>
      </c>
      <c r="F11" s="145">
        <f>VLOOKUP(B11,'[6]Been before'!$C$7:$I$10,3,FALSE)</f>
        <v>10089.611483839837</v>
      </c>
      <c r="G11" s="145">
        <f>VLOOKUP(B11,'[6]Been before'!$C$7:$I$10,4,FALSE)</f>
        <v>2340.0917294750925</v>
      </c>
      <c r="H11" s="145">
        <f>VLOOKUP(B11,'[6]Been before'!$C$7:$I$10,5,FALSE)</f>
        <v>993.11138208045736</v>
      </c>
      <c r="I11" s="145">
        <f>VLOOKUP(B11,'[6]Been before'!$C$7:$I$10,6,FALSE)</f>
        <v>669.58348239943984</v>
      </c>
      <c r="J11" s="145"/>
      <c r="K11" s="248">
        <f t="shared" si="0"/>
        <v>0.46162029057020099</v>
      </c>
      <c r="L11" s="248">
        <f t="shared" si="0"/>
        <v>0.3854590303894721</v>
      </c>
      <c r="M11" s="248">
        <f t="shared" si="0"/>
        <v>8.9399823819837632E-2</v>
      </c>
      <c r="N11" s="248">
        <f t="shared" si="0"/>
        <v>3.7940385615303863E-2</v>
      </c>
      <c r="O11" s="248">
        <f t="shared" si="0"/>
        <v>2.5580469605185372E-2</v>
      </c>
      <c r="P11" s="144"/>
      <c r="Q11" s="144"/>
      <c r="R11" s="144"/>
      <c r="S11" s="144"/>
      <c r="T11" s="144"/>
      <c r="U11" s="144"/>
      <c r="V11" s="144"/>
      <c r="W11" s="144"/>
      <c r="X11" s="154"/>
      <c r="Y11" s="154"/>
      <c r="Z11" s="154"/>
      <c r="AA11" s="154"/>
      <c r="AB11" s="154"/>
      <c r="AC11" s="154"/>
      <c r="AD11" s="154"/>
      <c r="AE11" s="154"/>
      <c r="AF11" s="154"/>
      <c r="AG11" s="152"/>
      <c r="AH11" s="152"/>
    </row>
    <row r="12" spans="1:35" x14ac:dyDescent="0.2">
      <c r="A12" s="247" t="s">
        <v>635</v>
      </c>
      <c r="B12" s="155" t="s">
        <v>634</v>
      </c>
      <c r="C12" s="155" t="s">
        <v>633</v>
      </c>
      <c r="D12" s="246">
        <f>VLOOKUP(B12,'[6]Been before'!$C$7:$I$10,7,FALSE)</f>
        <v>50311.566152596737</v>
      </c>
      <c r="E12" s="145">
        <f>VLOOKUP(B12,'[6]Been before'!$C$7:$I$10,2,FALSE)</f>
        <v>25338.898612335637</v>
      </c>
      <c r="F12" s="145">
        <f>VLOOKUP(B12,'[6]Been before'!$C$7:$I$10,3,FALSE)</f>
        <v>18205.094084334185</v>
      </c>
      <c r="G12" s="145">
        <f>VLOOKUP(B12,'[6]Been before'!$C$7:$I$10,4,FALSE)</f>
        <v>3824.7159599786087</v>
      </c>
      <c r="H12" s="145">
        <f>VLOOKUP(B12,'[6]Been before'!$C$7:$I$10,5,FALSE)</f>
        <v>1933.2705149694054</v>
      </c>
      <c r="I12" s="145">
        <f>VLOOKUP(B12,'[6]Been before'!$C$7:$I$10,6,FALSE)</f>
        <v>1009.5869809789008</v>
      </c>
      <c r="J12" s="145"/>
      <c r="K12" s="248">
        <f t="shared" si="0"/>
        <v>0.50363963100416853</v>
      </c>
      <c r="L12" s="248">
        <f t="shared" si="0"/>
        <v>0.36184709553897604</v>
      </c>
      <c r="M12" s="248">
        <f t="shared" si="0"/>
        <v>7.6020610218694273E-2</v>
      </c>
      <c r="N12" s="248">
        <f t="shared" si="0"/>
        <v>3.8425965693568917E-2</v>
      </c>
      <c r="O12" s="248">
        <f t="shared" si="0"/>
        <v>2.0066697544592196E-2</v>
      </c>
      <c r="P12" s="144"/>
      <c r="Q12" s="144"/>
      <c r="R12" s="144"/>
      <c r="S12" s="144"/>
      <c r="T12" s="144"/>
      <c r="U12" s="144"/>
      <c r="V12" s="144"/>
      <c r="W12" s="144"/>
      <c r="X12" s="154"/>
      <c r="Y12" s="154"/>
      <c r="Z12" s="154"/>
      <c r="AA12" s="154"/>
      <c r="AB12" s="154"/>
      <c r="AC12" s="154"/>
      <c r="AD12" s="154"/>
      <c r="AE12" s="154"/>
      <c r="AF12" s="154"/>
      <c r="AG12" s="152"/>
      <c r="AH12" s="152"/>
    </row>
    <row r="13" spans="1:35" x14ac:dyDescent="0.2">
      <c r="A13" s="141"/>
      <c r="B13" s="141"/>
      <c r="C13" s="141"/>
      <c r="D13" s="153"/>
      <c r="E13" s="153"/>
      <c r="F13" s="153"/>
      <c r="G13" s="153"/>
      <c r="H13" s="153"/>
      <c r="I13" s="153"/>
      <c r="J13" s="153"/>
      <c r="K13" s="153"/>
      <c r="L13" s="153"/>
      <c r="M13" s="153"/>
      <c r="N13" s="153"/>
      <c r="O13" s="153"/>
      <c r="P13" s="143"/>
      <c r="Q13" s="143"/>
      <c r="R13" s="143"/>
      <c r="S13" s="143"/>
      <c r="T13" s="143"/>
      <c r="U13" s="143"/>
      <c r="V13" s="143"/>
      <c r="W13" s="143"/>
      <c r="X13" s="143"/>
      <c r="AH13" s="152"/>
      <c r="AI13" s="152"/>
    </row>
    <row r="14" spans="1:35" ht="13.5" thickBot="1" x14ac:dyDescent="0.25">
      <c r="D14" s="123"/>
      <c r="E14" s="123"/>
      <c r="F14" s="123"/>
      <c r="G14" s="123"/>
      <c r="H14" s="123"/>
      <c r="I14" s="123"/>
      <c r="J14" s="123"/>
      <c r="K14" s="123"/>
      <c r="L14" s="123"/>
      <c r="M14" s="123"/>
      <c r="N14" s="123"/>
      <c r="O14" s="123"/>
      <c r="P14" s="143"/>
      <c r="Q14" s="143"/>
      <c r="R14" s="143"/>
      <c r="S14" s="143"/>
      <c r="T14" s="143"/>
    </row>
    <row r="15" spans="1:35" ht="12.75" customHeight="1" x14ac:dyDescent="0.2">
      <c r="A15" s="138"/>
      <c r="B15" s="138"/>
      <c r="C15" s="138"/>
      <c r="D15" s="329" t="s">
        <v>744</v>
      </c>
      <c r="E15" s="329"/>
      <c r="F15" s="329"/>
      <c r="G15" s="329"/>
      <c r="H15" s="329"/>
      <c r="I15" s="329"/>
      <c r="J15" s="329"/>
      <c r="K15" s="329"/>
      <c r="L15" s="329"/>
      <c r="M15" s="329"/>
      <c r="N15" s="329"/>
      <c r="O15" s="329"/>
      <c r="P15" s="262"/>
      <c r="Q15" s="143"/>
      <c r="R15" s="143"/>
      <c r="S15" s="143"/>
      <c r="T15" s="143"/>
    </row>
    <row r="16" spans="1:35" ht="12.75" customHeight="1" x14ac:dyDescent="0.2">
      <c r="A16" s="137"/>
      <c r="B16" s="137"/>
      <c r="C16" s="137"/>
      <c r="D16" s="307" t="s">
        <v>741</v>
      </c>
      <c r="E16" s="308"/>
      <c r="F16" s="308"/>
      <c r="G16" s="308"/>
      <c r="H16" s="308"/>
      <c r="I16" s="308"/>
      <c r="J16" s="136"/>
      <c r="K16" s="307" t="s">
        <v>743</v>
      </c>
      <c r="L16" s="307"/>
      <c r="M16" s="307"/>
      <c r="N16" s="307"/>
      <c r="O16" s="307"/>
      <c r="P16" s="136"/>
      <c r="Q16" s="143"/>
      <c r="R16" s="143"/>
      <c r="S16" s="143"/>
      <c r="T16" s="143"/>
    </row>
    <row r="17" spans="1:21" ht="38.25" x14ac:dyDescent="0.2">
      <c r="A17" s="260" t="s">
        <v>697</v>
      </c>
      <c r="B17" s="228" t="s">
        <v>739</v>
      </c>
      <c r="C17" s="259" t="s">
        <v>738</v>
      </c>
      <c r="D17" s="150" t="s">
        <v>737</v>
      </c>
      <c r="E17" s="150" t="s">
        <v>736</v>
      </c>
      <c r="F17" s="150" t="s">
        <v>735</v>
      </c>
      <c r="G17" s="150" t="s">
        <v>734</v>
      </c>
      <c r="H17" s="150" t="s">
        <v>733</v>
      </c>
      <c r="I17" s="150" t="s">
        <v>732</v>
      </c>
      <c r="J17" s="164"/>
      <c r="K17" s="150" t="s">
        <v>736</v>
      </c>
      <c r="L17" s="150" t="s">
        <v>735</v>
      </c>
      <c r="M17" s="150" t="s">
        <v>734</v>
      </c>
      <c r="N17" s="150" t="s">
        <v>733</v>
      </c>
      <c r="O17" s="164" t="s">
        <v>732</v>
      </c>
      <c r="P17" s="143"/>
      <c r="Q17" s="143"/>
      <c r="R17" s="143"/>
      <c r="S17" s="143"/>
    </row>
    <row r="18" spans="1:21" x14ac:dyDescent="0.2">
      <c r="A18" s="258"/>
      <c r="B18" s="257"/>
      <c r="C18" s="256"/>
      <c r="D18" s="255"/>
      <c r="E18" s="164"/>
      <c r="F18" s="164"/>
      <c r="G18" s="164"/>
      <c r="H18" s="164"/>
      <c r="I18" s="164"/>
      <c r="J18" s="164"/>
      <c r="K18" s="164"/>
      <c r="L18" s="164"/>
      <c r="M18" s="164"/>
      <c r="N18" s="164"/>
      <c r="O18" s="254"/>
      <c r="P18" s="143"/>
      <c r="Q18" s="143"/>
      <c r="R18" s="143"/>
      <c r="S18" s="143"/>
      <c r="T18" s="143"/>
    </row>
    <row r="19" spans="1:21" ht="13.5" customHeight="1" x14ac:dyDescent="0.2">
      <c r="A19" s="44"/>
      <c r="B19" s="253"/>
      <c r="C19" s="253" t="s">
        <v>645</v>
      </c>
      <c r="D19" s="252">
        <f>'[6]Not been before'!I11</f>
        <v>24584.552088700224</v>
      </c>
      <c r="E19" s="159">
        <f>'[6]Not been before'!D11</f>
        <v>7493.618304381599</v>
      </c>
      <c r="F19" s="159">
        <f>'[6]Not been before'!E11</f>
        <v>7940.8313694027238</v>
      </c>
      <c r="G19" s="159">
        <f>'[6]Not been before'!F11</f>
        <v>3927.7909478070114</v>
      </c>
      <c r="H19" s="159">
        <f>'[6]Not been before'!G11</f>
        <v>2266.4916719601038</v>
      </c>
      <c r="I19" s="159">
        <f>'[6]Not been before'!H11</f>
        <v>2955.8197951487887</v>
      </c>
      <c r="J19" s="159"/>
      <c r="K19" s="251">
        <f t="shared" ref="K19:O23" si="1">E19/$D19</f>
        <v>0.30481003995292982</v>
      </c>
      <c r="L19" s="251">
        <f t="shared" si="1"/>
        <v>0.32300085601529266</v>
      </c>
      <c r="M19" s="251">
        <f t="shared" si="1"/>
        <v>0.15976662636096342</v>
      </c>
      <c r="N19" s="251">
        <f t="shared" si="1"/>
        <v>9.2191700860877163E-2</v>
      </c>
      <c r="O19" s="251">
        <f t="shared" si="1"/>
        <v>0.12023077680993706</v>
      </c>
      <c r="P19" s="159"/>
      <c r="Q19" s="143"/>
      <c r="R19" s="143"/>
      <c r="S19" s="143"/>
      <c r="T19" s="143"/>
      <c r="U19" s="143"/>
    </row>
    <row r="20" spans="1:21" ht="18.75" customHeight="1" x14ac:dyDescent="0.2">
      <c r="A20" s="250" t="s">
        <v>644</v>
      </c>
      <c r="B20" s="126" t="s">
        <v>643</v>
      </c>
      <c r="C20" s="126" t="s">
        <v>642</v>
      </c>
      <c r="D20" s="249">
        <f>VLOOKUP(B20,'[6]Not been before'!$C$7:$I$10,7,FALSE)</f>
        <v>6539.7706200592638</v>
      </c>
      <c r="E20" s="145">
        <f>VLOOKUP(B20,'[6]Not been before'!$C$7:$I$10,2,FALSE)</f>
        <v>2103.5206734260441</v>
      </c>
      <c r="F20" s="145">
        <f>VLOOKUP(B20,'[6]Not been before'!$C$7:$I$10,3,FALSE)</f>
        <v>1877.4255820345304</v>
      </c>
      <c r="G20" s="145">
        <f>VLOOKUP(B20,'[6]Not been before'!$C$7:$I$10,4,FALSE)</f>
        <v>998.47753046736921</v>
      </c>
      <c r="H20" s="145">
        <f>VLOOKUP(B20,'[6]Not been before'!$C$7:$I$10,5,FALSE)</f>
        <v>553.29151407084657</v>
      </c>
      <c r="I20" s="145">
        <f>VLOOKUP(B20,'[6]Not been before'!$C$7:$I$10,6,FALSE)</f>
        <v>1007.0553200604738</v>
      </c>
      <c r="J20" s="145"/>
      <c r="K20" s="248">
        <f t="shared" si="1"/>
        <v>0.3216505280741761</v>
      </c>
      <c r="L20" s="248">
        <f t="shared" si="1"/>
        <v>0.28707820061394096</v>
      </c>
      <c r="M20" s="248">
        <f t="shared" si="1"/>
        <v>0.15267776019617044</v>
      </c>
      <c r="N20" s="248">
        <f t="shared" si="1"/>
        <v>8.4604116293276452E-2</v>
      </c>
      <c r="O20" s="248">
        <f t="shared" si="1"/>
        <v>0.15398939482243612</v>
      </c>
      <c r="P20" s="144"/>
      <c r="Q20" s="143"/>
      <c r="R20" s="143"/>
      <c r="S20" s="143"/>
      <c r="T20" s="143"/>
      <c r="U20" s="143"/>
    </row>
    <row r="21" spans="1:21" x14ac:dyDescent="0.2">
      <c r="A21" s="250" t="s">
        <v>641</v>
      </c>
      <c r="B21" s="126" t="s">
        <v>640</v>
      </c>
      <c r="C21" s="126" t="s">
        <v>639</v>
      </c>
      <c r="D21" s="249">
        <f>VLOOKUP(B21,'[6]Not been before'!$C$7:$I$10,7,FALSE)</f>
        <v>7021.8228249463027</v>
      </c>
      <c r="E21" s="145">
        <f>VLOOKUP(B21,'[6]Not been before'!$C$7:$I$10,2,FALSE)</f>
        <v>2177.7375239468738</v>
      </c>
      <c r="F21" s="145">
        <f>VLOOKUP(B21,'[6]Not been before'!$C$7:$I$10,3,FALSE)</f>
        <v>2388.6513728566415</v>
      </c>
      <c r="G21" s="145">
        <f>VLOOKUP(B21,'[6]Not been before'!$C$7:$I$10,4,FALSE)</f>
        <v>1105.1672355105065</v>
      </c>
      <c r="H21" s="145">
        <f>VLOOKUP(B21,'[6]Not been before'!$C$7:$I$10,5,FALSE)</f>
        <v>645.70954659317056</v>
      </c>
      <c r="I21" s="145">
        <f>VLOOKUP(B21,'[6]Not been before'!$C$7:$I$10,6,FALSE)</f>
        <v>704.55714603911053</v>
      </c>
      <c r="J21" s="145"/>
      <c r="K21" s="248">
        <f t="shared" si="1"/>
        <v>0.31013848942614519</v>
      </c>
      <c r="L21" s="248">
        <f t="shared" si="1"/>
        <v>0.34017539781415773</v>
      </c>
      <c r="M21" s="248">
        <f t="shared" si="1"/>
        <v>0.15739036188497935</v>
      </c>
      <c r="N21" s="248">
        <f t="shared" si="1"/>
        <v>9.1957539045156467E-2</v>
      </c>
      <c r="O21" s="248">
        <f t="shared" si="1"/>
        <v>0.10033821182956128</v>
      </c>
      <c r="P21" s="144"/>
      <c r="Q21" s="143"/>
      <c r="R21" s="143"/>
      <c r="S21" s="143"/>
      <c r="T21" s="143"/>
      <c r="U21" s="143"/>
    </row>
    <row r="22" spans="1:21" x14ac:dyDescent="0.2">
      <c r="A22" s="250" t="s">
        <v>638</v>
      </c>
      <c r="B22" s="126" t="s">
        <v>637</v>
      </c>
      <c r="C22" s="126" t="s">
        <v>636</v>
      </c>
      <c r="D22" s="249">
        <f>VLOOKUP(B22,'[6]Not been before'!$C$7:$I$10,7,FALSE)</f>
        <v>4867.4569621153141</v>
      </c>
      <c r="E22" s="145">
        <f>VLOOKUP(B22,'[6]Not been before'!$C$7:$I$10,2,FALSE)</f>
        <v>1391.1068043964294</v>
      </c>
      <c r="F22" s="145">
        <f>VLOOKUP(B22,'[6]Not been before'!$C$7:$I$10,3,FALSE)</f>
        <v>1681.5995721215322</v>
      </c>
      <c r="G22" s="145">
        <f>VLOOKUP(B22,'[6]Not been before'!$C$7:$I$10,4,FALSE)</f>
        <v>846.99792192199209</v>
      </c>
      <c r="H22" s="145">
        <f>VLOOKUP(B22,'[6]Not been before'!$C$7:$I$10,5,FALSE)</f>
        <v>468.34659492066322</v>
      </c>
      <c r="I22" s="145">
        <f>VLOOKUP(B22,'[6]Not been before'!$C$7:$I$10,6,FALSE)</f>
        <v>479.40606875469706</v>
      </c>
      <c r="J22" s="145"/>
      <c r="K22" s="248">
        <f t="shared" si="1"/>
        <v>0.28579745341844337</v>
      </c>
      <c r="L22" s="248">
        <f t="shared" si="1"/>
        <v>0.34547805665460629</v>
      </c>
      <c r="M22" s="248">
        <f t="shared" si="1"/>
        <v>0.1740124111038675</v>
      </c>
      <c r="N22" s="248">
        <f t="shared" si="1"/>
        <v>9.6219976584472511E-2</v>
      </c>
      <c r="O22" s="248">
        <f t="shared" si="1"/>
        <v>9.849210223861031E-2</v>
      </c>
      <c r="P22" s="144"/>
      <c r="Q22" s="143"/>
      <c r="R22" s="143"/>
      <c r="S22" s="143"/>
      <c r="T22" s="143"/>
      <c r="U22" s="143"/>
    </row>
    <row r="23" spans="1:21" x14ac:dyDescent="0.2">
      <c r="A23" s="247" t="s">
        <v>635</v>
      </c>
      <c r="B23" s="155" t="s">
        <v>634</v>
      </c>
      <c r="C23" s="155" t="s">
        <v>633</v>
      </c>
      <c r="D23" s="246">
        <f>VLOOKUP(B23,'[6]Not been before'!$C$7:$I$10,7,FALSE)</f>
        <v>6155.5016815793451</v>
      </c>
      <c r="E23" s="145">
        <f>VLOOKUP(B23,'[6]Not been before'!$C$7:$I$10,2,FALSE)</f>
        <v>1821.2533026122521</v>
      </c>
      <c r="F23" s="145">
        <f>VLOOKUP(B23,'[6]Not been before'!$C$7:$I$10,3,FALSE)</f>
        <v>1993.1548423900192</v>
      </c>
      <c r="G23" s="145">
        <f>VLOOKUP(B23,'[6]Not been before'!$C$7:$I$10,4,FALSE)</f>
        <v>977.14825990714303</v>
      </c>
      <c r="H23" s="145">
        <f>VLOOKUP(B23,'[6]Not been before'!$C$7:$I$10,5,FALSE)</f>
        <v>599.14401637542346</v>
      </c>
      <c r="I23" s="145">
        <f>VLOOKUP(B23,'[6]Not been before'!$C$7:$I$10,6,FALSE)</f>
        <v>764.80126029450719</v>
      </c>
      <c r="J23" s="145"/>
      <c r="K23" s="248">
        <f t="shared" si="1"/>
        <v>0.29587406467005706</v>
      </c>
      <c r="L23" s="248">
        <f t="shared" si="1"/>
        <v>0.32380055200937358</v>
      </c>
      <c r="M23" s="248">
        <f t="shared" si="1"/>
        <v>0.15874388643760903</v>
      </c>
      <c r="N23" s="248">
        <f t="shared" si="1"/>
        <v>9.733471735835808E-2</v>
      </c>
      <c r="O23" s="248">
        <f t="shared" si="1"/>
        <v>0.12424677952460224</v>
      </c>
      <c r="P23" s="144"/>
      <c r="Q23" s="143"/>
      <c r="R23" s="143"/>
      <c r="S23" s="143"/>
      <c r="T23" s="143"/>
      <c r="U23" s="143"/>
    </row>
    <row r="24" spans="1:21" x14ac:dyDescent="0.2">
      <c r="A24" s="141"/>
      <c r="B24" s="141"/>
      <c r="C24" s="141"/>
      <c r="D24" s="141"/>
      <c r="E24" s="141"/>
      <c r="F24" s="141"/>
      <c r="G24" s="141"/>
      <c r="H24" s="141"/>
      <c r="I24" s="141"/>
      <c r="J24" s="141"/>
      <c r="K24" s="142"/>
      <c r="L24" s="141"/>
      <c r="M24" s="141"/>
      <c r="N24" s="141"/>
      <c r="O24" s="141"/>
    </row>
    <row r="25" spans="1:21" ht="13.5" thickBot="1" x14ac:dyDescent="0.25">
      <c r="A25" s="123"/>
      <c r="D25" s="123"/>
      <c r="E25" s="123"/>
      <c r="F25" s="123"/>
      <c r="G25" s="123"/>
      <c r="H25" s="123"/>
      <c r="I25" s="123"/>
      <c r="J25" s="123"/>
      <c r="K25" s="123"/>
      <c r="L25" s="123"/>
      <c r="M25" s="123"/>
      <c r="N25" s="123"/>
      <c r="O25" s="123"/>
    </row>
    <row r="26" spans="1:21" ht="12.75" customHeight="1" x14ac:dyDescent="0.2">
      <c r="A26" s="138"/>
      <c r="B26" s="138"/>
      <c r="C26" s="138"/>
      <c r="D26" s="329" t="s">
        <v>742</v>
      </c>
      <c r="E26" s="329"/>
      <c r="F26" s="329"/>
      <c r="G26" s="329"/>
      <c r="H26" s="329"/>
      <c r="I26" s="329"/>
      <c r="J26" s="329"/>
      <c r="K26" s="329"/>
      <c r="L26" s="329"/>
      <c r="M26" s="329"/>
      <c r="N26" s="329"/>
      <c r="O26" s="329"/>
      <c r="P26" s="262"/>
    </row>
    <row r="27" spans="1:21" ht="12.75" customHeight="1" x14ac:dyDescent="0.2">
      <c r="A27" s="137"/>
      <c r="B27" s="137"/>
      <c r="C27" s="137"/>
      <c r="D27" s="307" t="s">
        <v>741</v>
      </c>
      <c r="E27" s="308"/>
      <c r="F27" s="308"/>
      <c r="G27" s="308"/>
      <c r="H27" s="308"/>
      <c r="I27" s="308"/>
      <c r="J27" s="136"/>
      <c r="K27" s="307" t="s">
        <v>740</v>
      </c>
      <c r="L27" s="307"/>
      <c r="M27" s="307"/>
      <c r="N27" s="307"/>
      <c r="O27" s="307"/>
      <c r="P27" s="261"/>
    </row>
    <row r="28" spans="1:21" ht="38.25" x14ac:dyDescent="0.2">
      <c r="A28" s="260" t="s">
        <v>697</v>
      </c>
      <c r="B28" s="228" t="s">
        <v>739</v>
      </c>
      <c r="C28" s="259" t="s">
        <v>738</v>
      </c>
      <c r="D28" s="150" t="s">
        <v>737</v>
      </c>
      <c r="E28" s="150" t="s">
        <v>736</v>
      </c>
      <c r="F28" s="150" t="s">
        <v>735</v>
      </c>
      <c r="G28" s="150" t="s">
        <v>734</v>
      </c>
      <c r="H28" s="150" t="s">
        <v>733</v>
      </c>
      <c r="I28" s="150" t="s">
        <v>732</v>
      </c>
      <c r="J28" s="164"/>
      <c r="K28" s="150" t="s">
        <v>736</v>
      </c>
      <c r="L28" s="150" t="s">
        <v>735</v>
      </c>
      <c r="M28" s="150" t="s">
        <v>734</v>
      </c>
      <c r="N28" s="150" t="s">
        <v>733</v>
      </c>
      <c r="O28" s="164" t="s">
        <v>732</v>
      </c>
    </row>
    <row r="29" spans="1:21" x14ac:dyDescent="0.2">
      <c r="A29" s="258"/>
      <c r="B29" s="257"/>
      <c r="C29" s="256"/>
      <c r="D29" s="255"/>
      <c r="E29" s="164"/>
      <c r="F29" s="164"/>
      <c r="G29" s="164"/>
      <c r="H29" s="164"/>
      <c r="I29" s="164"/>
      <c r="J29" s="164"/>
      <c r="K29" s="164"/>
      <c r="L29" s="164"/>
      <c r="M29" s="164"/>
      <c r="N29" s="164"/>
      <c r="O29" s="254"/>
    </row>
    <row r="30" spans="1:21" x14ac:dyDescent="0.2">
      <c r="A30" s="44"/>
      <c r="B30" s="253"/>
      <c r="C30" s="253" t="s">
        <v>645</v>
      </c>
      <c r="D30" s="252">
        <f>'[6]Can''t remember'!I11</f>
        <v>7390.0102710246547</v>
      </c>
      <c r="E30" s="159">
        <f>'[6]Can''t remember'!D11</f>
        <v>1888.5990044094706</v>
      </c>
      <c r="F30" s="159">
        <f>'[6]Can''t remember'!E11</f>
        <v>2938.8392728746899</v>
      </c>
      <c r="G30" s="159">
        <f>'[6]Can''t remember'!F11</f>
        <v>1713.9489302932818</v>
      </c>
      <c r="H30" s="159">
        <f>'[6]Can''t remember'!G11</f>
        <v>461.64082179644322</v>
      </c>
      <c r="I30" s="159">
        <f>'[6]Can''t remember'!H11</f>
        <v>386.98224165076965</v>
      </c>
      <c r="J30" s="159"/>
      <c r="K30" s="251">
        <f t="shared" ref="K30:O34" si="2">E30/$D30</f>
        <v>0.25556107977473874</v>
      </c>
      <c r="L30" s="251">
        <f t="shared" si="2"/>
        <v>0.39767729205973185</v>
      </c>
      <c r="M30" s="251">
        <f t="shared" si="2"/>
        <v>0.23192781436495025</v>
      </c>
      <c r="N30" s="251">
        <f t="shared" si="2"/>
        <v>6.2468224652742578E-2</v>
      </c>
      <c r="O30" s="251">
        <f t="shared" si="2"/>
        <v>5.2365589147836601E-2</v>
      </c>
    </row>
    <row r="31" spans="1:21" ht="18.75" customHeight="1" x14ac:dyDescent="0.2">
      <c r="A31" s="250" t="s">
        <v>644</v>
      </c>
      <c r="B31" s="126" t="s">
        <v>643</v>
      </c>
      <c r="C31" s="126" t="s">
        <v>642</v>
      </c>
      <c r="D31" s="249">
        <f>VLOOKUP(B31,'[6]Can''t remember'!C7:I10,7,FALSE)</f>
        <v>1973.2095112690392</v>
      </c>
      <c r="E31" s="145">
        <f>VLOOKUP(B31,'[6]Can''t remember'!$C$7:$I$10,2,FALSE)</f>
        <v>539.21637507345019</v>
      </c>
      <c r="F31" s="145">
        <f>VLOOKUP(B31,'[6]Can''t remember'!$C$7:$I$10,3,FALSE)</f>
        <v>741.97463755453452</v>
      </c>
      <c r="G31" s="145">
        <f>VLOOKUP(B31,'[6]Can''t remember'!$C$7:$I$10,4,FALSE)</f>
        <v>459.05326128981386</v>
      </c>
      <c r="H31" s="145">
        <f>VLOOKUP(B31,'[6]Can''t remember'!$C$7:$I$10,5,FALSE)</f>
        <v>103.98774627566068</v>
      </c>
      <c r="I31" s="145">
        <f>VLOOKUP(B31,'[6]Can''t remember'!$C$7:$I$10,6,FALSE)</f>
        <v>128.97749107557974</v>
      </c>
      <c r="J31" s="145"/>
      <c r="K31" s="248">
        <f t="shared" si="2"/>
        <v>0.27326868839521329</v>
      </c>
      <c r="L31" s="248">
        <f t="shared" si="2"/>
        <v>0.37602425556794777</v>
      </c>
      <c r="M31" s="248">
        <f t="shared" si="2"/>
        <v>0.23264293967171323</v>
      </c>
      <c r="N31" s="248">
        <f t="shared" si="2"/>
        <v>5.2699799834627074E-2</v>
      </c>
      <c r="O31" s="248">
        <f t="shared" si="2"/>
        <v>6.5364316530498498E-2</v>
      </c>
    </row>
    <row r="32" spans="1:21" x14ac:dyDescent="0.2">
      <c r="A32" s="250" t="s">
        <v>641</v>
      </c>
      <c r="B32" s="126" t="s">
        <v>640</v>
      </c>
      <c r="C32" s="126" t="s">
        <v>639</v>
      </c>
      <c r="D32" s="249">
        <f>VLOOKUP(B32,'[6]Can''t remember'!C8:I11,7,FALSE)</f>
        <v>2183.3643172344923</v>
      </c>
      <c r="E32" s="145">
        <f>VLOOKUP(B32,'[6]Can''t remember'!$C$7:$I$10,2,FALSE)</f>
        <v>548.74100123097571</v>
      </c>
      <c r="F32" s="145">
        <f>VLOOKUP(B32,'[6]Can''t remember'!$C$7:$I$10,3,FALSE)</f>
        <v>912.77577363360979</v>
      </c>
      <c r="G32" s="145">
        <f>VLOOKUP(B32,'[6]Can''t remember'!$C$7:$I$10,4,FALSE)</f>
        <v>508.81751987541253</v>
      </c>
      <c r="H32" s="145">
        <f>VLOOKUP(B32,'[6]Can''t remember'!$C$7:$I$10,5,FALSE)</f>
        <v>128.91100524936718</v>
      </c>
      <c r="I32" s="145">
        <f>VLOOKUP(B32,'[6]Can''t remember'!$C$7:$I$10,6,FALSE)</f>
        <v>84.119017245127608</v>
      </c>
      <c r="J32" s="145"/>
      <c r="K32" s="248">
        <f t="shared" si="2"/>
        <v>0.25132818966558257</v>
      </c>
      <c r="L32" s="248">
        <f t="shared" si="2"/>
        <v>0.41805930711085176</v>
      </c>
      <c r="M32" s="248">
        <f t="shared" si="2"/>
        <v>0.23304288517451563</v>
      </c>
      <c r="N32" s="248">
        <f t="shared" si="2"/>
        <v>5.904237063498835E-2</v>
      </c>
      <c r="O32" s="248">
        <f t="shared" si="2"/>
        <v>3.8527247414061896E-2</v>
      </c>
    </row>
    <row r="33" spans="1:15" x14ac:dyDescent="0.2">
      <c r="A33" s="250" t="s">
        <v>638</v>
      </c>
      <c r="B33" s="126" t="s">
        <v>637</v>
      </c>
      <c r="C33" s="126" t="s">
        <v>636</v>
      </c>
      <c r="D33" s="249">
        <f>VLOOKUP(B33,'[6]Can''t remember'!C9:I12,7,FALSE)</f>
        <v>1956.0500158948928</v>
      </c>
      <c r="E33" s="145">
        <f>VLOOKUP(B33,'[6]Can''t remember'!$C$7:$I$10,2,FALSE)</f>
        <v>501.33271317482081</v>
      </c>
      <c r="F33" s="145">
        <f>VLOOKUP(B33,'[6]Can''t remember'!$C$7:$I$10,3,FALSE)</f>
        <v>812.48403179007175</v>
      </c>
      <c r="G33" s="145">
        <f>VLOOKUP(B33,'[6]Can''t remember'!$C$7:$I$10,4,FALSE)</f>
        <v>407.3479921784475</v>
      </c>
      <c r="H33" s="145">
        <f>VLOOKUP(B33,'[6]Can''t remember'!$C$7:$I$10,5,FALSE)</f>
        <v>141.97213796620773</v>
      </c>
      <c r="I33" s="145">
        <f>VLOOKUP(B33,'[6]Can''t remember'!$C$7:$I$10,6,FALSE)</f>
        <v>92.913140785344964</v>
      </c>
      <c r="J33" s="145"/>
      <c r="K33" s="248">
        <f t="shared" si="2"/>
        <v>0.25629851440453127</v>
      </c>
      <c r="L33" s="248">
        <f t="shared" si="2"/>
        <v>0.41536976313888391</v>
      </c>
      <c r="M33" s="248">
        <f t="shared" si="2"/>
        <v>0.20825029465930389</v>
      </c>
      <c r="N33" s="248">
        <f t="shared" si="2"/>
        <v>7.2581036687477271E-2</v>
      </c>
      <c r="O33" s="248">
        <f t="shared" si="2"/>
        <v>4.7500391109803607E-2</v>
      </c>
    </row>
    <row r="34" spans="1:15" x14ac:dyDescent="0.2">
      <c r="A34" s="247" t="s">
        <v>635</v>
      </c>
      <c r="B34" s="155" t="s">
        <v>634</v>
      </c>
      <c r="C34" s="155" t="s">
        <v>633</v>
      </c>
      <c r="D34" s="246">
        <f>VLOOKUP(B34,'[6]Can''t remember'!C10:I13,7,FALSE)</f>
        <v>1277.3864266262303</v>
      </c>
      <c r="E34" s="245">
        <f>VLOOKUP(B34,'[6]Can''t remember'!$C$7:$I$10,2,FALSE)</f>
        <v>299.30891493022392</v>
      </c>
      <c r="F34" s="245">
        <f>VLOOKUP(B34,'[6]Can''t remember'!$C$7:$I$10,3,FALSE)</f>
        <v>471.60482989647375</v>
      </c>
      <c r="G34" s="245">
        <f>VLOOKUP(B34,'[6]Can''t remember'!$C$7:$I$10,4,FALSE)</f>
        <v>338.73015694960776</v>
      </c>
      <c r="H34" s="245">
        <f>VLOOKUP(B34,'[6]Can''t remember'!$C$7:$I$10,5,FALSE)</f>
        <v>86.769932305207575</v>
      </c>
      <c r="I34" s="245">
        <f>VLOOKUP(B34,'[6]Can''t remember'!$C$7:$I$10,6,FALSE)</f>
        <v>80.972592544717287</v>
      </c>
      <c r="J34" s="245"/>
      <c r="K34" s="244">
        <f t="shared" si="2"/>
        <v>0.23431352384160192</v>
      </c>
      <c r="L34" s="244">
        <f t="shared" si="2"/>
        <v>0.3691951159541072</v>
      </c>
      <c r="M34" s="244">
        <f t="shared" si="2"/>
        <v>0.26517438254314712</v>
      </c>
      <c r="N34" s="244">
        <f t="shared" si="2"/>
        <v>6.792770808938374E-2</v>
      </c>
      <c r="O34" s="244">
        <f t="shared" si="2"/>
        <v>6.3389269571759957E-2</v>
      </c>
    </row>
    <row r="36" spans="1:15" s="295" customFormat="1" x14ac:dyDescent="0.2">
      <c r="A36" s="295" t="s">
        <v>4</v>
      </c>
    </row>
    <row r="37" spans="1:15" s="295" customFormat="1" x14ac:dyDescent="0.2"/>
    <row r="38" spans="1:15" x14ac:dyDescent="0.2">
      <c r="A38" s="5" t="s">
        <v>3</v>
      </c>
      <c r="B38" s="7"/>
    </row>
    <row r="39" spans="1:15" x14ac:dyDescent="0.2">
      <c r="A39" s="7" t="s">
        <v>2</v>
      </c>
    </row>
    <row r="40" spans="1:15" x14ac:dyDescent="0.2">
      <c r="A40" s="6" t="s">
        <v>1</v>
      </c>
    </row>
  </sheetData>
  <mergeCells count="14">
    <mergeCell ref="D4:O4"/>
    <mergeCell ref="Y4:AG4"/>
    <mergeCell ref="D5:I5"/>
    <mergeCell ref="K5:O5"/>
    <mergeCell ref="U5:X5"/>
    <mergeCell ref="Y5:AC5"/>
    <mergeCell ref="AD5:AG5"/>
    <mergeCell ref="A36:XFD37"/>
    <mergeCell ref="D15:O15"/>
    <mergeCell ref="D16:I16"/>
    <mergeCell ref="K16:O16"/>
    <mergeCell ref="D26:O26"/>
    <mergeCell ref="D27:I27"/>
    <mergeCell ref="K27:O27"/>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28"/>
  <sheetViews>
    <sheetView zoomScaleNormal="100" workbookViewId="0">
      <selection activeCell="A2" sqref="A2"/>
    </sheetView>
  </sheetViews>
  <sheetFormatPr defaultRowHeight="12.75" x14ac:dyDescent="0.2"/>
  <cols>
    <col min="1" max="1" width="13.42578125" style="25" customWidth="1"/>
    <col min="2" max="2" width="13.85546875" style="25" customWidth="1"/>
    <col min="3" max="3" width="66" style="25" bestFit="1" customWidth="1"/>
    <col min="4" max="4" width="11.5703125" style="25" bestFit="1" customWidth="1"/>
    <col min="5" max="5" width="10.42578125" style="25" bestFit="1" customWidth="1"/>
    <col min="6" max="6" width="10.28515625" style="25" bestFit="1" customWidth="1"/>
    <col min="7" max="7" width="9.5703125" style="25" bestFit="1" customWidth="1"/>
    <col min="8" max="8" width="10.28515625" style="25" bestFit="1" customWidth="1"/>
    <col min="9" max="9" width="11.85546875" style="25" customWidth="1"/>
    <col min="10" max="10" width="13" style="25" customWidth="1"/>
    <col min="11" max="11" width="14.85546875" style="25" customWidth="1"/>
    <col min="12" max="12" width="10.42578125" style="25" bestFit="1" customWidth="1"/>
    <col min="13" max="14" width="10.28515625" style="25" bestFit="1" customWidth="1"/>
    <col min="15" max="15" width="4.140625" style="25" customWidth="1"/>
    <col min="16" max="16" width="12.42578125" style="25" customWidth="1"/>
    <col min="17" max="18" width="10.28515625" style="25" bestFit="1" customWidth="1"/>
    <col min="19" max="19" width="9.140625" style="25"/>
    <col min="20" max="21" width="10.28515625" style="25" bestFit="1" customWidth="1"/>
    <col min="22" max="22" width="9.140625" style="25"/>
    <col min="23" max="23" width="14.28515625" style="25" customWidth="1"/>
    <col min="24" max="24" width="10.28515625" style="25" bestFit="1" customWidth="1"/>
    <col min="25" max="25" width="11" style="25" customWidth="1"/>
    <col min="26" max="26" width="10.28515625" style="25" bestFit="1" customWidth="1"/>
    <col min="27" max="27" width="5.5703125" style="25" customWidth="1"/>
    <col min="28" max="28" width="12" style="25" customWidth="1"/>
    <col min="29" max="30" width="10.28515625" style="25" bestFit="1" customWidth="1"/>
    <col min="31" max="31" width="12.140625" style="25" customWidth="1"/>
    <col min="32" max="32" width="12.5703125" style="25" customWidth="1"/>
    <col min="33" max="33" width="12" style="25" customWidth="1"/>
    <col min="34" max="34" width="11.7109375" style="25" customWidth="1"/>
    <col min="35" max="35" width="14.85546875" style="25" customWidth="1"/>
    <col min="36" max="36" width="11.28515625" style="25" customWidth="1"/>
    <col min="37" max="37" width="10" style="25" customWidth="1"/>
    <col min="38" max="38" width="10.28515625" style="25" bestFit="1" customWidth="1"/>
    <col min="39" max="64" width="9.140625" style="32"/>
    <col min="65" max="256" width="9.140625" style="25"/>
    <col min="257" max="257" width="11.140625" style="25" customWidth="1"/>
    <col min="258" max="258" width="6.28515625" style="25" customWidth="1"/>
    <col min="259" max="259" width="25.140625" style="25" customWidth="1"/>
    <col min="260" max="260" width="11.5703125" style="25" bestFit="1" customWidth="1"/>
    <col min="261" max="261" width="10.42578125" style="25" bestFit="1" customWidth="1"/>
    <col min="262" max="262" width="10.28515625" style="25" bestFit="1" customWidth="1"/>
    <col min="263" max="263" width="9.5703125" style="25" bestFit="1" customWidth="1"/>
    <col min="264" max="264" width="10.28515625" style="25" bestFit="1" customWidth="1"/>
    <col min="265" max="265" width="11.85546875" style="25" customWidth="1"/>
    <col min="266" max="266" width="13" style="25" customWidth="1"/>
    <col min="267" max="267" width="14.85546875" style="25" customWidth="1"/>
    <col min="268" max="268" width="10.42578125" style="25" bestFit="1" customWidth="1"/>
    <col min="269" max="270" width="10.28515625" style="25" bestFit="1" customWidth="1"/>
    <col min="271" max="271" width="4.140625" style="25" customWidth="1"/>
    <col min="272" max="272" width="12.42578125" style="25" customWidth="1"/>
    <col min="273" max="274" width="10.28515625" style="25" bestFit="1" customWidth="1"/>
    <col min="275" max="275" width="9.140625" style="25"/>
    <col min="276" max="277" width="10.28515625" style="25" bestFit="1" customWidth="1"/>
    <col min="278" max="278" width="9.140625" style="25"/>
    <col min="279" max="279" width="14.28515625" style="25" customWidth="1"/>
    <col min="280" max="280" width="10.28515625" style="25" bestFit="1" customWidth="1"/>
    <col min="281" max="281" width="11" style="25" customWidth="1"/>
    <col min="282" max="282" width="10.28515625" style="25" bestFit="1" customWidth="1"/>
    <col min="283" max="283" width="5.5703125" style="25" customWidth="1"/>
    <col min="284" max="284" width="12" style="25" customWidth="1"/>
    <col min="285" max="286" width="10.28515625" style="25" bestFit="1" customWidth="1"/>
    <col min="287" max="287" width="12.140625" style="25" customWidth="1"/>
    <col min="288" max="288" width="12.5703125" style="25" customWidth="1"/>
    <col min="289" max="289" width="12" style="25" customWidth="1"/>
    <col min="290" max="290" width="11.7109375" style="25" customWidth="1"/>
    <col min="291" max="291" width="14.85546875" style="25" customWidth="1"/>
    <col min="292" max="292" width="11.28515625" style="25" customWidth="1"/>
    <col min="293" max="293" width="10" style="25" customWidth="1"/>
    <col min="294" max="294" width="10.28515625" style="25" bestFit="1" customWidth="1"/>
    <col min="295" max="512" width="9.140625" style="25"/>
    <col min="513" max="513" width="11.140625" style="25" customWidth="1"/>
    <col min="514" max="514" width="6.28515625" style="25" customWidth="1"/>
    <col min="515" max="515" width="25.140625" style="25" customWidth="1"/>
    <col min="516" max="516" width="11.5703125" style="25" bestFit="1" customWidth="1"/>
    <col min="517" max="517" width="10.42578125" style="25" bestFit="1" customWidth="1"/>
    <col min="518" max="518" width="10.28515625" style="25" bestFit="1" customWidth="1"/>
    <col min="519" max="519" width="9.5703125" style="25" bestFit="1" customWidth="1"/>
    <col min="520" max="520" width="10.28515625" style="25" bestFit="1" customWidth="1"/>
    <col min="521" max="521" width="11.85546875" style="25" customWidth="1"/>
    <col min="522" max="522" width="13" style="25" customWidth="1"/>
    <col min="523" max="523" width="14.85546875" style="25" customWidth="1"/>
    <col min="524" max="524" width="10.42578125" style="25" bestFit="1" customWidth="1"/>
    <col min="525" max="526" width="10.28515625" style="25" bestFit="1" customWidth="1"/>
    <col min="527" max="527" width="4.140625" style="25" customWidth="1"/>
    <col min="528" max="528" width="12.42578125" style="25" customWidth="1"/>
    <col min="529" max="530" width="10.28515625" style="25" bestFit="1" customWidth="1"/>
    <col min="531" max="531" width="9.140625" style="25"/>
    <col min="532" max="533" width="10.28515625" style="25" bestFit="1" customWidth="1"/>
    <col min="534" max="534" width="9.140625" style="25"/>
    <col min="535" max="535" width="14.28515625" style="25" customWidth="1"/>
    <col min="536" max="536" width="10.28515625" style="25" bestFit="1" customWidth="1"/>
    <col min="537" max="537" width="11" style="25" customWidth="1"/>
    <col min="538" max="538" width="10.28515625" style="25" bestFit="1" customWidth="1"/>
    <col min="539" max="539" width="5.5703125" style="25" customWidth="1"/>
    <col min="540" max="540" width="12" style="25" customWidth="1"/>
    <col min="541" max="542" width="10.28515625" style="25" bestFit="1" customWidth="1"/>
    <col min="543" max="543" width="12.140625" style="25" customWidth="1"/>
    <col min="544" max="544" width="12.5703125" style="25" customWidth="1"/>
    <col min="545" max="545" width="12" style="25" customWidth="1"/>
    <col min="546" max="546" width="11.7109375" style="25" customWidth="1"/>
    <col min="547" max="547" width="14.85546875" style="25" customWidth="1"/>
    <col min="548" max="548" width="11.28515625" style="25" customWidth="1"/>
    <col min="549" max="549" width="10" style="25" customWidth="1"/>
    <col min="550" max="550" width="10.28515625" style="25" bestFit="1" customWidth="1"/>
    <col min="551" max="768" width="9.140625" style="25"/>
    <col min="769" max="769" width="11.140625" style="25" customWidth="1"/>
    <col min="770" max="770" width="6.28515625" style="25" customWidth="1"/>
    <col min="771" max="771" width="25.140625" style="25" customWidth="1"/>
    <col min="772" max="772" width="11.5703125" style="25" bestFit="1" customWidth="1"/>
    <col min="773" max="773" width="10.42578125" style="25" bestFit="1" customWidth="1"/>
    <col min="774" max="774" width="10.28515625" style="25" bestFit="1" customWidth="1"/>
    <col min="775" max="775" width="9.5703125" style="25" bestFit="1" customWidth="1"/>
    <col min="776" max="776" width="10.28515625" style="25" bestFit="1" customWidth="1"/>
    <col min="777" max="777" width="11.85546875" style="25" customWidth="1"/>
    <col min="778" max="778" width="13" style="25" customWidth="1"/>
    <col min="779" max="779" width="14.85546875" style="25" customWidth="1"/>
    <col min="780" max="780" width="10.42578125" style="25" bestFit="1" customWidth="1"/>
    <col min="781" max="782" width="10.28515625" style="25" bestFit="1" customWidth="1"/>
    <col min="783" max="783" width="4.140625" style="25" customWidth="1"/>
    <col min="784" max="784" width="12.42578125" style="25" customWidth="1"/>
    <col min="785" max="786" width="10.28515625" style="25" bestFit="1" customWidth="1"/>
    <col min="787" max="787" width="9.140625" style="25"/>
    <col min="788" max="789" width="10.28515625" style="25" bestFit="1" customWidth="1"/>
    <col min="790" max="790" width="9.140625" style="25"/>
    <col min="791" max="791" width="14.28515625" style="25" customWidth="1"/>
    <col min="792" max="792" width="10.28515625" style="25" bestFit="1" customWidth="1"/>
    <col min="793" max="793" width="11" style="25" customWidth="1"/>
    <col min="794" max="794" width="10.28515625" style="25" bestFit="1" customWidth="1"/>
    <col min="795" max="795" width="5.5703125" style="25" customWidth="1"/>
    <col min="796" max="796" width="12" style="25" customWidth="1"/>
    <col min="797" max="798" width="10.28515625" style="25" bestFit="1" customWidth="1"/>
    <col min="799" max="799" width="12.140625" style="25" customWidth="1"/>
    <col min="800" max="800" width="12.5703125" style="25" customWidth="1"/>
    <col min="801" max="801" width="12" style="25" customWidth="1"/>
    <col min="802" max="802" width="11.7109375" style="25" customWidth="1"/>
    <col min="803" max="803" width="14.85546875" style="25" customWidth="1"/>
    <col min="804" max="804" width="11.28515625" style="25" customWidth="1"/>
    <col min="805" max="805" width="10" style="25" customWidth="1"/>
    <col min="806" max="806" width="10.28515625" style="25" bestFit="1" customWidth="1"/>
    <col min="807" max="1024" width="9.140625" style="25"/>
    <col min="1025" max="1025" width="11.140625" style="25" customWidth="1"/>
    <col min="1026" max="1026" width="6.28515625" style="25" customWidth="1"/>
    <col min="1027" max="1027" width="25.140625" style="25" customWidth="1"/>
    <col min="1028" max="1028" width="11.5703125" style="25" bestFit="1" customWidth="1"/>
    <col min="1029" max="1029" width="10.42578125" style="25" bestFit="1" customWidth="1"/>
    <col min="1030" max="1030" width="10.28515625" style="25" bestFit="1" customWidth="1"/>
    <col min="1031" max="1031" width="9.5703125" style="25" bestFit="1" customWidth="1"/>
    <col min="1032" max="1032" width="10.28515625" style="25" bestFit="1" customWidth="1"/>
    <col min="1033" max="1033" width="11.85546875" style="25" customWidth="1"/>
    <col min="1034" max="1034" width="13" style="25" customWidth="1"/>
    <col min="1035" max="1035" width="14.85546875" style="25" customWidth="1"/>
    <col min="1036" max="1036" width="10.42578125" style="25" bestFit="1" customWidth="1"/>
    <col min="1037" max="1038" width="10.28515625" style="25" bestFit="1" customWidth="1"/>
    <col min="1039" max="1039" width="4.140625" style="25" customWidth="1"/>
    <col min="1040" max="1040" width="12.42578125" style="25" customWidth="1"/>
    <col min="1041" max="1042" width="10.28515625" style="25" bestFit="1" customWidth="1"/>
    <col min="1043" max="1043" width="9.140625" style="25"/>
    <col min="1044" max="1045" width="10.28515625" style="25" bestFit="1" customWidth="1"/>
    <col min="1046" max="1046" width="9.140625" style="25"/>
    <col min="1047" max="1047" width="14.28515625" style="25" customWidth="1"/>
    <col min="1048" max="1048" width="10.28515625" style="25" bestFit="1" customWidth="1"/>
    <col min="1049" max="1049" width="11" style="25" customWidth="1"/>
    <col min="1050" max="1050" width="10.28515625" style="25" bestFit="1" customWidth="1"/>
    <col min="1051" max="1051" width="5.5703125" style="25" customWidth="1"/>
    <col min="1052" max="1052" width="12" style="25" customWidth="1"/>
    <col min="1053" max="1054" width="10.28515625" style="25" bestFit="1" customWidth="1"/>
    <col min="1055" max="1055" width="12.140625" style="25" customWidth="1"/>
    <col min="1056" max="1056" width="12.5703125" style="25" customWidth="1"/>
    <col min="1057" max="1057" width="12" style="25" customWidth="1"/>
    <col min="1058" max="1058" width="11.7109375" style="25" customWidth="1"/>
    <col min="1059" max="1059" width="14.85546875" style="25" customWidth="1"/>
    <col min="1060" max="1060" width="11.28515625" style="25" customWidth="1"/>
    <col min="1061" max="1061" width="10" style="25" customWidth="1"/>
    <col min="1062" max="1062" width="10.28515625" style="25" bestFit="1" customWidth="1"/>
    <col min="1063" max="1280" width="9.140625" style="25"/>
    <col min="1281" max="1281" width="11.140625" style="25" customWidth="1"/>
    <col min="1282" max="1282" width="6.28515625" style="25" customWidth="1"/>
    <col min="1283" max="1283" width="25.140625" style="25" customWidth="1"/>
    <col min="1284" max="1284" width="11.5703125" style="25" bestFit="1" customWidth="1"/>
    <col min="1285" max="1285" width="10.42578125" style="25" bestFit="1" customWidth="1"/>
    <col min="1286" max="1286" width="10.28515625" style="25" bestFit="1" customWidth="1"/>
    <col min="1287" max="1287" width="9.5703125" style="25" bestFit="1" customWidth="1"/>
    <col min="1288" max="1288" width="10.28515625" style="25" bestFit="1" customWidth="1"/>
    <col min="1289" max="1289" width="11.85546875" style="25" customWidth="1"/>
    <col min="1290" max="1290" width="13" style="25" customWidth="1"/>
    <col min="1291" max="1291" width="14.85546875" style="25" customWidth="1"/>
    <col min="1292" max="1292" width="10.42578125" style="25" bestFit="1" customWidth="1"/>
    <col min="1293" max="1294" width="10.28515625" style="25" bestFit="1" customWidth="1"/>
    <col min="1295" max="1295" width="4.140625" style="25" customWidth="1"/>
    <col min="1296" max="1296" width="12.42578125" style="25" customWidth="1"/>
    <col min="1297" max="1298" width="10.28515625" style="25" bestFit="1" customWidth="1"/>
    <col min="1299" max="1299" width="9.140625" style="25"/>
    <col min="1300" max="1301" width="10.28515625" style="25" bestFit="1" customWidth="1"/>
    <col min="1302" max="1302" width="9.140625" style="25"/>
    <col min="1303" max="1303" width="14.28515625" style="25" customWidth="1"/>
    <col min="1304" max="1304" width="10.28515625" style="25" bestFit="1" customWidth="1"/>
    <col min="1305" max="1305" width="11" style="25" customWidth="1"/>
    <col min="1306" max="1306" width="10.28515625" style="25" bestFit="1" customWidth="1"/>
    <col min="1307" max="1307" width="5.5703125" style="25" customWidth="1"/>
    <col min="1308" max="1308" width="12" style="25" customWidth="1"/>
    <col min="1309" max="1310" width="10.28515625" style="25" bestFit="1" customWidth="1"/>
    <col min="1311" max="1311" width="12.140625" style="25" customWidth="1"/>
    <col min="1312" max="1312" width="12.5703125" style="25" customWidth="1"/>
    <col min="1313" max="1313" width="12" style="25" customWidth="1"/>
    <col min="1314" max="1314" width="11.7109375" style="25" customWidth="1"/>
    <col min="1315" max="1315" width="14.85546875" style="25" customWidth="1"/>
    <col min="1316" max="1316" width="11.28515625" style="25" customWidth="1"/>
    <col min="1317" max="1317" width="10" style="25" customWidth="1"/>
    <col min="1318" max="1318" width="10.28515625" style="25" bestFit="1" customWidth="1"/>
    <col min="1319" max="1536" width="9.140625" style="25"/>
    <col min="1537" max="1537" width="11.140625" style="25" customWidth="1"/>
    <col min="1538" max="1538" width="6.28515625" style="25" customWidth="1"/>
    <col min="1539" max="1539" width="25.140625" style="25" customWidth="1"/>
    <col min="1540" max="1540" width="11.5703125" style="25" bestFit="1" customWidth="1"/>
    <col min="1541" max="1541" width="10.42578125" style="25" bestFit="1" customWidth="1"/>
    <col min="1542" max="1542" width="10.28515625" style="25" bestFit="1" customWidth="1"/>
    <col min="1543" max="1543" width="9.5703125" style="25" bestFit="1" customWidth="1"/>
    <col min="1544" max="1544" width="10.28515625" style="25" bestFit="1" customWidth="1"/>
    <col min="1545" max="1545" width="11.85546875" style="25" customWidth="1"/>
    <col min="1546" max="1546" width="13" style="25" customWidth="1"/>
    <col min="1547" max="1547" width="14.85546875" style="25" customWidth="1"/>
    <col min="1548" max="1548" width="10.42578125" style="25" bestFit="1" customWidth="1"/>
    <col min="1549" max="1550" width="10.28515625" style="25" bestFit="1" customWidth="1"/>
    <col min="1551" max="1551" width="4.140625" style="25" customWidth="1"/>
    <col min="1552" max="1552" width="12.42578125" style="25" customWidth="1"/>
    <col min="1553" max="1554" width="10.28515625" style="25" bestFit="1" customWidth="1"/>
    <col min="1555" max="1555" width="9.140625" style="25"/>
    <col min="1556" max="1557" width="10.28515625" style="25" bestFit="1" customWidth="1"/>
    <col min="1558" max="1558" width="9.140625" style="25"/>
    <col min="1559" max="1559" width="14.28515625" style="25" customWidth="1"/>
    <col min="1560" max="1560" width="10.28515625" style="25" bestFit="1" customWidth="1"/>
    <col min="1561" max="1561" width="11" style="25" customWidth="1"/>
    <col min="1562" max="1562" width="10.28515625" style="25" bestFit="1" customWidth="1"/>
    <col min="1563" max="1563" width="5.5703125" style="25" customWidth="1"/>
    <col min="1564" max="1564" width="12" style="25" customWidth="1"/>
    <col min="1565" max="1566" width="10.28515625" style="25" bestFit="1" customWidth="1"/>
    <col min="1567" max="1567" width="12.140625" style="25" customWidth="1"/>
    <col min="1568" max="1568" width="12.5703125" style="25" customWidth="1"/>
    <col min="1569" max="1569" width="12" style="25" customWidth="1"/>
    <col min="1570" max="1570" width="11.7109375" style="25" customWidth="1"/>
    <col min="1571" max="1571" width="14.85546875" style="25" customWidth="1"/>
    <col min="1572" max="1572" width="11.28515625" style="25" customWidth="1"/>
    <col min="1573" max="1573" width="10" style="25" customWidth="1"/>
    <col min="1574" max="1574" width="10.28515625" style="25" bestFit="1" customWidth="1"/>
    <col min="1575" max="1792" width="9.140625" style="25"/>
    <col min="1793" max="1793" width="11.140625" style="25" customWidth="1"/>
    <col min="1794" max="1794" width="6.28515625" style="25" customWidth="1"/>
    <col min="1795" max="1795" width="25.140625" style="25" customWidth="1"/>
    <col min="1796" max="1796" width="11.5703125" style="25" bestFit="1" customWidth="1"/>
    <col min="1797" max="1797" width="10.42578125" style="25" bestFit="1" customWidth="1"/>
    <col min="1798" max="1798" width="10.28515625" style="25" bestFit="1" customWidth="1"/>
    <col min="1799" max="1799" width="9.5703125" style="25" bestFit="1" customWidth="1"/>
    <col min="1800" max="1800" width="10.28515625" style="25" bestFit="1" customWidth="1"/>
    <col min="1801" max="1801" width="11.85546875" style="25" customWidth="1"/>
    <col min="1802" max="1802" width="13" style="25" customWidth="1"/>
    <col min="1803" max="1803" width="14.85546875" style="25" customWidth="1"/>
    <col min="1804" max="1804" width="10.42578125" style="25" bestFit="1" customWidth="1"/>
    <col min="1805" max="1806" width="10.28515625" style="25" bestFit="1" customWidth="1"/>
    <col min="1807" max="1807" width="4.140625" style="25" customWidth="1"/>
    <col min="1808" max="1808" width="12.42578125" style="25" customWidth="1"/>
    <col min="1809" max="1810" width="10.28515625" style="25" bestFit="1" customWidth="1"/>
    <col min="1811" max="1811" width="9.140625" style="25"/>
    <col min="1812" max="1813" width="10.28515625" style="25" bestFit="1" customWidth="1"/>
    <col min="1814" max="1814" width="9.140625" style="25"/>
    <col min="1815" max="1815" width="14.28515625" style="25" customWidth="1"/>
    <col min="1816" max="1816" width="10.28515625" style="25" bestFit="1" customWidth="1"/>
    <col min="1817" max="1817" width="11" style="25" customWidth="1"/>
    <col min="1818" max="1818" width="10.28515625" style="25" bestFit="1" customWidth="1"/>
    <col min="1819" max="1819" width="5.5703125" style="25" customWidth="1"/>
    <col min="1820" max="1820" width="12" style="25" customWidth="1"/>
    <col min="1821" max="1822" width="10.28515625" style="25" bestFit="1" customWidth="1"/>
    <col min="1823" max="1823" width="12.140625" style="25" customWidth="1"/>
    <col min="1824" max="1824" width="12.5703125" style="25" customWidth="1"/>
    <col min="1825" max="1825" width="12" style="25" customWidth="1"/>
    <col min="1826" max="1826" width="11.7109375" style="25" customWidth="1"/>
    <col min="1827" max="1827" width="14.85546875" style="25" customWidth="1"/>
    <col min="1828" max="1828" width="11.28515625" style="25" customWidth="1"/>
    <col min="1829" max="1829" width="10" style="25" customWidth="1"/>
    <col min="1830" max="1830" width="10.28515625" style="25" bestFit="1" customWidth="1"/>
    <col min="1831" max="2048" width="9.140625" style="25"/>
    <col min="2049" max="2049" width="11.140625" style="25" customWidth="1"/>
    <col min="2050" max="2050" width="6.28515625" style="25" customWidth="1"/>
    <col min="2051" max="2051" width="25.140625" style="25" customWidth="1"/>
    <col min="2052" max="2052" width="11.5703125" style="25" bestFit="1" customWidth="1"/>
    <col min="2053" max="2053" width="10.42578125" style="25" bestFit="1" customWidth="1"/>
    <col min="2054" max="2054" width="10.28515625" style="25" bestFit="1" customWidth="1"/>
    <col min="2055" max="2055" width="9.5703125" style="25" bestFit="1" customWidth="1"/>
    <col min="2056" max="2056" width="10.28515625" style="25" bestFit="1" customWidth="1"/>
    <col min="2057" max="2057" width="11.85546875" style="25" customWidth="1"/>
    <col min="2058" max="2058" width="13" style="25" customWidth="1"/>
    <col min="2059" max="2059" width="14.85546875" style="25" customWidth="1"/>
    <col min="2060" max="2060" width="10.42578125" style="25" bestFit="1" customWidth="1"/>
    <col min="2061" max="2062" width="10.28515625" style="25" bestFit="1" customWidth="1"/>
    <col min="2063" max="2063" width="4.140625" style="25" customWidth="1"/>
    <col min="2064" max="2064" width="12.42578125" style="25" customWidth="1"/>
    <col min="2065" max="2066" width="10.28515625" style="25" bestFit="1" customWidth="1"/>
    <col min="2067" max="2067" width="9.140625" style="25"/>
    <col min="2068" max="2069" width="10.28515625" style="25" bestFit="1" customWidth="1"/>
    <col min="2070" max="2070" width="9.140625" style="25"/>
    <col min="2071" max="2071" width="14.28515625" style="25" customWidth="1"/>
    <col min="2072" max="2072" width="10.28515625" style="25" bestFit="1" customWidth="1"/>
    <col min="2073" max="2073" width="11" style="25" customWidth="1"/>
    <col min="2074" max="2074" width="10.28515625" style="25" bestFit="1" customWidth="1"/>
    <col min="2075" max="2075" width="5.5703125" style="25" customWidth="1"/>
    <col min="2076" max="2076" width="12" style="25" customWidth="1"/>
    <col min="2077" max="2078" width="10.28515625" style="25" bestFit="1" customWidth="1"/>
    <col min="2079" max="2079" width="12.140625" style="25" customWidth="1"/>
    <col min="2080" max="2080" width="12.5703125" style="25" customWidth="1"/>
    <col min="2081" max="2081" width="12" style="25" customWidth="1"/>
    <col min="2082" max="2082" width="11.7109375" style="25" customWidth="1"/>
    <col min="2083" max="2083" width="14.85546875" style="25" customWidth="1"/>
    <col min="2084" max="2084" width="11.28515625" style="25" customWidth="1"/>
    <col min="2085" max="2085" width="10" style="25" customWidth="1"/>
    <col min="2086" max="2086" width="10.28515625" style="25" bestFit="1" customWidth="1"/>
    <col min="2087" max="2304" width="9.140625" style="25"/>
    <col min="2305" max="2305" width="11.140625" style="25" customWidth="1"/>
    <col min="2306" max="2306" width="6.28515625" style="25" customWidth="1"/>
    <col min="2307" max="2307" width="25.140625" style="25" customWidth="1"/>
    <col min="2308" max="2308" width="11.5703125" style="25" bestFit="1" customWidth="1"/>
    <col min="2309" max="2309" width="10.42578125" style="25" bestFit="1" customWidth="1"/>
    <col min="2310" max="2310" width="10.28515625" style="25" bestFit="1" customWidth="1"/>
    <col min="2311" max="2311" width="9.5703125" style="25" bestFit="1" customWidth="1"/>
    <col min="2312" max="2312" width="10.28515625" style="25" bestFit="1" customWidth="1"/>
    <col min="2313" max="2313" width="11.85546875" style="25" customWidth="1"/>
    <col min="2314" max="2314" width="13" style="25" customWidth="1"/>
    <col min="2315" max="2315" width="14.85546875" style="25" customWidth="1"/>
    <col min="2316" max="2316" width="10.42578125" style="25" bestFit="1" customWidth="1"/>
    <col min="2317" max="2318" width="10.28515625" style="25" bestFit="1" customWidth="1"/>
    <col min="2319" max="2319" width="4.140625" style="25" customWidth="1"/>
    <col min="2320" max="2320" width="12.42578125" style="25" customWidth="1"/>
    <col min="2321" max="2322" width="10.28515625" style="25" bestFit="1" customWidth="1"/>
    <col min="2323" max="2323" width="9.140625" style="25"/>
    <col min="2324" max="2325" width="10.28515625" style="25" bestFit="1" customWidth="1"/>
    <col min="2326" max="2326" width="9.140625" style="25"/>
    <col min="2327" max="2327" width="14.28515625" style="25" customWidth="1"/>
    <col min="2328" max="2328" width="10.28515625" style="25" bestFit="1" customWidth="1"/>
    <col min="2329" max="2329" width="11" style="25" customWidth="1"/>
    <col min="2330" max="2330" width="10.28515625" style="25" bestFit="1" customWidth="1"/>
    <col min="2331" max="2331" width="5.5703125" style="25" customWidth="1"/>
    <col min="2332" max="2332" width="12" style="25" customWidth="1"/>
    <col min="2333" max="2334" width="10.28515625" style="25" bestFit="1" customWidth="1"/>
    <col min="2335" max="2335" width="12.140625" style="25" customWidth="1"/>
    <col min="2336" max="2336" width="12.5703125" style="25" customWidth="1"/>
    <col min="2337" max="2337" width="12" style="25" customWidth="1"/>
    <col min="2338" max="2338" width="11.7109375" style="25" customWidth="1"/>
    <col min="2339" max="2339" width="14.85546875" style="25" customWidth="1"/>
    <col min="2340" max="2340" width="11.28515625" style="25" customWidth="1"/>
    <col min="2341" max="2341" width="10" style="25" customWidth="1"/>
    <col min="2342" max="2342" width="10.28515625" style="25" bestFit="1" customWidth="1"/>
    <col min="2343" max="2560" width="9.140625" style="25"/>
    <col min="2561" max="2561" width="11.140625" style="25" customWidth="1"/>
    <col min="2562" max="2562" width="6.28515625" style="25" customWidth="1"/>
    <col min="2563" max="2563" width="25.140625" style="25" customWidth="1"/>
    <col min="2564" max="2564" width="11.5703125" style="25" bestFit="1" customWidth="1"/>
    <col min="2565" max="2565" width="10.42578125" style="25" bestFit="1" customWidth="1"/>
    <col min="2566" max="2566" width="10.28515625" style="25" bestFit="1" customWidth="1"/>
    <col min="2567" max="2567" width="9.5703125" style="25" bestFit="1" customWidth="1"/>
    <col min="2568" max="2568" width="10.28515625" style="25" bestFit="1" customWidth="1"/>
    <col min="2569" max="2569" width="11.85546875" style="25" customWidth="1"/>
    <col min="2570" max="2570" width="13" style="25" customWidth="1"/>
    <col min="2571" max="2571" width="14.85546875" style="25" customWidth="1"/>
    <col min="2572" max="2572" width="10.42578125" style="25" bestFit="1" customWidth="1"/>
    <col min="2573" max="2574" width="10.28515625" style="25" bestFit="1" customWidth="1"/>
    <col min="2575" max="2575" width="4.140625" style="25" customWidth="1"/>
    <col min="2576" max="2576" width="12.42578125" style="25" customWidth="1"/>
    <col min="2577" max="2578" width="10.28515625" style="25" bestFit="1" customWidth="1"/>
    <col min="2579" max="2579" width="9.140625" style="25"/>
    <col min="2580" max="2581" width="10.28515625" style="25" bestFit="1" customWidth="1"/>
    <col min="2582" max="2582" width="9.140625" style="25"/>
    <col min="2583" max="2583" width="14.28515625" style="25" customWidth="1"/>
    <col min="2584" max="2584" width="10.28515625" style="25" bestFit="1" customWidth="1"/>
    <col min="2585" max="2585" width="11" style="25" customWidth="1"/>
    <col min="2586" max="2586" width="10.28515625" style="25" bestFit="1" customWidth="1"/>
    <col min="2587" max="2587" width="5.5703125" style="25" customWidth="1"/>
    <col min="2588" max="2588" width="12" style="25" customWidth="1"/>
    <col min="2589" max="2590" width="10.28515625" style="25" bestFit="1" customWidth="1"/>
    <col min="2591" max="2591" width="12.140625" style="25" customWidth="1"/>
    <col min="2592" max="2592" width="12.5703125" style="25" customWidth="1"/>
    <col min="2593" max="2593" width="12" style="25" customWidth="1"/>
    <col min="2594" max="2594" width="11.7109375" style="25" customWidth="1"/>
    <col min="2595" max="2595" width="14.85546875" style="25" customWidth="1"/>
    <col min="2596" max="2596" width="11.28515625" style="25" customWidth="1"/>
    <col min="2597" max="2597" width="10" style="25" customWidth="1"/>
    <col min="2598" max="2598" width="10.28515625" style="25" bestFit="1" customWidth="1"/>
    <col min="2599" max="2816" width="9.140625" style="25"/>
    <col min="2817" max="2817" width="11.140625" style="25" customWidth="1"/>
    <col min="2818" max="2818" width="6.28515625" style="25" customWidth="1"/>
    <col min="2819" max="2819" width="25.140625" style="25" customWidth="1"/>
    <col min="2820" max="2820" width="11.5703125" style="25" bestFit="1" customWidth="1"/>
    <col min="2821" max="2821" width="10.42578125" style="25" bestFit="1" customWidth="1"/>
    <col min="2822" max="2822" width="10.28515625" style="25" bestFit="1" customWidth="1"/>
    <col min="2823" max="2823" width="9.5703125" style="25" bestFit="1" customWidth="1"/>
    <col min="2824" max="2824" width="10.28515625" style="25" bestFit="1" customWidth="1"/>
    <col min="2825" max="2825" width="11.85546875" style="25" customWidth="1"/>
    <col min="2826" max="2826" width="13" style="25" customWidth="1"/>
    <col min="2827" max="2827" width="14.85546875" style="25" customWidth="1"/>
    <col min="2828" max="2828" width="10.42578125" style="25" bestFit="1" customWidth="1"/>
    <col min="2829" max="2830" width="10.28515625" style="25" bestFit="1" customWidth="1"/>
    <col min="2831" max="2831" width="4.140625" style="25" customWidth="1"/>
    <col min="2832" max="2832" width="12.42578125" style="25" customWidth="1"/>
    <col min="2833" max="2834" width="10.28515625" style="25" bestFit="1" customWidth="1"/>
    <col min="2835" max="2835" width="9.140625" style="25"/>
    <col min="2836" max="2837" width="10.28515625" style="25" bestFit="1" customWidth="1"/>
    <col min="2838" max="2838" width="9.140625" style="25"/>
    <col min="2839" max="2839" width="14.28515625" style="25" customWidth="1"/>
    <col min="2840" max="2840" width="10.28515625" style="25" bestFit="1" customWidth="1"/>
    <col min="2841" max="2841" width="11" style="25" customWidth="1"/>
    <col min="2842" max="2842" width="10.28515625" style="25" bestFit="1" customWidth="1"/>
    <col min="2843" max="2843" width="5.5703125" style="25" customWidth="1"/>
    <col min="2844" max="2844" width="12" style="25" customWidth="1"/>
    <col min="2845" max="2846" width="10.28515625" style="25" bestFit="1" customWidth="1"/>
    <col min="2847" max="2847" width="12.140625" style="25" customWidth="1"/>
    <col min="2848" max="2848" width="12.5703125" style="25" customWidth="1"/>
    <col min="2849" max="2849" width="12" style="25" customWidth="1"/>
    <col min="2850" max="2850" width="11.7109375" style="25" customWidth="1"/>
    <col min="2851" max="2851" width="14.85546875" style="25" customWidth="1"/>
    <col min="2852" max="2852" width="11.28515625" style="25" customWidth="1"/>
    <col min="2853" max="2853" width="10" style="25" customWidth="1"/>
    <col min="2854" max="2854" width="10.28515625" style="25" bestFit="1" customWidth="1"/>
    <col min="2855" max="3072" width="9.140625" style="25"/>
    <col min="3073" max="3073" width="11.140625" style="25" customWidth="1"/>
    <col min="3074" max="3074" width="6.28515625" style="25" customWidth="1"/>
    <col min="3075" max="3075" width="25.140625" style="25" customWidth="1"/>
    <col min="3076" max="3076" width="11.5703125" style="25" bestFit="1" customWidth="1"/>
    <col min="3077" max="3077" width="10.42578125" style="25" bestFit="1" customWidth="1"/>
    <col min="3078" max="3078" width="10.28515625" style="25" bestFit="1" customWidth="1"/>
    <col min="3079" max="3079" width="9.5703125" style="25" bestFit="1" customWidth="1"/>
    <col min="3080" max="3080" width="10.28515625" style="25" bestFit="1" customWidth="1"/>
    <col min="3081" max="3081" width="11.85546875" style="25" customWidth="1"/>
    <col min="3082" max="3082" width="13" style="25" customWidth="1"/>
    <col min="3083" max="3083" width="14.85546875" style="25" customWidth="1"/>
    <col min="3084" max="3084" width="10.42578125" style="25" bestFit="1" customWidth="1"/>
    <col min="3085" max="3086" width="10.28515625" style="25" bestFit="1" customWidth="1"/>
    <col min="3087" max="3087" width="4.140625" style="25" customWidth="1"/>
    <col min="3088" max="3088" width="12.42578125" style="25" customWidth="1"/>
    <col min="3089" max="3090" width="10.28515625" style="25" bestFit="1" customWidth="1"/>
    <col min="3091" max="3091" width="9.140625" style="25"/>
    <col min="3092" max="3093" width="10.28515625" style="25" bestFit="1" customWidth="1"/>
    <col min="3094" max="3094" width="9.140625" style="25"/>
    <col min="3095" max="3095" width="14.28515625" style="25" customWidth="1"/>
    <col min="3096" max="3096" width="10.28515625" style="25" bestFit="1" customWidth="1"/>
    <col min="3097" max="3097" width="11" style="25" customWidth="1"/>
    <col min="3098" max="3098" width="10.28515625" style="25" bestFit="1" customWidth="1"/>
    <col min="3099" max="3099" width="5.5703125" style="25" customWidth="1"/>
    <col min="3100" max="3100" width="12" style="25" customWidth="1"/>
    <col min="3101" max="3102" width="10.28515625" style="25" bestFit="1" customWidth="1"/>
    <col min="3103" max="3103" width="12.140625" style="25" customWidth="1"/>
    <col min="3104" max="3104" width="12.5703125" style="25" customWidth="1"/>
    <col min="3105" max="3105" width="12" style="25" customWidth="1"/>
    <col min="3106" max="3106" width="11.7109375" style="25" customWidth="1"/>
    <col min="3107" max="3107" width="14.85546875" style="25" customWidth="1"/>
    <col min="3108" max="3108" width="11.28515625" style="25" customWidth="1"/>
    <col min="3109" max="3109" width="10" style="25" customWidth="1"/>
    <col min="3110" max="3110" width="10.28515625" style="25" bestFit="1" customWidth="1"/>
    <col min="3111" max="3328" width="9.140625" style="25"/>
    <col min="3329" max="3329" width="11.140625" style="25" customWidth="1"/>
    <col min="3330" max="3330" width="6.28515625" style="25" customWidth="1"/>
    <col min="3331" max="3331" width="25.140625" style="25" customWidth="1"/>
    <col min="3332" max="3332" width="11.5703125" style="25" bestFit="1" customWidth="1"/>
    <col min="3333" max="3333" width="10.42578125" style="25" bestFit="1" customWidth="1"/>
    <col min="3334" max="3334" width="10.28515625" style="25" bestFit="1" customWidth="1"/>
    <col min="3335" max="3335" width="9.5703125" style="25" bestFit="1" customWidth="1"/>
    <col min="3336" max="3336" width="10.28515625" style="25" bestFit="1" customWidth="1"/>
    <col min="3337" max="3337" width="11.85546875" style="25" customWidth="1"/>
    <col min="3338" max="3338" width="13" style="25" customWidth="1"/>
    <col min="3339" max="3339" width="14.85546875" style="25" customWidth="1"/>
    <col min="3340" max="3340" width="10.42578125" style="25" bestFit="1" customWidth="1"/>
    <col min="3341" max="3342" width="10.28515625" style="25" bestFit="1" customWidth="1"/>
    <col min="3343" max="3343" width="4.140625" style="25" customWidth="1"/>
    <col min="3344" max="3344" width="12.42578125" style="25" customWidth="1"/>
    <col min="3345" max="3346" width="10.28515625" style="25" bestFit="1" customWidth="1"/>
    <col min="3347" max="3347" width="9.140625" style="25"/>
    <col min="3348" max="3349" width="10.28515625" style="25" bestFit="1" customWidth="1"/>
    <col min="3350" max="3350" width="9.140625" style="25"/>
    <col min="3351" max="3351" width="14.28515625" style="25" customWidth="1"/>
    <col min="3352" max="3352" width="10.28515625" style="25" bestFit="1" customWidth="1"/>
    <col min="3353" max="3353" width="11" style="25" customWidth="1"/>
    <col min="3354" max="3354" width="10.28515625" style="25" bestFit="1" customWidth="1"/>
    <col min="3355" max="3355" width="5.5703125" style="25" customWidth="1"/>
    <col min="3356" max="3356" width="12" style="25" customWidth="1"/>
    <col min="3357" max="3358" width="10.28515625" style="25" bestFit="1" customWidth="1"/>
    <col min="3359" max="3359" width="12.140625" style="25" customWidth="1"/>
    <col min="3360" max="3360" width="12.5703125" style="25" customWidth="1"/>
    <col min="3361" max="3361" width="12" style="25" customWidth="1"/>
    <col min="3362" max="3362" width="11.7109375" style="25" customWidth="1"/>
    <col min="3363" max="3363" width="14.85546875" style="25" customWidth="1"/>
    <col min="3364" max="3364" width="11.28515625" style="25" customWidth="1"/>
    <col min="3365" max="3365" width="10" style="25" customWidth="1"/>
    <col min="3366" max="3366" width="10.28515625" style="25" bestFit="1" customWidth="1"/>
    <col min="3367" max="3584" width="9.140625" style="25"/>
    <col min="3585" max="3585" width="11.140625" style="25" customWidth="1"/>
    <col min="3586" max="3586" width="6.28515625" style="25" customWidth="1"/>
    <col min="3587" max="3587" width="25.140625" style="25" customWidth="1"/>
    <col min="3588" max="3588" width="11.5703125" style="25" bestFit="1" customWidth="1"/>
    <col min="3589" max="3589" width="10.42578125" style="25" bestFit="1" customWidth="1"/>
    <col min="3590" max="3590" width="10.28515625" style="25" bestFit="1" customWidth="1"/>
    <col min="3591" max="3591" width="9.5703125" style="25" bestFit="1" customWidth="1"/>
    <col min="3592" max="3592" width="10.28515625" style="25" bestFit="1" customWidth="1"/>
    <col min="3593" max="3593" width="11.85546875" style="25" customWidth="1"/>
    <col min="3594" max="3594" width="13" style="25" customWidth="1"/>
    <col min="3595" max="3595" width="14.85546875" style="25" customWidth="1"/>
    <col min="3596" max="3596" width="10.42578125" style="25" bestFit="1" customWidth="1"/>
    <col min="3597" max="3598" width="10.28515625" style="25" bestFit="1" customWidth="1"/>
    <col min="3599" max="3599" width="4.140625" style="25" customWidth="1"/>
    <col min="3600" max="3600" width="12.42578125" style="25" customWidth="1"/>
    <col min="3601" max="3602" width="10.28515625" style="25" bestFit="1" customWidth="1"/>
    <col min="3603" max="3603" width="9.140625" style="25"/>
    <col min="3604" max="3605" width="10.28515625" style="25" bestFit="1" customWidth="1"/>
    <col min="3606" max="3606" width="9.140625" style="25"/>
    <col min="3607" max="3607" width="14.28515625" style="25" customWidth="1"/>
    <col min="3608" max="3608" width="10.28515625" style="25" bestFit="1" customWidth="1"/>
    <col min="3609" max="3609" width="11" style="25" customWidth="1"/>
    <col min="3610" max="3610" width="10.28515625" style="25" bestFit="1" customWidth="1"/>
    <col min="3611" max="3611" width="5.5703125" style="25" customWidth="1"/>
    <col min="3612" max="3612" width="12" style="25" customWidth="1"/>
    <col min="3613" max="3614" width="10.28515625" style="25" bestFit="1" customWidth="1"/>
    <col min="3615" max="3615" width="12.140625" style="25" customWidth="1"/>
    <col min="3616" max="3616" width="12.5703125" style="25" customWidth="1"/>
    <col min="3617" max="3617" width="12" style="25" customWidth="1"/>
    <col min="3618" max="3618" width="11.7109375" style="25" customWidth="1"/>
    <col min="3619" max="3619" width="14.85546875" style="25" customWidth="1"/>
    <col min="3620" max="3620" width="11.28515625" style="25" customWidth="1"/>
    <col min="3621" max="3621" width="10" style="25" customWidth="1"/>
    <col min="3622" max="3622" width="10.28515625" style="25" bestFit="1" customWidth="1"/>
    <col min="3623" max="3840" width="9.140625" style="25"/>
    <col min="3841" max="3841" width="11.140625" style="25" customWidth="1"/>
    <col min="3842" max="3842" width="6.28515625" style="25" customWidth="1"/>
    <col min="3843" max="3843" width="25.140625" style="25" customWidth="1"/>
    <col min="3844" max="3844" width="11.5703125" style="25" bestFit="1" customWidth="1"/>
    <col min="3845" max="3845" width="10.42578125" style="25" bestFit="1" customWidth="1"/>
    <col min="3846" max="3846" width="10.28515625" style="25" bestFit="1" customWidth="1"/>
    <col min="3847" max="3847" width="9.5703125" style="25" bestFit="1" customWidth="1"/>
    <col min="3848" max="3848" width="10.28515625" style="25" bestFit="1" customWidth="1"/>
    <col min="3849" max="3849" width="11.85546875" style="25" customWidth="1"/>
    <col min="3850" max="3850" width="13" style="25" customWidth="1"/>
    <col min="3851" max="3851" width="14.85546875" style="25" customWidth="1"/>
    <col min="3852" max="3852" width="10.42578125" style="25" bestFit="1" customWidth="1"/>
    <col min="3853" max="3854" width="10.28515625" style="25" bestFit="1" customWidth="1"/>
    <col min="3855" max="3855" width="4.140625" style="25" customWidth="1"/>
    <col min="3856" max="3856" width="12.42578125" style="25" customWidth="1"/>
    <col min="3857" max="3858" width="10.28515625" style="25" bestFit="1" customWidth="1"/>
    <col min="3859" max="3859" width="9.140625" style="25"/>
    <col min="3860" max="3861" width="10.28515625" style="25" bestFit="1" customWidth="1"/>
    <col min="3862" max="3862" width="9.140625" style="25"/>
    <col min="3863" max="3863" width="14.28515625" style="25" customWidth="1"/>
    <col min="3864" max="3864" width="10.28515625" style="25" bestFit="1" customWidth="1"/>
    <col min="3865" max="3865" width="11" style="25" customWidth="1"/>
    <col min="3866" max="3866" width="10.28515625" style="25" bestFit="1" customWidth="1"/>
    <col min="3867" max="3867" width="5.5703125" style="25" customWidth="1"/>
    <col min="3868" max="3868" width="12" style="25" customWidth="1"/>
    <col min="3869" max="3870" width="10.28515625" style="25" bestFit="1" customWidth="1"/>
    <col min="3871" max="3871" width="12.140625" style="25" customWidth="1"/>
    <col min="3872" max="3872" width="12.5703125" style="25" customWidth="1"/>
    <col min="3873" max="3873" width="12" style="25" customWidth="1"/>
    <col min="3874" max="3874" width="11.7109375" style="25" customWidth="1"/>
    <col min="3875" max="3875" width="14.85546875" style="25" customWidth="1"/>
    <col min="3876" max="3876" width="11.28515625" style="25" customWidth="1"/>
    <col min="3877" max="3877" width="10" style="25" customWidth="1"/>
    <col min="3878" max="3878" width="10.28515625" style="25" bestFit="1" customWidth="1"/>
    <col min="3879" max="4096" width="9.140625" style="25"/>
    <col min="4097" max="4097" width="11.140625" style="25" customWidth="1"/>
    <col min="4098" max="4098" width="6.28515625" style="25" customWidth="1"/>
    <col min="4099" max="4099" width="25.140625" style="25" customWidth="1"/>
    <col min="4100" max="4100" width="11.5703125" style="25" bestFit="1" customWidth="1"/>
    <col min="4101" max="4101" width="10.42578125" style="25" bestFit="1" customWidth="1"/>
    <col min="4102" max="4102" width="10.28515625" style="25" bestFit="1" customWidth="1"/>
    <col min="4103" max="4103" width="9.5703125" style="25" bestFit="1" customWidth="1"/>
    <col min="4104" max="4104" width="10.28515625" style="25" bestFit="1" customWidth="1"/>
    <col min="4105" max="4105" width="11.85546875" style="25" customWidth="1"/>
    <col min="4106" max="4106" width="13" style="25" customWidth="1"/>
    <col min="4107" max="4107" width="14.85546875" style="25" customWidth="1"/>
    <col min="4108" max="4108" width="10.42578125" style="25" bestFit="1" customWidth="1"/>
    <col min="4109" max="4110" width="10.28515625" style="25" bestFit="1" customWidth="1"/>
    <col min="4111" max="4111" width="4.140625" style="25" customWidth="1"/>
    <col min="4112" max="4112" width="12.42578125" style="25" customWidth="1"/>
    <col min="4113" max="4114" width="10.28515625" style="25" bestFit="1" customWidth="1"/>
    <col min="4115" max="4115" width="9.140625" style="25"/>
    <col min="4116" max="4117" width="10.28515625" style="25" bestFit="1" customWidth="1"/>
    <col min="4118" max="4118" width="9.140625" style="25"/>
    <col min="4119" max="4119" width="14.28515625" style="25" customWidth="1"/>
    <col min="4120" max="4120" width="10.28515625" style="25" bestFit="1" customWidth="1"/>
    <col min="4121" max="4121" width="11" style="25" customWidth="1"/>
    <col min="4122" max="4122" width="10.28515625" style="25" bestFit="1" customWidth="1"/>
    <col min="4123" max="4123" width="5.5703125" style="25" customWidth="1"/>
    <col min="4124" max="4124" width="12" style="25" customWidth="1"/>
    <col min="4125" max="4126" width="10.28515625" style="25" bestFit="1" customWidth="1"/>
    <col min="4127" max="4127" width="12.140625" style="25" customWidth="1"/>
    <col min="4128" max="4128" width="12.5703125" style="25" customWidth="1"/>
    <col min="4129" max="4129" width="12" style="25" customWidth="1"/>
    <col min="4130" max="4130" width="11.7109375" style="25" customWidth="1"/>
    <col min="4131" max="4131" width="14.85546875" style="25" customWidth="1"/>
    <col min="4132" max="4132" width="11.28515625" style="25" customWidth="1"/>
    <col min="4133" max="4133" width="10" style="25" customWidth="1"/>
    <col min="4134" max="4134" width="10.28515625" style="25" bestFit="1" customWidth="1"/>
    <col min="4135" max="4352" width="9.140625" style="25"/>
    <col min="4353" max="4353" width="11.140625" style="25" customWidth="1"/>
    <col min="4354" max="4354" width="6.28515625" style="25" customWidth="1"/>
    <col min="4355" max="4355" width="25.140625" style="25" customWidth="1"/>
    <col min="4356" max="4356" width="11.5703125" style="25" bestFit="1" customWidth="1"/>
    <col min="4357" max="4357" width="10.42578125" style="25" bestFit="1" customWidth="1"/>
    <col min="4358" max="4358" width="10.28515625" style="25" bestFit="1" customWidth="1"/>
    <col min="4359" max="4359" width="9.5703125" style="25" bestFit="1" customWidth="1"/>
    <col min="4360" max="4360" width="10.28515625" style="25" bestFit="1" customWidth="1"/>
    <col min="4361" max="4361" width="11.85546875" style="25" customWidth="1"/>
    <col min="4362" max="4362" width="13" style="25" customWidth="1"/>
    <col min="4363" max="4363" width="14.85546875" style="25" customWidth="1"/>
    <col min="4364" max="4364" width="10.42578125" style="25" bestFit="1" customWidth="1"/>
    <col min="4365" max="4366" width="10.28515625" style="25" bestFit="1" customWidth="1"/>
    <col min="4367" max="4367" width="4.140625" style="25" customWidth="1"/>
    <col min="4368" max="4368" width="12.42578125" style="25" customWidth="1"/>
    <col min="4369" max="4370" width="10.28515625" style="25" bestFit="1" customWidth="1"/>
    <col min="4371" max="4371" width="9.140625" style="25"/>
    <col min="4372" max="4373" width="10.28515625" style="25" bestFit="1" customWidth="1"/>
    <col min="4374" max="4374" width="9.140625" style="25"/>
    <col min="4375" max="4375" width="14.28515625" style="25" customWidth="1"/>
    <col min="4376" max="4376" width="10.28515625" style="25" bestFit="1" customWidth="1"/>
    <col min="4377" max="4377" width="11" style="25" customWidth="1"/>
    <col min="4378" max="4378" width="10.28515625" style="25" bestFit="1" customWidth="1"/>
    <col min="4379" max="4379" width="5.5703125" style="25" customWidth="1"/>
    <col min="4380" max="4380" width="12" style="25" customWidth="1"/>
    <col min="4381" max="4382" width="10.28515625" style="25" bestFit="1" customWidth="1"/>
    <col min="4383" max="4383" width="12.140625" style="25" customWidth="1"/>
    <col min="4384" max="4384" width="12.5703125" style="25" customWidth="1"/>
    <col min="4385" max="4385" width="12" style="25" customWidth="1"/>
    <col min="4386" max="4386" width="11.7109375" style="25" customWidth="1"/>
    <col min="4387" max="4387" width="14.85546875" style="25" customWidth="1"/>
    <col min="4388" max="4388" width="11.28515625" style="25" customWidth="1"/>
    <col min="4389" max="4389" width="10" style="25" customWidth="1"/>
    <col min="4390" max="4390" width="10.28515625" style="25" bestFit="1" customWidth="1"/>
    <col min="4391" max="4608" width="9.140625" style="25"/>
    <col min="4609" max="4609" width="11.140625" style="25" customWidth="1"/>
    <col min="4610" max="4610" width="6.28515625" style="25" customWidth="1"/>
    <col min="4611" max="4611" width="25.140625" style="25" customWidth="1"/>
    <col min="4612" max="4612" width="11.5703125" style="25" bestFit="1" customWidth="1"/>
    <col min="4613" max="4613" width="10.42578125" style="25" bestFit="1" customWidth="1"/>
    <col min="4614" max="4614" width="10.28515625" style="25" bestFit="1" customWidth="1"/>
    <col min="4615" max="4615" width="9.5703125" style="25" bestFit="1" customWidth="1"/>
    <col min="4616" max="4616" width="10.28515625" style="25" bestFit="1" customWidth="1"/>
    <col min="4617" max="4617" width="11.85546875" style="25" customWidth="1"/>
    <col min="4618" max="4618" width="13" style="25" customWidth="1"/>
    <col min="4619" max="4619" width="14.85546875" style="25" customWidth="1"/>
    <col min="4620" max="4620" width="10.42578125" style="25" bestFit="1" customWidth="1"/>
    <col min="4621" max="4622" width="10.28515625" style="25" bestFit="1" customWidth="1"/>
    <col min="4623" max="4623" width="4.140625" style="25" customWidth="1"/>
    <col min="4624" max="4624" width="12.42578125" style="25" customWidth="1"/>
    <col min="4625" max="4626" width="10.28515625" style="25" bestFit="1" customWidth="1"/>
    <col min="4627" max="4627" width="9.140625" style="25"/>
    <col min="4628" max="4629" width="10.28515625" style="25" bestFit="1" customWidth="1"/>
    <col min="4630" max="4630" width="9.140625" style="25"/>
    <col min="4631" max="4631" width="14.28515625" style="25" customWidth="1"/>
    <col min="4632" max="4632" width="10.28515625" style="25" bestFit="1" customWidth="1"/>
    <col min="4633" max="4633" width="11" style="25" customWidth="1"/>
    <col min="4634" max="4634" width="10.28515625" style="25" bestFit="1" customWidth="1"/>
    <col min="4635" max="4635" width="5.5703125" style="25" customWidth="1"/>
    <col min="4636" max="4636" width="12" style="25" customWidth="1"/>
    <col min="4637" max="4638" width="10.28515625" style="25" bestFit="1" customWidth="1"/>
    <col min="4639" max="4639" width="12.140625" style="25" customWidth="1"/>
    <col min="4640" max="4640" width="12.5703125" style="25" customWidth="1"/>
    <col min="4641" max="4641" width="12" style="25" customWidth="1"/>
    <col min="4642" max="4642" width="11.7109375" style="25" customWidth="1"/>
    <col min="4643" max="4643" width="14.85546875" style="25" customWidth="1"/>
    <col min="4644" max="4644" width="11.28515625" style="25" customWidth="1"/>
    <col min="4645" max="4645" width="10" style="25" customWidth="1"/>
    <col min="4646" max="4646" width="10.28515625" style="25" bestFit="1" customWidth="1"/>
    <col min="4647" max="4864" width="9.140625" style="25"/>
    <col min="4865" max="4865" width="11.140625" style="25" customWidth="1"/>
    <col min="4866" max="4866" width="6.28515625" style="25" customWidth="1"/>
    <col min="4867" max="4867" width="25.140625" style="25" customWidth="1"/>
    <col min="4868" max="4868" width="11.5703125" style="25" bestFit="1" customWidth="1"/>
    <col min="4869" max="4869" width="10.42578125" style="25" bestFit="1" customWidth="1"/>
    <col min="4870" max="4870" width="10.28515625" style="25" bestFit="1" customWidth="1"/>
    <col min="4871" max="4871" width="9.5703125" style="25" bestFit="1" customWidth="1"/>
    <col min="4872" max="4872" width="10.28515625" style="25" bestFit="1" customWidth="1"/>
    <col min="4873" max="4873" width="11.85546875" style="25" customWidth="1"/>
    <col min="4874" max="4874" width="13" style="25" customWidth="1"/>
    <col min="4875" max="4875" width="14.85546875" style="25" customWidth="1"/>
    <col min="4876" max="4876" width="10.42578125" style="25" bestFit="1" customWidth="1"/>
    <col min="4877" max="4878" width="10.28515625" style="25" bestFit="1" customWidth="1"/>
    <col min="4879" max="4879" width="4.140625" style="25" customWidth="1"/>
    <col min="4880" max="4880" width="12.42578125" style="25" customWidth="1"/>
    <col min="4881" max="4882" width="10.28515625" style="25" bestFit="1" customWidth="1"/>
    <col min="4883" max="4883" width="9.140625" style="25"/>
    <col min="4884" max="4885" width="10.28515625" style="25" bestFit="1" customWidth="1"/>
    <col min="4886" max="4886" width="9.140625" style="25"/>
    <col min="4887" max="4887" width="14.28515625" style="25" customWidth="1"/>
    <col min="4888" max="4888" width="10.28515625" style="25" bestFit="1" customWidth="1"/>
    <col min="4889" max="4889" width="11" style="25" customWidth="1"/>
    <col min="4890" max="4890" width="10.28515625" style="25" bestFit="1" customWidth="1"/>
    <col min="4891" max="4891" width="5.5703125" style="25" customWidth="1"/>
    <col min="4892" max="4892" width="12" style="25" customWidth="1"/>
    <col min="4893" max="4894" width="10.28515625" style="25" bestFit="1" customWidth="1"/>
    <col min="4895" max="4895" width="12.140625" style="25" customWidth="1"/>
    <col min="4896" max="4896" width="12.5703125" style="25" customWidth="1"/>
    <col min="4897" max="4897" width="12" style="25" customWidth="1"/>
    <col min="4898" max="4898" width="11.7109375" style="25" customWidth="1"/>
    <col min="4899" max="4899" width="14.85546875" style="25" customWidth="1"/>
    <col min="4900" max="4900" width="11.28515625" style="25" customWidth="1"/>
    <col min="4901" max="4901" width="10" style="25" customWidth="1"/>
    <col min="4902" max="4902" width="10.28515625" style="25" bestFit="1" customWidth="1"/>
    <col min="4903" max="5120" width="9.140625" style="25"/>
    <col min="5121" max="5121" width="11.140625" style="25" customWidth="1"/>
    <col min="5122" max="5122" width="6.28515625" style="25" customWidth="1"/>
    <col min="5123" max="5123" width="25.140625" style="25" customWidth="1"/>
    <col min="5124" max="5124" width="11.5703125" style="25" bestFit="1" customWidth="1"/>
    <col min="5125" max="5125" width="10.42578125" style="25" bestFit="1" customWidth="1"/>
    <col min="5126" max="5126" width="10.28515625" style="25" bestFit="1" customWidth="1"/>
    <col min="5127" max="5127" width="9.5703125" style="25" bestFit="1" customWidth="1"/>
    <col min="5128" max="5128" width="10.28515625" style="25" bestFit="1" customWidth="1"/>
    <col min="5129" max="5129" width="11.85546875" style="25" customWidth="1"/>
    <col min="5130" max="5130" width="13" style="25" customWidth="1"/>
    <col min="5131" max="5131" width="14.85546875" style="25" customWidth="1"/>
    <col min="5132" max="5132" width="10.42578125" style="25" bestFit="1" customWidth="1"/>
    <col min="5133" max="5134" width="10.28515625" style="25" bestFit="1" customWidth="1"/>
    <col min="5135" max="5135" width="4.140625" style="25" customWidth="1"/>
    <col min="5136" max="5136" width="12.42578125" style="25" customWidth="1"/>
    <col min="5137" max="5138" width="10.28515625" style="25" bestFit="1" customWidth="1"/>
    <col min="5139" max="5139" width="9.140625" style="25"/>
    <col min="5140" max="5141" width="10.28515625" style="25" bestFit="1" customWidth="1"/>
    <col min="5142" max="5142" width="9.140625" style="25"/>
    <col min="5143" max="5143" width="14.28515625" style="25" customWidth="1"/>
    <col min="5144" max="5144" width="10.28515625" style="25" bestFit="1" customWidth="1"/>
    <col min="5145" max="5145" width="11" style="25" customWidth="1"/>
    <col min="5146" max="5146" width="10.28515625" style="25" bestFit="1" customWidth="1"/>
    <col min="5147" max="5147" width="5.5703125" style="25" customWidth="1"/>
    <col min="5148" max="5148" width="12" style="25" customWidth="1"/>
    <col min="5149" max="5150" width="10.28515625" style="25" bestFit="1" customWidth="1"/>
    <col min="5151" max="5151" width="12.140625" style="25" customWidth="1"/>
    <col min="5152" max="5152" width="12.5703125" style="25" customWidth="1"/>
    <col min="5153" max="5153" width="12" style="25" customWidth="1"/>
    <col min="5154" max="5154" width="11.7109375" style="25" customWidth="1"/>
    <col min="5155" max="5155" width="14.85546875" style="25" customWidth="1"/>
    <col min="5156" max="5156" width="11.28515625" style="25" customWidth="1"/>
    <col min="5157" max="5157" width="10" style="25" customWidth="1"/>
    <col min="5158" max="5158" width="10.28515625" style="25" bestFit="1" customWidth="1"/>
    <col min="5159" max="5376" width="9.140625" style="25"/>
    <col min="5377" max="5377" width="11.140625" style="25" customWidth="1"/>
    <col min="5378" max="5378" width="6.28515625" style="25" customWidth="1"/>
    <col min="5379" max="5379" width="25.140625" style="25" customWidth="1"/>
    <col min="5380" max="5380" width="11.5703125" style="25" bestFit="1" customWidth="1"/>
    <col min="5381" max="5381" width="10.42578125" style="25" bestFit="1" customWidth="1"/>
    <col min="5382" max="5382" width="10.28515625" style="25" bestFit="1" customWidth="1"/>
    <col min="5383" max="5383" width="9.5703125" style="25" bestFit="1" customWidth="1"/>
    <col min="5384" max="5384" width="10.28515625" style="25" bestFit="1" customWidth="1"/>
    <col min="5385" max="5385" width="11.85546875" style="25" customWidth="1"/>
    <col min="5386" max="5386" width="13" style="25" customWidth="1"/>
    <col min="5387" max="5387" width="14.85546875" style="25" customWidth="1"/>
    <col min="5388" max="5388" width="10.42578125" style="25" bestFit="1" customWidth="1"/>
    <col min="5389" max="5390" width="10.28515625" style="25" bestFit="1" customWidth="1"/>
    <col min="5391" max="5391" width="4.140625" style="25" customWidth="1"/>
    <col min="5392" max="5392" width="12.42578125" style="25" customWidth="1"/>
    <col min="5393" max="5394" width="10.28515625" style="25" bestFit="1" customWidth="1"/>
    <col min="5395" max="5395" width="9.140625" style="25"/>
    <col min="5396" max="5397" width="10.28515625" style="25" bestFit="1" customWidth="1"/>
    <col min="5398" max="5398" width="9.140625" style="25"/>
    <col min="5399" max="5399" width="14.28515625" style="25" customWidth="1"/>
    <col min="5400" max="5400" width="10.28515625" style="25" bestFit="1" customWidth="1"/>
    <col min="5401" max="5401" width="11" style="25" customWidth="1"/>
    <col min="5402" max="5402" width="10.28515625" style="25" bestFit="1" customWidth="1"/>
    <col min="5403" max="5403" width="5.5703125" style="25" customWidth="1"/>
    <col min="5404" max="5404" width="12" style="25" customWidth="1"/>
    <col min="5405" max="5406" width="10.28515625" style="25" bestFit="1" customWidth="1"/>
    <col min="5407" max="5407" width="12.140625" style="25" customWidth="1"/>
    <col min="5408" max="5408" width="12.5703125" style="25" customWidth="1"/>
    <col min="5409" max="5409" width="12" style="25" customWidth="1"/>
    <col min="5410" max="5410" width="11.7109375" style="25" customWidth="1"/>
    <col min="5411" max="5411" width="14.85546875" style="25" customWidth="1"/>
    <col min="5412" max="5412" width="11.28515625" style="25" customWidth="1"/>
    <col min="5413" max="5413" width="10" style="25" customWidth="1"/>
    <col min="5414" max="5414" width="10.28515625" style="25" bestFit="1" customWidth="1"/>
    <col min="5415" max="5632" width="9.140625" style="25"/>
    <col min="5633" max="5633" width="11.140625" style="25" customWidth="1"/>
    <col min="5634" max="5634" width="6.28515625" style="25" customWidth="1"/>
    <col min="5635" max="5635" width="25.140625" style="25" customWidth="1"/>
    <col min="5636" max="5636" width="11.5703125" style="25" bestFit="1" customWidth="1"/>
    <col min="5637" max="5637" width="10.42578125" style="25" bestFit="1" customWidth="1"/>
    <col min="5638" max="5638" width="10.28515625" style="25" bestFit="1" customWidth="1"/>
    <col min="5639" max="5639" width="9.5703125" style="25" bestFit="1" customWidth="1"/>
    <col min="5640" max="5640" width="10.28515625" style="25" bestFit="1" customWidth="1"/>
    <col min="5641" max="5641" width="11.85546875" style="25" customWidth="1"/>
    <col min="5642" max="5642" width="13" style="25" customWidth="1"/>
    <col min="5643" max="5643" width="14.85546875" style="25" customWidth="1"/>
    <col min="5644" max="5644" width="10.42578125" style="25" bestFit="1" customWidth="1"/>
    <col min="5645" max="5646" width="10.28515625" style="25" bestFit="1" customWidth="1"/>
    <col min="5647" max="5647" width="4.140625" style="25" customWidth="1"/>
    <col min="5648" max="5648" width="12.42578125" style="25" customWidth="1"/>
    <col min="5649" max="5650" width="10.28515625" style="25" bestFit="1" customWidth="1"/>
    <col min="5651" max="5651" width="9.140625" style="25"/>
    <col min="5652" max="5653" width="10.28515625" style="25" bestFit="1" customWidth="1"/>
    <col min="5654" max="5654" width="9.140625" style="25"/>
    <col min="5655" max="5655" width="14.28515625" style="25" customWidth="1"/>
    <col min="5656" max="5656" width="10.28515625" style="25" bestFit="1" customWidth="1"/>
    <col min="5657" max="5657" width="11" style="25" customWidth="1"/>
    <col min="5658" max="5658" width="10.28515625" style="25" bestFit="1" customWidth="1"/>
    <col min="5659" max="5659" width="5.5703125" style="25" customWidth="1"/>
    <col min="5660" max="5660" width="12" style="25" customWidth="1"/>
    <col min="5661" max="5662" width="10.28515625" style="25" bestFit="1" customWidth="1"/>
    <col min="5663" max="5663" width="12.140625" style="25" customWidth="1"/>
    <col min="5664" max="5664" width="12.5703125" style="25" customWidth="1"/>
    <col min="5665" max="5665" width="12" style="25" customWidth="1"/>
    <col min="5666" max="5666" width="11.7109375" style="25" customWidth="1"/>
    <col min="5667" max="5667" width="14.85546875" style="25" customWidth="1"/>
    <col min="5668" max="5668" width="11.28515625" style="25" customWidth="1"/>
    <col min="5669" max="5669" width="10" style="25" customWidth="1"/>
    <col min="5670" max="5670" width="10.28515625" style="25" bestFit="1" customWidth="1"/>
    <col min="5671" max="5888" width="9.140625" style="25"/>
    <col min="5889" max="5889" width="11.140625" style="25" customWidth="1"/>
    <col min="5890" max="5890" width="6.28515625" style="25" customWidth="1"/>
    <col min="5891" max="5891" width="25.140625" style="25" customWidth="1"/>
    <col min="5892" max="5892" width="11.5703125" style="25" bestFit="1" customWidth="1"/>
    <col min="5893" max="5893" width="10.42578125" style="25" bestFit="1" customWidth="1"/>
    <col min="5894" max="5894" width="10.28515625" style="25" bestFit="1" customWidth="1"/>
    <col min="5895" max="5895" width="9.5703125" style="25" bestFit="1" customWidth="1"/>
    <col min="5896" max="5896" width="10.28515625" style="25" bestFit="1" customWidth="1"/>
    <col min="5897" max="5897" width="11.85546875" style="25" customWidth="1"/>
    <col min="5898" max="5898" width="13" style="25" customWidth="1"/>
    <col min="5899" max="5899" width="14.85546875" style="25" customWidth="1"/>
    <col min="5900" max="5900" width="10.42578125" style="25" bestFit="1" customWidth="1"/>
    <col min="5901" max="5902" width="10.28515625" style="25" bestFit="1" customWidth="1"/>
    <col min="5903" max="5903" width="4.140625" style="25" customWidth="1"/>
    <col min="5904" max="5904" width="12.42578125" style="25" customWidth="1"/>
    <col min="5905" max="5906" width="10.28515625" style="25" bestFit="1" customWidth="1"/>
    <col min="5907" max="5907" width="9.140625" style="25"/>
    <col min="5908" max="5909" width="10.28515625" style="25" bestFit="1" customWidth="1"/>
    <col min="5910" max="5910" width="9.140625" style="25"/>
    <col min="5911" max="5911" width="14.28515625" style="25" customWidth="1"/>
    <col min="5912" max="5912" width="10.28515625" style="25" bestFit="1" customWidth="1"/>
    <col min="5913" max="5913" width="11" style="25" customWidth="1"/>
    <col min="5914" max="5914" width="10.28515625" style="25" bestFit="1" customWidth="1"/>
    <col min="5915" max="5915" width="5.5703125" style="25" customWidth="1"/>
    <col min="5916" max="5916" width="12" style="25" customWidth="1"/>
    <col min="5917" max="5918" width="10.28515625" style="25" bestFit="1" customWidth="1"/>
    <col min="5919" max="5919" width="12.140625" style="25" customWidth="1"/>
    <col min="5920" max="5920" width="12.5703125" style="25" customWidth="1"/>
    <col min="5921" max="5921" width="12" style="25" customWidth="1"/>
    <col min="5922" max="5922" width="11.7109375" style="25" customWidth="1"/>
    <col min="5923" max="5923" width="14.85546875" style="25" customWidth="1"/>
    <col min="5924" max="5924" width="11.28515625" style="25" customWidth="1"/>
    <col min="5925" max="5925" width="10" style="25" customWidth="1"/>
    <col min="5926" max="5926" width="10.28515625" style="25" bestFit="1" customWidth="1"/>
    <col min="5927" max="6144" width="9.140625" style="25"/>
    <col min="6145" max="6145" width="11.140625" style="25" customWidth="1"/>
    <col min="6146" max="6146" width="6.28515625" style="25" customWidth="1"/>
    <col min="6147" max="6147" width="25.140625" style="25" customWidth="1"/>
    <col min="6148" max="6148" width="11.5703125" style="25" bestFit="1" customWidth="1"/>
    <col min="6149" max="6149" width="10.42578125" style="25" bestFit="1" customWidth="1"/>
    <col min="6150" max="6150" width="10.28515625" style="25" bestFit="1" customWidth="1"/>
    <col min="6151" max="6151" width="9.5703125" style="25" bestFit="1" customWidth="1"/>
    <col min="6152" max="6152" width="10.28515625" style="25" bestFit="1" customWidth="1"/>
    <col min="6153" max="6153" width="11.85546875" style="25" customWidth="1"/>
    <col min="6154" max="6154" width="13" style="25" customWidth="1"/>
    <col min="6155" max="6155" width="14.85546875" style="25" customWidth="1"/>
    <col min="6156" max="6156" width="10.42578125" style="25" bestFit="1" customWidth="1"/>
    <col min="6157" max="6158" width="10.28515625" style="25" bestFit="1" customWidth="1"/>
    <col min="6159" max="6159" width="4.140625" style="25" customWidth="1"/>
    <col min="6160" max="6160" width="12.42578125" style="25" customWidth="1"/>
    <col min="6161" max="6162" width="10.28515625" style="25" bestFit="1" customWidth="1"/>
    <col min="6163" max="6163" width="9.140625" style="25"/>
    <col min="6164" max="6165" width="10.28515625" style="25" bestFit="1" customWidth="1"/>
    <col min="6166" max="6166" width="9.140625" style="25"/>
    <col min="6167" max="6167" width="14.28515625" style="25" customWidth="1"/>
    <col min="6168" max="6168" width="10.28515625" style="25" bestFit="1" customWidth="1"/>
    <col min="6169" max="6169" width="11" style="25" customWidth="1"/>
    <col min="6170" max="6170" width="10.28515625" style="25" bestFit="1" customWidth="1"/>
    <col min="6171" max="6171" width="5.5703125" style="25" customWidth="1"/>
    <col min="6172" max="6172" width="12" style="25" customWidth="1"/>
    <col min="6173" max="6174" width="10.28515625" style="25" bestFit="1" customWidth="1"/>
    <col min="6175" max="6175" width="12.140625" style="25" customWidth="1"/>
    <col min="6176" max="6176" width="12.5703125" style="25" customWidth="1"/>
    <col min="6177" max="6177" width="12" style="25" customWidth="1"/>
    <col min="6178" max="6178" width="11.7109375" style="25" customWidth="1"/>
    <col min="6179" max="6179" width="14.85546875" style="25" customWidth="1"/>
    <col min="6180" max="6180" width="11.28515625" style="25" customWidth="1"/>
    <col min="6181" max="6181" width="10" style="25" customWidth="1"/>
    <col min="6182" max="6182" width="10.28515625" style="25" bestFit="1" customWidth="1"/>
    <col min="6183" max="6400" width="9.140625" style="25"/>
    <col min="6401" max="6401" width="11.140625" style="25" customWidth="1"/>
    <col min="6402" max="6402" width="6.28515625" style="25" customWidth="1"/>
    <col min="6403" max="6403" width="25.140625" style="25" customWidth="1"/>
    <col min="6404" max="6404" width="11.5703125" style="25" bestFit="1" customWidth="1"/>
    <col min="6405" max="6405" width="10.42578125" style="25" bestFit="1" customWidth="1"/>
    <col min="6406" max="6406" width="10.28515625" style="25" bestFit="1" customWidth="1"/>
    <col min="6407" max="6407" width="9.5703125" style="25" bestFit="1" customWidth="1"/>
    <col min="6408" max="6408" width="10.28515625" style="25" bestFit="1" customWidth="1"/>
    <col min="6409" max="6409" width="11.85546875" style="25" customWidth="1"/>
    <col min="6410" max="6410" width="13" style="25" customWidth="1"/>
    <col min="6411" max="6411" width="14.85546875" style="25" customWidth="1"/>
    <col min="6412" max="6412" width="10.42578125" style="25" bestFit="1" customWidth="1"/>
    <col min="6413" max="6414" width="10.28515625" style="25" bestFit="1" customWidth="1"/>
    <col min="6415" max="6415" width="4.140625" style="25" customWidth="1"/>
    <col min="6416" max="6416" width="12.42578125" style="25" customWidth="1"/>
    <col min="6417" max="6418" width="10.28515625" style="25" bestFit="1" customWidth="1"/>
    <col min="6419" max="6419" width="9.140625" style="25"/>
    <col min="6420" max="6421" width="10.28515625" style="25" bestFit="1" customWidth="1"/>
    <col min="6422" max="6422" width="9.140625" style="25"/>
    <col min="6423" max="6423" width="14.28515625" style="25" customWidth="1"/>
    <col min="6424" max="6424" width="10.28515625" style="25" bestFit="1" customWidth="1"/>
    <col min="6425" max="6425" width="11" style="25" customWidth="1"/>
    <col min="6426" max="6426" width="10.28515625" style="25" bestFit="1" customWidth="1"/>
    <col min="6427" max="6427" width="5.5703125" style="25" customWidth="1"/>
    <col min="6428" max="6428" width="12" style="25" customWidth="1"/>
    <col min="6429" max="6430" width="10.28515625" style="25" bestFit="1" customWidth="1"/>
    <col min="6431" max="6431" width="12.140625" style="25" customWidth="1"/>
    <col min="6432" max="6432" width="12.5703125" style="25" customWidth="1"/>
    <col min="6433" max="6433" width="12" style="25" customWidth="1"/>
    <col min="6434" max="6434" width="11.7109375" style="25" customWidth="1"/>
    <col min="6435" max="6435" width="14.85546875" style="25" customWidth="1"/>
    <col min="6436" max="6436" width="11.28515625" style="25" customWidth="1"/>
    <col min="6437" max="6437" width="10" style="25" customWidth="1"/>
    <col min="6438" max="6438" width="10.28515625" style="25" bestFit="1" customWidth="1"/>
    <col min="6439" max="6656" width="9.140625" style="25"/>
    <col min="6657" max="6657" width="11.140625" style="25" customWidth="1"/>
    <col min="6658" max="6658" width="6.28515625" style="25" customWidth="1"/>
    <col min="6659" max="6659" width="25.140625" style="25" customWidth="1"/>
    <col min="6660" max="6660" width="11.5703125" style="25" bestFit="1" customWidth="1"/>
    <col min="6661" max="6661" width="10.42578125" style="25" bestFit="1" customWidth="1"/>
    <col min="6662" max="6662" width="10.28515625" style="25" bestFit="1" customWidth="1"/>
    <col min="6663" max="6663" width="9.5703125" style="25" bestFit="1" customWidth="1"/>
    <col min="6664" max="6664" width="10.28515625" style="25" bestFit="1" customWidth="1"/>
    <col min="6665" max="6665" width="11.85546875" style="25" customWidth="1"/>
    <col min="6666" max="6666" width="13" style="25" customWidth="1"/>
    <col min="6667" max="6667" width="14.85546875" style="25" customWidth="1"/>
    <col min="6668" max="6668" width="10.42578125" style="25" bestFit="1" customWidth="1"/>
    <col min="6669" max="6670" width="10.28515625" style="25" bestFit="1" customWidth="1"/>
    <col min="6671" max="6671" width="4.140625" style="25" customWidth="1"/>
    <col min="6672" max="6672" width="12.42578125" style="25" customWidth="1"/>
    <col min="6673" max="6674" width="10.28515625" style="25" bestFit="1" customWidth="1"/>
    <col min="6675" max="6675" width="9.140625" style="25"/>
    <col min="6676" max="6677" width="10.28515625" style="25" bestFit="1" customWidth="1"/>
    <col min="6678" max="6678" width="9.140625" style="25"/>
    <col min="6679" max="6679" width="14.28515625" style="25" customWidth="1"/>
    <col min="6680" max="6680" width="10.28515625" style="25" bestFit="1" customWidth="1"/>
    <col min="6681" max="6681" width="11" style="25" customWidth="1"/>
    <col min="6682" max="6682" width="10.28515625" style="25" bestFit="1" customWidth="1"/>
    <col min="6683" max="6683" width="5.5703125" style="25" customWidth="1"/>
    <col min="6684" max="6684" width="12" style="25" customWidth="1"/>
    <col min="6685" max="6686" width="10.28515625" style="25" bestFit="1" customWidth="1"/>
    <col min="6687" max="6687" width="12.140625" style="25" customWidth="1"/>
    <col min="6688" max="6688" width="12.5703125" style="25" customWidth="1"/>
    <col min="6689" max="6689" width="12" style="25" customWidth="1"/>
    <col min="6690" max="6690" width="11.7109375" style="25" customWidth="1"/>
    <col min="6691" max="6691" width="14.85546875" style="25" customWidth="1"/>
    <col min="6692" max="6692" width="11.28515625" style="25" customWidth="1"/>
    <col min="6693" max="6693" width="10" style="25" customWidth="1"/>
    <col min="6694" max="6694" width="10.28515625" style="25" bestFit="1" customWidth="1"/>
    <col min="6695" max="6912" width="9.140625" style="25"/>
    <col min="6913" max="6913" width="11.140625" style="25" customWidth="1"/>
    <col min="6914" max="6914" width="6.28515625" style="25" customWidth="1"/>
    <col min="6915" max="6915" width="25.140625" style="25" customWidth="1"/>
    <col min="6916" max="6916" width="11.5703125" style="25" bestFit="1" customWidth="1"/>
    <col min="6917" max="6917" width="10.42578125" style="25" bestFit="1" customWidth="1"/>
    <col min="6918" max="6918" width="10.28515625" style="25" bestFit="1" customWidth="1"/>
    <col min="6919" max="6919" width="9.5703125" style="25" bestFit="1" customWidth="1"/>
    <col min="6920" max="6920" width="10.28515625" style="25" bestFit="1" customWidth="1"/>
    <col min="6921" max="6921" width="11.85546875" style="25" customWidth="1"/>
    <col min="6922" max="6922" width="13" style="25" customWidth="1"/>
    <col min="6923" max="6923" width="14.85546875" style="25" customWidth="1"/>
    <col min="6924" max="6924" width="10.42578125" style="25" bestFit="1" customWidth="1"/>
    <col min="6925" max="6926" width="10.28515625" style="25" bestFit="1" customWidth="1"/>
    <col min="6927" max="6927" width="4.140625" style="25" customWidth="1"/>
    <col min="6928" max="6928" width="12.42578125" style="25" customWidth="1"/>
    <col min="6929" max="6930" width="10.28515625" style="25" bestFit="1" customWidth="1"/>
    <col min="6931" max="6931" width="9.140625" style="25"/>
    <col min="6932" max="6933" width="10.28515625" style="25" bestFit="1" customWidth="1"/>
    <col min="6934" max="6934" width="9.140625" style="25"/>
    <col min="6935" max="6935" width="14.28515625" style="25" customWidth="1"/>
    <col min="6936" max="6936" width="10.28515625" style="25" bestFit="1" customWidth="1"/>
    <col min="6937" max="6937" width="11" style="25" customWidth="1"/>
    <col min="6938" max="6938" width="10.28515625" style="25" bestFit="1" customWidth="1"/>
    <col min="6939" max="6939" width="5.5703125" style="25" customWidth="1"/>
    <col min="6940" max="6940" width="12" style="25" customWidth="1"/>
    <col min="6941" max="6942" width="10.28515625" style="25" bestFit="1" customWidth="1"/>
    <col min="6943" max="6943" width="12.140625" style="25" customWidth="1"/>
    <col min="6944" max="6944" width="12.5703125" style="25" customWidth="1"/>
    <col min="6945" max="6945" width="12" style="25" customWidth="1"/>
    <col min="6946" max="6946" width="11.7109375" style="25" customWidth="1"/>
    <col min="6947" max="6947" width="14.85546875" style="25" customWidth="1"/>
    <col min="6948" max="6948" width="11.28515625" style="25" customWidth="1"/>
    <col min="6949" max="6949" width="10" style="25" customWidth="1"/>
    <col min="6950" max="6950" width="10.28515625" style="25" bestFit="1" customWidth="1"/>
    <col min="6951" max="7168" width="9.140625" style="25"/>
    <col min="7169" max="7169" width="11.140625" style="25" customWidth="1"/>
    <col min="7170" max="7170" width="6.28515625" style="25" customWidth="1"/>
    <col min="7171" max="7171" width="25.140625" style="25" customWidth="1"/>
    <col min="7172" max="7172" width="11.5703125" style="25" bestFit="1" customWidth="1"/>
    <col min="7173" max="7173" width="10.42578125" style="25" bestFit="1" customWidth="1"/>
    <col min="7174" max="7174" width="10.28515625" style="25" bestFit="1" customWidth="1"/>
    <col min="7175" max="7175" width="9.5703125" style="25" bestFit="1" customWidth="1"/>
    <col min="7176" max="7176" width="10.28515625" style="25" bestFit="1" customWidth="1"/>
    <col min="7177" max="7177" width="11.85546875" style="25" customWidth="1"/>
    <col min="7178" max="7178" width="13" style="25" customWidth="1"/>
    <col min="7179" max="7179" width="14.85546875" style="25" customWidth="1"/>
    <col min="7180" max="7180" width="10.42578125" style="25" bestFit="1" customWidth="1"/>
    <col min="7181" max="7182" width="10.28515625" style="25" bestFit="1" customWidth="1"/>
    <col min="7183" max="7183" width="4.140625" style="25" customWidth="1"/>
    <col min="7184" max="7184" width="12.42578125" style="25" customWidth="1"/>
    <col min="7185" max="7186" width="10.28515625" style="25" bestFit="1" customWidth="1"/>
    <col min="7187" max="7187" width="9.140625" style="25"/>
    <col min="7188" max="7189" width="10.28515625" style="25" bestFit="1" customWidth="1"/>
    <col min="7190" max="7190" width="9.140625" style="25"/>
    <col min="7191" max="7191" width="14.28515625" style="25" customWidth="1"/>
    <col min="7192" max="7192" width="10.28515625" style="25" bestFit="1" customWidth="1"/>
    <col min="7193" max="7193" width="11" style="25" customWidth="1"/>
    <col min="7194" max="7194" width="10.28515625" style="25" bestFit="1" customWidth="1"/>
    <col min="7195" max="7195" width="5.5703125" style="25" customWidth="1"/>
    <col min="7196" max="7196" width="12" style="25" customWidth="1"/>
    <col min="7197" max="7198" width="10.28515625" style="25" bestFit="1" customWidth="1"/>
    <col min="7199" max="7199" width="12.140625" style="25" customWidth="1"/>
    <col min="7200" max="7200" width="12.5703125" style="25" customWidth="1"/>
    <col min="7201" max="7201" width="12" style="25" customWidth="1"/>
    <col min="7202" max="7202" width="11.7109375" style="25" customWidth="1"/>
    <col min="7203" max="7203" width="14.85546875" style="25" customWidth="1"/>
    <col min="7204" max="7204" width="11.28515625" style="25" customWidth="1"/>
    <col min="7205" max="7205" width="10" style="25" customWidth="1"/>
    <col min="7206" max="7206" width="10.28515625" style="25" bestFit="1" customWidth="1"/>
    <col min="7207" max="7424" width="9.140625" style="25"/>
    <col min="7425" max="7425" width="11.140625" style="25" customWidth="1"/>
    <col min="7426" max="7426" width="6.28515625" style="25" customWidth="1"/>
    <col min="7427" max="7427" width="25.140625" style="25" customWidth="1"/>
    <col min="7428" max="7428" width="11.5703125" style="25" bestFit="1" customWidth="1"/>
    <col min="7429" max="7429" width="10.42578125" style="25" bestFit="1" customWidth="1"/>
    <col min="7430" max="7430" width="10.28515625" style="25" bestFit="1" customWidth="1"/>
    <col min="7431" max="7431" width="9.5703125" style="25" bestFit="1" customWidth="1"/>
    <col min="7432" max="7432" width="10.28515625" style="25" bestFit="1" customWidth="1"/>
    <col min="7433" max="7433" width="11.85546875" style="25" customWidth="1"/>
    <col min="7434" max="7434" width="13" style="25" customWidth="1"/>
    <col min="7435" max="7435" width="14.85546875" style="25" customWidth="1"/>
    <col min="7436" max="7436" width="10.42578125" style="25" bestFit="1" customWidth="1"/>
    <col min="7437" max="7438" width="10.28515625" style="25" bestFit="1" customWidth="1"/>
    <col min="7439" max="7439" width="4.140625" style="25" customWidth="1"/>
    <col min="7440" max="7440" width="12.42578125" style="25" customWidth="1"/>
    <col min="7441" max="7442" width="10.28515625" style="25" bestFit="1" customWidth="1"/>
    <col min="7443" max="7443" width="9.140625" style="25"/>
    <col min="7444" max="7445" width="10.28515625" style="25" bestFit="1" customWidth="1"/>
    <col min="7446" max="7446" width="9.140625" style="25"/>
    <col min="7447" max="7447" width="14.28515625" style="25" customWidth="1"/>
    <col min="7448" max="7448" width="10.28515625" style="25" bestFit="1" customWidth="1"/>
    <col min="7449" max="7449" width="11" style="25" customWidth="1"/>
    <col min="7450" max="7450" width="10.28515625" style="25" bestFit="1" customWidth="1"/>
    <col min="7451" max="7451" width="5.5703125" style="25" customWidth="1"/>
    <col min="7452" max="7452" width="12" style="25" customWidth="1"/>
    <col min="7453" max="7454" width="10.28515625" style="25" bestFit="1" customWidth="1"/>
    <col min="7455" max="7455" width="12.140625" style="25" customWidth="1"/>
    <col min="7456" max="7456" width="12.5703125" style="25" customWidth="1"/>
    <col min="7457" max="7457" width="12" style="25" customWidth="1"/>
    <col min="7458" max="7458" width="11.7109375" style="25" customWidth="1"/>
    <col min="7459" max="7459" width="14.85546875" style="25" customWidth="1"/>
    <col min="7460" max="7460" width="11.28515625" style="25" customWidth="1"/>
    <col min="7461" max="7461" width="10" style="25" customWidth="1"/>
    <col min="7462" max="7462" width="10.28515625" style="25" bestFit="1" customWidth="1"/>
    <col min="7463" max="7680" width="9.140625" style="25"/>
    <col min="7681" max="7681" width="11.140625" style="25" customWidth="1"/>
    <col min="7682" max="7682" width="6.28515625" style="25" customWidth="1"/>
    <col min="7683" max="7683" width="25.140625" style="25" customWidth="1"/>
    <col min="7684" max="7684" width="11.5703125" style="25" bestFit="1" customWidth="1"/>
    <col min="7685" max="7685" width="10.42578125" style="25" bestFit="1" customWidth="1"/>
    <col min="7686" max="7686" width="10.28515625" style="25" bestFit="1" customWidth="1"/>
    <col min="7687" max="7687" width="9.5703125" style="25" bestFit="1" customWidth="1"/>
    <col min="7688" max="7688" width="10.28515625" style="25" bestFit="1" customWidth="1"/>
    <col min="7689" max="7689" width="11.85546875" style="25" customWidth="1"/>
    <col min="7690" max="7690" width="13" style="25" customWidth="1"/>
    <col min="7691" max="7691" width="14.85546875" style="25" customWidth="1"/>
    <col min="7692" max="7692" width="10.42578125" style="25" bestFit="1" customWidth="1"/>
    <col min="7693" max="7694" width="10.28515625" style="25" bestFit="1" customWidth="1"/>
    <col min="7695" max="7695" width="4.140625" style="25" customWidth="1"/>
    <col min="7696" max="7696" width="12.42578125" style="25" customWidth="1"/>
    <col min="7697" max="7698" width="10.28515625" style="25" bestFit="1" customWidth="1"/>
    <col min="7699" max="7699" width="9.140625" style="25"/>
    <col min="7700" max="7701" width="10.28515625" style="25" bestFit="1" customWidth="1"/>
    <col min="7702" max="7702" width="9.140625" style="25"/>
    <col min="7703" max="7703" width="14.28515625" style="25" customWidth="1"/>
    <col min="7704" max="7704" width="10.28515625" style="25" bestFit="1" customWidth="1"/>
    <col min="7705" max="7705" width="11" style="25" customWidth="1"/>
    <col min="7706" max="7706" width="10.28515625" style="25" bestFit="1" customWidth="1"/>
    <col min="7707" max="7707" width="5.5703125" style="25" customWidth="1"/>
    <col min="7708" max="7708" width="12" style="25" customWidth="1"/>
    <col min="7709" max="7710" width="10.28515625" style="25" bestFit="1" customWidth="1"/>
    <col min="7711" max="7711" width="12.140625" style="25" customWidth="1"/>
    <col min="7712" max="7712" width="12.5703125" style="25" customWidth="1"/>
    <col min="7713" max="7713" width="12" style="25" customWidth="1"/>
    <col min="7714" max="7714" width="11.7109375" style="25" customWidth="1"/>
    <col min="7715" max="7715" width="14.85546875" style="25" customWidth="1"/>
    <col min="7716" max="7716" width="11.28515625" style="25" customWidth="1"/>
    <col min="7717" max="7717" width="10" style="25" customWidth="1"/>
    <col min="7718" max="7718" width="10.28515625" style="25" bestFit="1" customWidth="1"/>
    <col min="7719" max="7936" width="9.140625" style="25"/>
    <col min="7937" max="7937" width="11.140625" style="25" customWidth="1"/>
    <col min="7938" max="7938" width="6.28515625" style="25" customWidth="1"/>
    <col min="7939" max="7939" width="25.140625" style="25" customWidth="1"/>
    <col min="7940" max="7940" width="11.5703125" style="25" bestFit="1" customWidth="1"/>
    <col min="7941" max="7941" width="10.42578125" style="25" bestFit="1" customWidth="1"/>
    <col min="7942" max="7942" width="10.28515625" style="25" bestFit="1" customWidth="1"/>
    <col min="7943" max="7943" width="9.5703125" style="25" bestFit="1" customWidth="1"/>
    <col min="7944" max="7944" width="10.28515625" style="25" bestFit="1" customWidth="1"/>
    <col min="7945" max="7945" width="11.85546875" style="25" customWidth="1"/>
    <col min="7946" max="7946" width="13" style="25" customWidth="1"/>
    <col min="7947" max="7947" width="14.85546875" style="25" customWidth="1"/>
    <col min="7948" max="7948" width="10.42578125" style="25" bestFit="1" customWidth="1"/>
    <col min="7949" max="7950" width="10.28515625" style="25" bestFit="1" customWidth="1"/>
    <col min="7951" max="7951" width="4.140625" style="25" customWidth="1"/>
    <col min="7952" max="7952" width="12.42578125" style="25" customWidth="1"/>
    <col min="7953" max="7954" width="10.28515625" style="25" bestFit="1" customWidth="1"/>
    <col min="7955" max="7955" width="9.140625" style="25"/>
    <col min="7956" max="7957" width="10.28515625" style="25" bestFit="1" customWidth="1"/>
    <col min="7958" max="7958" width="9.140625" style="25"/>
    <col min="7959" max="7959" width="14.28515625" style="25" customWidth="1"/>
    <col min="7960" max="7960" width="10.28515625" style="25" bestFit="1" customWidth="1"/>
    <col min="7961" max="7961" width="11" style="25" customWidth="1"/>
    <col min="7962" max="7962" width="10.28515625" style="25" bestFit="1" customWidth="1"/>
    <col min="7963" max="7963" width="5.5703125" style="25" customWidth="1"/>
    <col min="7964" max="7964" width="12" style="25" customWidth="1"/>
    <col min="7965" max="7966" width="10.28515625" style="25" bestFit="1" customWidth="1"/>
    <col min="7967" max="7967" width="12.140625" style="25" customWidth="1"/>
    <col min="7968" max="7968" width="12.5703125" style="25" customWidth="1"/>
    <col min="7969" max="7969" width="12" style="25" customWidth="1"/>
    <col min="7970" max="7970" width="11.7109375" style="25" customWidth="1"/>
    <col min="7971" max="7971" width="14.85546875" style="25" customWidth="1"/>
    <col min="7972" max="7972" width="11.28515625" style="25" customWidth="1"/>
    <col min="7973" max="7973" width="10" style="25" customWidth="1"/>
    <col min="7974" max="7974" width="10.28515625" style="25" bestFit="1" customWidth="1"/>
    <col min="7975" max="8192" width="9.140625" style="25"/>
    <col min="8193" max="8193" width="11.140625" style="25" customWidth="1"/>
    <col min="8194" max="8194" width="6.28515625" style="25" customWidth="1"/>
    <col min="8195" max="8195" width="25.140625" style="25" customWidth="1"/>
    <col min="8196" max="8196" width="11.5703125" style="25" bestFit="1" customWidth="1"/>
    <col min="8197" max="8197" width="10.42578125" style="25" bestFit="1" customWidth="1"/>
    <col min="8198" max="8198" width="10.28515625" style="25" bestFit="1" customWidth="1"/>
    <col min="8199" max="8199" width="9.5703125" style="25" bestFit="1" customWidth="1"/>
    <col min="8200" max="8200" width="10.28515625" style="25" bestFit="1" customWidth="1"/>
    <col min="8201" max="8201" width="11.85546875" style="25" customWidth="1"/>
    <col min="8202" max="8202" width="13" style="25" customWidth="1"/>
    <col min="8203" max="8203" width="14.85546875" style="25" customWidth="1"/>
    <col min="8204" max="8204" width="10.42578125" style="25" bestFit="1" customWidth="1"/>
    <col min="8205" max="8206" width="10.28515625" style="25" bestFit="1" customWidth="1"/>
    <col min="8207" max="8207" width="4.140625" style="25" customWidth="1"/>
    <col min="8208" max="8208" width="12.42578125" style="25" customWidth="1"/>
    <col min="8209" max="8210" width="10.28515625" style="25" bestFit="1" customWidth="1"/>
    <col min="8211" max="8211" width="9.140625" style="25"/>
    <col min="8212" max="8213" width="10.28515625" style="25" bestFit="1" customWidth="1"/>
    <col min="8214" max="8214" width="9.140625" style="25"/>
    <col min="8215" max="8215" width="14.28515625" style="25" customWidth="1"/>
    <col min="8216" max="8216" width="10.28515625" style="25" bestFit="1" customWidth="1"/>
    <col min="8217" max="8217" width="11" style="25" customWidth="1"/>
    <col min="8218" max="8218" width="10.28515625" style="25" bestFit="1" customWidth="1"/>
    <col min="8219" max="8219" width="5.5703125" style="25" customWidth="1"/>
    <col min="8220" max="8220" width="12" style="25" customWidth="1"/>
    <col min="8221" max="8222" width="10.28515625" style="25" bestFit="1" customWidth="1"/>
    <col min="8223" max="8223" width="12.140625" style="25" customWidth="1"/>
    <col min="8224" max="8224" width="12.5703125" style="25" customWidth="1"/>
    <col min="8225" max="8225" width="12" style="25" customWidth="1"/>
    <col min="8226" max="8226" width="11.7109375" style="25" customWidth="1"/>
    <col min="8227" max="8227" width="14.85546875" style="25" customWidth="1"/>
    <col min="8228" max="8228" width="11.28515625" style="25" customWidth="1"/>
    <col min="8229" max="8229" width="10" style="25" customWidth="1"/>
    <col min="8230" max="8230" width="10.28515625" style="25" bestFit="1" customWidth="1"/>
    <col min="8231" max="8448" width="9.140625" style="25"/>
    <col min="8449" max="8449" width="11.140625" style="25" customWidth="1"/>
    <col min="8450" max="8450" width="6.28515625" style="25" customWidth="1"/>
    <col min="8451" max="8451" width="25.140625" style="25" customWidth="1"/>
    <col min="8452" max="8452" width="11.5703125" style="25" bestFit="1" customWidth="1"/>
    <col min="8453" max="8453" width="10.42578125" style="25" bestFit="1" customWidth="1"/>
    <col min="8454" max="8454" width="10.28515625" style="25" bestFit="1" customWidth="1"/>
    <col min="8455" max="8455" width="9.5703125" style="25" bestFit="1" customWidth="1"/>
    <col min="8456" max="8456" width="10.28515625" style="25" bestFit="1" customWidth="1"/>
    <col min="8457" max="8457" width="11.85546875" style="25" customWidth="1"/>
    <col min="8458" max="8458" width="13" style="25" customWidth="1"/>
    <col min="8459" max="8459" width="14.85546875" style="25" customWidth="1"/>
    <col min="8460" max="8460" width="10.42578125" style="25" bestFit="1" customWidth="1"/>
    <col min="8461" max="8462" width="10.28515625" style="25" bestFit="1" customWidth="1"/>
    <col min="8463" max="8463" width="4.140625" style="25" customWidth="1"/>
    <col min="8464" max="8464" width="12.42578125" style="25" customWidth="1"/>
    <col min="8465" max="8466" width="10.28515625" style="25" bestFit="1" customWidth="1"/>
    <col min="8467" max="8467" width="9.140625" style="25"/>
    <col min="8468" max="8469" width="10.28515625" style="25" bestFit="1" customWidth="1"/>
    <col min="8470" max="8470" width="9.140625" style="25"/>
    <col min="8471" max="8471" width="14.28515625" style="25" customWidth="1"/>
    <col min="8472" max="8472" width="10.28515625" style="25" bestFit="1" customWidth="1"/>
    <col min="8473" max="8473" width="11" style="25" customWidth="1"/>
    <col min="8474" max="8474" width="10.28515625" style="25" bestFit="1" customWidth="1"/>
    <col min="8475" max="8475" width="5.5703125" style="25" customWidth="1"/>
    <col min="8476" max="8476" width="12" style="25" customWidth="1"/>
    <col min="8477" max="8478" width="10.28515625" style="25" bestFit="1" customWidth="1"/>
    <col min="8479" max="8479" width="12.140625" style="25" customWidth="1"/>
    <col min="8480" max="8480" width="12.5703125" style="25" customWidth="1"/>
    <col min="8481" max="8481" width="12" style="25" customWidth="1"/>
    <col min="8482" max="8482" width="11.7109375" style="25" customWidth="1"/>
    <col min="8483" max="8483" width="14.85546875" style="25" customWidth="1"/>
    <col min="8484" max="8484" width="11.28515625" style="25" customWidth="1"/>
    <col min="8485" max="8485" width="10" style="25" customWidth="1"/>
    <col min="8486" max="8486" width="10.28515625" style="25" bestFit="1" customWidth="1"/>
    <col min="8487" max="8704" width="9.140625" style="25"/>
    <col min="8705" max="8705" width="11.140625" style="25" customWidth="1"/>
    <col min="8706" max="8706" width="6.28515625" style="25" customWidth="1"/>
    <col min="8707" max="8707" width="25.140625" style="25" customWidth="1"/>
    <col min="8708" max="8708" width="11.5703125" style="25" bestFit="1" customWidth="1"/>
    <col min="8709" max="8709" width="10.42578125" style="25" bestFit="1" customWidth="1"/>
    <col min="8710" max="8710" width="10.28515625" style="25" bestFit="1" customWidth="1"/>
    <col min="8711" max="8711" width="9.5703125" style="25" bestFit="1" customWidth="1"/>
    <col min="8712" max="8712" width="10.28515625" style="25" bestFit="1" customWidth="1"/>
    <col min="8713" max="8713" width="11.85546875" style="25" customWidth="1"/>
    <col min="8714" max="8714" width="13" style="25" customWidth="1"/>
    <col min="8715" max="8715" width="14.85546875" style="25" customWidth="1"/>
    <col min="8716" max="8716" width="10.42578125" style="25" bestFit="1" customWidth="1"/>
    <col min="8717" max="8718" width="10.28515625" style="25" bestFit="1" customWidth="1"/>
    <col min="8719" max="8719" width="4.140625" style="25" customWidth="1"/>
    <col min="8720" max="8720" width="12.42578125" style="25" customWidth="1"/>
    <col min="8721" max="8722" width="10.28515625" style="25" bestFit="1" customWidth="1"/>
    <col min="8723" max="8723" width="9.140625" style="25"/>
    <col min="8724" max="8725" width="10.28515625" style="25" bestFit="1" customWidth="1"/>
    <col min="8726" max="8726" width="9.140625" style="25"/>
    <col min="8727" max="8727" width="14.28515625" style="25" customWidth="1"/>
    <col min="8728" max="8728" width="10.28515625" style="25" bestFit="1" customWidth="1"/>
    <col min="8729" max="8729" width="11" style="25" customWidth="1"/>
    <col min="8730" max="8730" width="10.28515625" style="25" bestFit="1" customWidth="1"/>
    <col min="8731" max="8731" width="5.5703125" style="25" customWidth="1"/>
    <col min="8732" max="8732" width="12" style="25" customWidth="1"/>
    <col min="8733" max="8734" width="10.28515625" style="25" bestFit="1" customWidth="1"/>
    <col min="8735" max="8735" width="12.140625" style="25" customWidth="1"/>
    <col min="8736" max="8736" width="12.5703125" style="25" customWidth="1"/>
    <col min="8737" max="8737" width="12" style="25" customWidth="1"/>
    <col min="8738" max="8738" width="11.7109375" style="25" customWidth="1"/>
    <col min="8739" max="8739" width="14.85546875" style="25" customWidth="1"/>
    <col min="8740" max="8740" width="11.28515625" style="25" customWidth="1"/>
    <col min="8741" max="8741" width="10" style="25" customWidth="1"/>
    <col min="8742" max="8742" width="10.28515625" style="25" bestFit="1" customWidth="1"/>
    <col min="8743" max="8960" width="9.140625" style="25"/>
    <col min="8961" max="8961" width="11.140625" style="25" customWidth="1"/>
    <col min="8962" max="8962" width="6.28515625" style="25" customWidth="1"/>
    <col min="8963" max="8963" width="25.140625" style="25" customWidth="1"/>
    <col min="8964" max="8964" width="11.5703125" style="25" bestFit="1" customWidth="1"/>
    <col min="8965" max="8965" width="10.42578125" style="25" bestFit="1" customWidth="1"/>
    <col min="8966" max="8966" width="10.28515625" style="25" bestFit="1" customWidth="1"/>
    <col min="8967" max="8967" width="9.5703125" style="25" bestFit="1" customWidth="1"/>
    <col min="8968" max="8968" width="10.28515625" style="25" bestFit="1" customWidth="1"/>
    <col min="8969" max="8969" width="11.85546875" style="25" customWidth="1"/>
    <col min="8970" max="8970" width="13" style="25" customWidth="1"/>
    <col min="8971" max="8971" width="14.85546875" style="25" customWidth="1"/>
    <col min="8972" max="8972" width="10.42578125" style="25" bestFit="1" customWidth="1"/>
    <col min="8973" max="8974" width="10.28515625" style="25" bestFit="1" customWidth="1"/>
    <col min="8975" max="8975" width="4.140625" style="25" customWidth="1"/>
    <col min="8976" max="8976" width="12.42578125" style="25" customWidth="1"/>
    <col min="8977" max="8978" width="10.28515625" style="25" bestFit="1" customWidth="1"/>
    <col min="8979" max="8979" width="9.140625" style="25"/>
    <col min="8980" max="8981" width="10.28515625" style="25" bestFit="1" customWidth="1"/>
    <col min="8982" max="8982" width="9.140625" style="25"/>
    <col min="8983" max="8983" width="14.28515625" style="25" customWidth="1"/>
    <col min="8984" max="8984" width="10.28515625" style="25" bestFit="1" customWidth="1"/>
    <col min="8985" max="8985" width="11" style="25" customWidth="1"/>
    <col min="8986" max="8986" width="10.28515625" style="25" bestFit="1" customWidth="1"/>
    <col min="8987" max="8987" width="5.5703125" style="25" customWidth="1"/>
    <col min="8988" max="8988" width="12" style="25" customWidth="1"/>
    <col min="8989" max="8990" width="10.28515625" style="25" bestFit="1" customWidth="1"/>
    <col min="8991" max="8991" width="12.140625" style="25" customWidth="1"/>
    <col min="8992" max="8992" width="12.5703125" style="25" customWidth="1"/>
    <col min="8993" max="8993" width="12" style="25" customWidth="1"/>
    <col min="8994" max="8994" width="11.7109375" style="25" customWidth="1"/>
    <col min="8995" max="8995" width="14.85546875" style="25" customWidth="1"/>
    <col min="8996" max="8996" width="11.28515625" style="25" customWidth="1"/>
    <col min="8997" max="8997" width="10" style="25" customWidth="1"/>
    <col min="8998" max="8998" width="10.28515625" style="25" bestFit="1" customWidth="1"/>
    <col min="8999" max="9216" width="9.140625" style="25"/>
    <col min="9217" max="9217" width="11.140625" style="25" customWidth="1"/>
    <col min="9218" max="9218" width="6.28515625" style="25" customWidth="1"/>
    <col min="9219" max="9219" width="25.140625" style="25" customWidth="1"/>
    <col min="9220" max="9220" width="11.5703125" style="25" bestFit="1" customWidth="1"/>
    <col min="9221" max="9221" width="10.42578125" style="25" bestFit="1" customWidth="1"/>
    <col min="9222" max="9222" width="10.28515625" style="25" bestFit="1" customWidth="1"/>
    <col min="9223" max="9223" width="9.5703125" style="25" bestFit="1" customWidth="1"/>
    <col min="9224" max="9224" width="10.28515625" style="25" bestFit="1" customWidth="1"/>
    <col min="9225" max="9225" width="11.85546875" style="25" customWidth="1"/>
    <col min="9226" max="9226" width="13" style="25" customWidth="1"/>
    <col min="9227" max="9227" width="14.85546875" style="25" customWidth="1"/>
    <col min="9228" max="9228" width="10.42578125" style="25" bestFit="1" customWidth="1"/>
    <col min="9229" max="9230" width="10.28515625" style="25" bestFit="1" customWidth="1"/>
    <col min="9231" max="9231" width="4.140625" style="25" customWidth="1"/>
    <col min="9232" max="9232" width="12.42578125" style="25" customWidth="1"/>
    <col min="9233" max="9234" width="10.28515625" style="25" bestFit="1" customWidth="1"/>
    <col min="9235" max="9235" width="9.140625" style="25"/>
    <col min="9236" max="9237" width="10.28515625" style="25" bestFit="1" customWidth="1"/>
    <col min="9238" max="9238" width="9.140625" style="25"/>
    <col min="9239" max="9239" width="14.28515625" style="25" customWidth="1"/>
    <col min="9240" max="9240" width="10.28515625" style="25" bestFit="1" customWidth="1"/>
    <col min="9241" max="9241" width="11" style="25" customWidth="1"/>
    <col min="9242" max="9242" width="10.28515625" style="25" bestFit="1" customWidth="1"/>
    <col min="9243" max="9243" width="5.5703125" style="25" customWidth="1"/>
    <col min="9244" max="9244" width="12" style="25" customWidth="1"/>
    <col min="9245" max="9246" width="10.28515625" style="25" bestFit="1" customWidth="1"/>
    <col min="9247" max="9247" width="12.140625" style="25" customWidth="1"/>
    <col min="9248" max="9248" width="12.5703125" style="25" customWidth="1"/>
    <col min="9249" max="9249" width="12" style="25" customWidth="1"/>
    <col min="9250" max="9250" width="11.7109375" style="25" customWidth="1"/>
    <col min="9251" max="9251" width="14.85546875" style="25" customWidth="1"/>
    <col min="9252" max="9252" width="11.28515625" style="25" customWidth="1"/>
    <col min="9253" max="9253" width="10" style="25" customWidth="1"/>
    <col min="9254" max="9254" width="10.28515625" style="25" bestFit="1" customWidth="1"/>
    <col min="9255" max="9472" width="9.140625" style="25"/>
    <col min="9473" max="9473" width="11.140625" style="25" customWidth="1"/>
    <col min="9474" max="9474" width="6.28515625" style="25" customWidth="1"/>
    <col min="9475" max="9475" width="25.140625" style="25" customWidth="1"/>
    <col min="9476" max="9476" width="11.5703125" style="25" bestFit="1" customWidth="1"/>
    <col min="9477" max="9477" width="10.42578125" style="25" bestFit="1" customWidth="1"/>
    <col min="9478" max="9478" width="10.28515625" style="25" bestFit="1" customWidth="1"/>
    <col min="9479" max="9479" width="9.5703125" style="25" bestFit="1" customWidth="1"/>
    <col min="9480" max="9480" width="10.28515625" style="25" bestFit="1" customWidth="1"/>
    <col min="9481" max="9481" width="11.85546875" style="25" customWidth="1"/>
    <col min="9482" max="9482" width="13" style="25" customWidth="1"/>
    <col min="9483" max="9483" width="14.85546875" style="25" customWidth="1"/>
    <col min="9484" max="9484" width="10.42578125" style="25" bestFit="1" customWidth="1"/>
    <col min="9485" max="9486" width="10.28515625" style="25" bestFit="1" customWidth="1"/>
    <col min="9487" max="9487" width="4.140625" style="25" customWidth="1"/>
    <col min="9488" max="9488" width="12.42578125" style="25" customWidth="1"/>
    <col min="9489" max="9490" width="10.28515625" style="25" bestFit="1" customWidth="1"/>
    <col min="9491" max="9491" width="9.140625" style="25"/>
    <col min="9492" max="9493" width="10.28515625" style="25" bestFit="1" customWidth="1"/>
    <col min="9494" max="9494" width="9.140625" style="25"/>
    <col min="9495" max="9495" width="14.28515625" style="25" customWidth="1"/>
    <col min="9496" max="9496" width="10.28515625" style="25" bestFit="1" customWidth="1"/>
    <col min="9497" max="9497" width="11" style="25" customWidth="1"/>
    <col min="9498" max="9498" width="10.28515625" style="25" bestFit="1" customWidth="1"/>
    <col min="9499" max="9499" width="5.5703125" style="25" customWidth="1"/>
    <col min="9500" max="9500" width="12" style="25" customWidth="1"/>
    <col min="9501" max="9502" width="10.28515625" style="25" bestFit="1" customWidth="1"/>
    <col min="9503" max="9503" width="12.140625" style="25" customWidth="1"/>
    <col min="9504" max="9504" width="12.5703125" style="25" customWidth="1"/>
    <col min="9505" max="9505" width="12" style="25" customWidth="1"/>
    <col min="9506" max="9506" width="11.7109375" style="25" customWidth="1"/>
    <col min="9507" max="9507" width="14.85546875" style="25" customWidth="1"/>
    <col min="9508" max="9508" width="11.28515625" style="25" customWidth="1"/>
    <col min="9509" max="9509" width="10" style="25" customWidth="1"/>
    <col min="9510" max="9510" width="10.28515625" style="25" bestFit="1" customWidth="1"/>
    <col min="9511" max="9728" width="9.140625" style="25"/>
    <col min="9729" max="9729" width="11.140625" style="25" customWidth="1"/>
    <col min="9730" max="9730" width="6.28515625" style="25" customWidth="1"/>
    <col min="9731" max="9731" width="25.140625" style="25" customWidth="1"/>
    <col min="9732" max="9732" width="11.5703125" style="25" bestFit="1" customWidth="1"/>
    <col min="9733" max="9733" width="10.42578125" style="25" bestFit="1" customWidth="1"/>
    <col min="9734" max="9734" width="10.28515625" style="25" bestFit="1" customWidth="1"/>
    <col min="9735" max="9735" width="9.5703125" style="25" bestFit="1" customWidth="1"/>
    <col min="9736" max="9736" width="10.28515625" style="25" bestFit="1" customWidth="1"/>
    <col min="9737" max="9737" width="11.85546875" style="25" customWidth="1"/>
    <col min="9738" max="9738" width="13" style="25" customWidth="1"/>
    <col min="9739" max="9739" width="14.85546875" style="25" customWidth="1"/>
    <col min="9740" max="9740" width="10.42578125" style="25" bestFit="1" customWidth="1"/>
    <col min="9741" max="9742" width="10.28515625" style="25" bestFit="1" customWidth="1"/>
    <col min="9743" max="9743" width="4.140625" style="25" customWidth="1"/>
    <col min="9744" max="9744" width="12.42578125" style="25" customWidth="1"/>
    <col min="9745" max="9746" width="10.28515625" style="25" bestFit="1" customWidth="1"/>
    <col min="9747" max="9747" width="9.140625" style="25"/>
    <col min="9748" max="9749" width="10.28515625" style="25" bestFit="1" customWidth="1"/>
    <col min="9750" max="9750" width="9.140625" style="25"/>
    <col min="9751" max="9751" width="14.28515625" style="25" customWidth="1"/>
    <col min="9752" max="9752" width="10.28515625" style="25" bestFit="1" customWidth="1"/>
    <col min="9753" max="9753" width="11" style="25" customWidth="1"/>
    <col min="9754" max="9754" width="10.28515625" style="25" bestFit="1" customWidth="1"/>
    <col min="9755" max="9755" width="5.5703125" style="25" customWidth="1"/>
    <col min="9756" max="9756" width="12" style="25" customWidth="1"/>
    <col min="9757" max="9758" width="10.28515625" style="25" bestFit="1" customWidth="1"/>
    <col min="9759" max="9759" width="12.140625" style="25" customWidth="1"/>
    <col min="9760" max="9760" width="12.5703125" style="25" customWidth="1"/>
    <col min="9761" max="9761" width="12" style="25" customWidth="1"/>
    <col min="9762" max="9762" width="11.7109375" style="25" customWidth="1"/>
    <col min="9763" max="9763" width="14.85546875" style="25" customWidth="1"/>
    <col min="9764" max="9764" width="11.28515625" style="25" customWidth="1"/>
    <col min="9765" max="9765" width="10" style="25" customWidth="1"/>
    <col min="9766" max="9766" width="10.28515625" style="25" bestFit="1" customWidth="1"/>
    <col min="9767" max="9984" width="9.140625" style="25"/>
    <col min="9985" max="9985" width="11.140625" style="25" customWidth="1"/>
    <col min="9986" max="9986" width="6.28515625" style="25" customWidth="1"/>
    <col min="9987" max="9987" width="25.140625" style="25" customWidth="1"/>
    <col min="9988" max="9988" width="11.5703125" style="25" bestFit="1" customWidth="1"/>
    <col min="9989" max="9989" width="10.42578125" style="25" bestFit="1" customWidth="1"/>
    <col min="9990" max="9990" width="10.28515625" style="25" bestFit="1" customWidth="1"/>
    <col min="9991" max="9991" width="9.5703125" style="25" bestFit="1" customWidth="1"/>
    <col min="9992" max="9992" width="10.28515625" style="25" bestFit="1" customWidth="1"/>
    <col min="9993" max="9993" width="11.85546875" style="25" customWidth="1"/>
    <col min="9994" max="9994" width="13" style="25" customWidth="1"/>
    <col min="9995" max="9995" width="14.85546875" style="25" customWidth="1"/>
    <col min="9996" max="9996" width="10.42578125" style="25" bestFit="1" customWidth="1"/>
    <col min="9997" max="9998" width="10.28515625" style="25" bestFit="1" customWidth="1"/>
    <col min="9999" max="9999" width="4.140625" style="25" customWidth="1"/>
    <col min="10000" max="10000" width="12.42578125" style="25" customWidth="1"/>
    <col min="10001" max="10002" width="10.28515625" style="25" bestFit="1" customWidth="1"/>
    <col min="10003" max="10003" width="9.140625" style="25"/>
    <col min="10004" max="10005" width="10.28515625" style="25" bestFit="1" customWidth="1"/>
    <col min="10006" max="10006" width="9.140625" style="25"/>
    <col min="10007" max="10007" width="14.28515625" style="25" customWidth="1"/>
    <col min="10008" max="10008" width="10.28515625" style="25" bestFit="1" customWidth="1"/>
    <col min="10009" max="10009" width="11" style="25" customWidth="1"/>
    <col min="10010" max="10010" width="10.28515625" style="25" bestFit="1" customWidth="1"/>
    <col min="10011" max="10011" width="5.5703125" style="25" customWidth="1"/>
    <col min="10012" max="10012" width="12" style="25" customWidth="1"/>
    <col min="10013" max="10014" width="10.28515625" style="25" bestFit="1" customWidth="1"/>
    <col min="10015" max="10015" width="12.140625" style="25" customWidth="1"/>
    <col min="10016" max="10016" width="12.5703125" style="25" customWidth="1"/>
    <col min="10017" max="10017" width="12" style="25" customWidth="1"/>
    <col min="10018" max="10018" width="11.7109375" style="25" customWidth="1"/>
    <col min="10019" max="10019" width="14.85546875" style="25" customWidth="1"/>
    <col min="10020" max="10020" width="11.28515625" style="25" customWidth="1"/>
    <col min="10021" max="10021" width="10" style="25" customWidth="1"/>
    <col min="10022" max="10022" width="10.28515625" style="25" bestFit="1" customWidth="1"/>
    <col min="10023" max="10240" width="9.140625" style="25"/>
    <col min="10241" max="10241" width="11.140625" style="25" customWidth="1"/>
    <col min="10242" max="10242" width="6.28515625" style="25" customWidth="1"/>
    <col min="10243" max="10243" width="25.140625" style="25" customWidth="1"/>
    <col min="10244" max="10244" width="11.5703125" style="25" bestFit="1" customWidth="1"/>
    <col min="10245" max="10245" width="10.42578125" style="25" bestFit="1" customWidth="1"/>
    <col min="10246" max="10246" width="10.28515625" style="25" bestFit="1" customWidth="1"/>
    <col min="10247" max="10247" width="9.5703125" style="25" bestFit="1" customWidth="1"/>
    <col min="10248" max="10248" width="10.28515625" style="25" bestFit="1" customWidth="1"/>
    <col min="10249" max="10249" width="11.85546875" style="25" customWidth="1"/>
    <col min="10250" max="10250" width="13" style="25" customWidth="1"/>
    <col min="10251" max="10251" width="14.85546875" style="25" customWidth="1"/>
    <col min="10252" max="10252" width="10.42578125" style="25" bestFit="1" customWidth="1"/>
    <col min="10253" max="10254" width="10.28515625" style="25" bestFit="1" customWidth="1"/>
    <col min="10255" max="10255" width="4.140625" style="25" customWidth="1"/>
    <col min="10256" max="10256" width="12.42578125" style="25" customWidth="1"/>
    <col min="10257" max="10258" width="10.28515625" style="25" bestFit="1" customWidth="1"/>
    <col min="10259" max="10259" width="9.140625" style="25"/>
    <col min="10260" max="10261" width="10.28515625" style="25" bestFit="1" customWidth="1"/>
    <col min="10262" max="10262" width="9.140625" style="25"/>
    <col min="10263" max="10263" width="14.28515625" style="25" customWidth="1"/>
    <col min="10264" max="10264" width="10.28515625" style="25" bestFit="1" customWidth="1"/>
    <col min="10265" max="10265" width="11" style="25" customWidth="1"/>
    <col min="10266" max="10266" width="10.28515625" style="25" bestFit="1" customWidth="1"/>
    <col min="10267" max="10267" width="5.5703125" style="25" customWidth="1"/>
    <col min="10268" max="10268" width="12" style="25" customWidth="1"/>
    <col min="10269" max="10270" width="10.28515625" style="25" bestFit="1" customWidth="1"/>
    <col min="10271" max="10271" width="12.140625" style="25" customWidth="1"/>
    <col min="10272" max="10272" width="12.5703125" style="25" customWidth="1"/>
    <col min="10273" max="10273" width="12" style="25" customWidth="1"/>
    <col min="10274" max="10274" width="11.7109375" style="25" customWidth="1"/>
    <col min="10275" max="10275" width="14.85546875" style="25" customWidth="1"/>
    <col min="10276" max="10276" width="11.28515625" style="25" customWidth="1"/>
    <col min="10277" max="10277" width="10" style="25" customWidth="1"/>
    <col min="10278" max="10278" width="10.28515625" style="25" bestFit="1" customWidth="1"/>
    <col min="10279" max="10496" width="9.140625" style="25"/>
    <col min="10497" max="10497" width="11.140625" style="25" customWidth="1"/>
    <col min="10498" max="10498" width="6.28515625" style="25" customWidth="1"/>
    <col min="10499" max="10499" width="25.140625" style="25" customWidth="1"/>
    <col min="10500" max="10500" width="11.5703125" style="25" bestFit="1" customWidth="1"/>
    <col min="10501" max="10501" width="10.42578125" style="25" bestFit="1" customWidth="1"/>
    <col min="10502" max="10502" width="10.28515625" style="25" bestFit="1" customWidth="1"/>
    <col min="10503" max="10503" width="9.5703125" style="25" bestFit="1" customWidth="1"/>
    <col min="10504" max="10504" width="10.28515625" style="25" bestFit="1" customWidth="1"/>
    <col min="10505" max="10505" width="11.85546875" style="25" customWidth="1"/>
    <col min="10506" max="10506" width="13" style="25" customWidth="1"/>
    <col min="10507" max="10507" width="14.85546875" style="25" customWidth="1"/>
    <col min="10508" max="10508" width="10.42578125" style="25" bestFit="1" customWidth="1"/>
    <col min="10509" max="10510" width="10.28515625" style="25" bestFit="1" customWidth="1"/>
    <col min="10511" max="10511" width="4.140625" style="25" customWidth="1"/>
    <col min="10512" max="10512" width="12.42578125" style="25" customWidth="1"/>
    <col min="10513" max="10514" width="10.28515625" style="25" bestFit="1" customWidth="1"/>
    <col min="10515" max="10515" width="9.140625" style="25"/>
    <col min="10516" max="10517" width="10.28515625" style="25" bestFit="1" customWidth="1"/>
    <col min="10518" max="10518" width="9.140625" style="25"/>
    <col min="10519" max="10519" width="14.28515625" style="25" customWidth="1"/>
    <col min="10520" max="10520" width="10.28515625" style="25" bestFit="1" customWidth="1"/>
    <col min="10521" max="10521" width="11" style="25" customWidth="1"/>
    <col min="10522" max="10522" width="10.28515625" style="25" bestFit="1" customWidth="1"/>
    <col min="10523" max="10523" width="5.5703125" style="25" customWidth="1"/>
    <col min="10524" max="10524" width="12" style="25" customWidth="1"/>
    <col min="10525" max="10526" width="10.28515625" style="25" bestFit="1" customWidth="1"/>
    <col min="10527" max="10527" width="12.140625" style="25" customWidth="1"/>
    <col min="10528" max="10528" width="12.5703125" style="25" customWidth="1"/>
    <col min="10529" max="10529" width="12" style="25" customWidth="1"/>
    <col min="10530" max="10530" width="11.7109375" style="25" customWidth="1"/>
    <col min="10531" max="10531" width="14.85546875" style="25" customWidth="1"/>
    <col min="10532" max="10532" width="11.28515625" style="25" customWidth="1"/>
    <col min="10533" max="10533" width="10" style="25" customWidth="1"/>
    <col min="10534" max="10534" width="10.28515625" style="25" bestFit="1" customWidth="1"/>
    <col min="10535" max="10752" width="9.140625" style="25"/>
    <col min="10753" max="10753" width="11.140625" style="25" customWidth="1"/>
    <col min="10754" max="10754" width="6.28515625" style="25" customWidth="1"/>
    <col min="10755" max="10755" width="25.140625" style="25" customWidth="1"/>
    <col min="10756" max="10756" width="11.5703125" style="25" bestFit="1" customWidth="1"/>
    <col min="10757" max="10757" width="10.42578125" style="25" bestFit="1" customWidth="1"/>
    <col min="10758" max="10758" width="10.28515625" style="25" bestFit="1" customWidth="1"/>
    <col min="10759" max="10759" width="9.5703125" style="25" bestFit="1" customWidth="1"/>
    <col min="10760" max="10760" width="10.28515625" style="25" bestFit="1" customWidth="1"/>
    <col min="10761" max="10761" width="11.85546875" style="25" customWidth="1"/>
    <col min="10762" max="10762" width="13" style="25" customWidth="1"/>
    <col min="10763" max="10763" width="14.85546875" style="25" customWidth="1"/>
    <col min="10764" max="10764" width="10.42578125" style="25" bestFit="1" customWidth="1"/>
    <col min="10765" max="10766" width="10.28515625" style="25" bestFit="1" customWidth="1"/>
    <col min="10767" max="10767" width="4.140625" style="25" customWidth="1"/>
    <col min="10768" max="10768" width="12.42578125" style="25" customWidth="1"/>
    <col min="10769" max="10770" width="10.28515625" style="25" bestFit="1" customWidth="1"/>
    <col min="10771" max="10771" width="9.140625" style="25"/>
    <col min="10772" max="10773" width="10.28515625" style="25" bestFit="1" customWidth="1"/>
    <col min="10774" max="10774" width="9.140625" style="25"/>
    <col min="10775" max="10775" width="14.28515625" style="25" customWidth="1"/>
    <col min="10776" max="10776" width="10.28515625" style="25" bestFit="1" customWidth="1"/>
    <col min="10777" max="10777" width="11" style="25" customWidth="1"/>
    <col min="10778" max="10778" width="10.28515625" style="25" bestFit="1" customWidth="1"/>
    <col min="10779" max="10779" width="5.5703125" style="25" customWidth="1"/>
    <col min="10780" max="10780" width="12" style="25" customWidth="1"/>
    <col min="10781" max="10782" width="10.28515625" style="25" bestFit="1" customWidth="1"/>
    <col min="10783" max="10783" width="12.140625" style="25" customWidth="1"/>
    <col min="10784" max="10784" width="12.5703125" style="25" customWidth="1"/>
    <col min="10785" max="10785" width="12" style="25" customWidth="1"/>
    <col min="10786" max="10786" width="11.7109375" style="25" customWidth="1"/>
    <col min="10787" max="10787" width="14.85546875" style="25" customWidth="1"/>
    <col min="10788" max="10788" width="11.28515625" style="25" customWidth="1"/>
    <col min="10789" max="10789" width="10" style="25" customWidth="1"/>
    <col min="10790" max="10790" width="10.28515625" style="25" bestFit="1" customWidth="1"/>
    <col min="10791" max="11008" width="9.140625" style="25"/>
    <col min="11009" max="11009" width="11.140625" style="25" customWidth="1"/>
    <col min="11010" max="11010" width="6.28515625" style="25" customWidth="1"/>
    <col min="11011" max="11011" width="25.140625" style="25" customWidth="1"/>
    <col min="11012" max="11012" width="11.5703125" style="25" bestFit="1" customWidth="1"/>
    <col min="11013" max="11013" width="10.42578125" style="25" bestFit="1" customWidth="1"/>
    <col min="11014" max="11014" width="10.28515625" style="25" bestFit="1" customWidth="1"/>
    <col min="11015" max="11015" width="9.5703125" style="25" bestFit="1" customWidth="1"/>
    <col min="11016" max="11016" width="10.28515625" style="25" bestFit="1" customWidth="1"/>
    <col min="11017" max="11017" width="11.85546875" style="25" customWidth="1"/>
    <col min="11018" max="11018" width="13" style="25" customWidth="1"/>
    <col min="11019" max="11019" width="14.85546875" style="25" customWidth="1"/>
    <col min="11020" max="11020" width="10.42578125" style="25" bestFit="1" customWidth="1"/>
    <col min="11021" max="11022" width="10.28515625" style="25" bestFit="1" customWidth="1"/>
    <col min="11023" max="11023" width="4.140625" style="25" customWidth="1"/>
    <col min="11024" max="11024" width="12.42578125" style="25" customWidth="1"/>
    <col min="11025" max="11026" width="10.28515625" style="25" bestFit="1" customWidth="1"/>
    <col min="11027" max="11027" width="9.140625" style="25"/>
    <col min="11028" max="11029" width="10.28515625" style="25" bestFit="1" customWidth="1"/>
    <col min="11030" max="11030" width="9.140625" style="25"/>
    <col min="11031" max="11031" width="14.28515625" style="25" customWidth="1"/>
    <col min="11032" max="11032" width="10.28515625" style="25" bestFit="1" customWidth="1"/>
    <col min="11033" max="11033" width="11" style="25" customWidth="1"/>
    <col min="11034" max="11034" width="10.28515625" style="25" bestFit="1" customWidth="1"/>
    <col min="11035" max="11035" width="5.5703125" style="25" customWidth="1"/>
    <col min="11036" max="11036" width="12" style="25" customWidth="1"/>
    <col min="11037" max="11038" width="10.28515625" style="25" bestFit="1" customWidth="1"/>
    <col min="11039" max="11039" width="12.140625" style="25" customWidth="1"/>
    <col min="11040" max="11040" width="12.5703125" style="25" customWidth="1"/>
    <col min="11041" max="11041" width="12" style="25" customWidth="1"/>
    <col min="11042" max="11042" width="11.7109375" style="25" customWidth="1"/>
    <col min="11043" max="11043" width="14.85546875" style="25" customWidth="1"/>
    <col min="11044" max="11044" width="11.28515625" style="25" customWidth="1"/>
    <col min="11045" max="11045" width="10" style="25" customWidth="1"/>
    <col min="11046" max="11046" width="10.28515625" style="25" bestFit="1" customWidth="1"/>
    <col min="11047" max="11264" width="9.140625" style="25"/>
    <col min="11265" max="11265" width="11.140625" style="25" customWidth="1"/>
    <col min="11266" max="11266" width="6.28515625" style="25" customWidth="1"/>
    <col min="11267" max="11267" width="25.140625" style="25" customWidth="1"/>
    <col min="11268" max="11268" width="11.5703125" style="25" bestFit="1" customWidth="1"/>
    <col min="11269" max="11269" width="10.42578125" style="25" bestFit="1" customWidth="1"/>
    <col min="11270" max="11270" width="10.28515625" style="25" bestFit="1" customWidth="1"/>
    <col min="11271" max="11271" width="9.5703125" style="25" bestFit="1" customWidth="1"/>
    <col min="11272" max="11272" width="10.28515625" style="25" bestFit="1" customWidth="1"/>
    <col min="11273" max="11273" width="11.85546875" style="25" customWidth="1"/>
    <col min="11274" max="11274" width="13" style="25" customWidth="1"/>
    <col min="11275" max="11275" width="14.85546875" style="25" customWidth="1"/>
    <col min="11276" max="11276" width="10.42578125" style="25" bestFit="1" customWidth="1"/>
    <col min="11277" max="11278" width="10.28515625" style="25" bestFit="1" customWidth="1"/>
    <col min="11279" max="11279" width="4.140625" style="25" customWidth="1"/>
    <col min="11280" max="11280" width="12.42578125" style="25" customWidth="1"/>
    <col min="11281" max="11282" width="10.28515625" style="25" bestFit="1" customWidth="1"/>
    <col min="11283" max="11283" width="9.140625" style="25"/>
    <col min="11284" max="11285" width="10.28515625" style="25" bestFit="1" customWidth="1"/>
    <col min="11286" max="11286" width="9.140625" style="25"/>
    <col min="11287" max="11287" width="14.28515625" style="25" customWidth="1"/>
    <col min="11288" max="11288" width="10.28515625" style="25" bestFit="1" customWidth="1"/>
    <col min="11289" max="11289" width="11" style="25" customWidth="1"/>
    <col min="11290" max="11290" width="10.28515625" style="25" bestFit="1" customWidth="1"/>
    <col min="11291" max="11291" width="5.5703125" style="25" customWidth="1"/>
    <col min="11292" max="11292" width="12" style="25" customWidth="1"/>
    <col min="11293" max="11294" width="10.28515625" style="25" bestFit="1" customWidth="1"/>
    <col min="11295" max="11295" width="12.140625" style="25" customWidth="1"/>
    <col min="11296" max="11296" width="12.5703125" style="25" customWidth="1"/>
    <col min="11297" max="11297" width="12" style="25" customWidth="1"/>
    <col min="11298" max="11298" width="11.7109375" style="25" customWidth="1"/>
    <col min="11299" max="11299" width="14.85546875" style="25" customWidth="1"/>
    <col min="11300" max="11300" width="11.28515625" style="25" customWidth="1"/>
    <col min="11301" max="11301" width="10" style="25" customWidth="1"/>
    <col min="11302" max="11302" width="10.28515625" style="25" bestFit="1" customWidth="1"/>
    <col min="11303" max="11520" width="9.140625" style="25"/>
    <col min="11521" max="11521" width="11.140625" style="25" customWidth="1"/>
    <col min="11522" max="11522" width="6.28515625" style="25" customWidth="1"/>
    <col min="11523" max="11523" width="25.140625" style="25" customWidth="1"/>
    <col min="11524" max="11524" width="11.5703125" style="25" bestFit="1" customWidth="1"/>
    <col min="11525" max="11525" width="10.42578125" style="25" bestFit="1" customWidth="1"/>
    <col min="11526" max="11526" width="10.28515625" style="25" bestFit="1" customWidth="1"/>
    <col min="11527" max="11527" width="9.5703125" style="25" bestFit="1" customWidth="1"/>
    <col min="11528" max="11528" width="10.28515625" style="25" bestFit="1" customWidth="1"/>
    <col min="11529" max="11529" width="11.85546875" style="25" customWidth="1"/>
    <col min="11530" max="11530" width="13" style="25" customWidth="1"/>
    <col min="11531" max="11531" width="14.85546875" style="25" customWidth="1"/>
    <col min="11532" max="11532" width="10.42578125" style="25" bestFit="1" customWidth="1"/>
    <col min="11533" max="11534" width="10.28515625" style="25" bestFit="1" customWidth="1"/>
    <col min="11535" max="11535" width="4.140625" style="25" customWidth="1"/>
    <col min="11536" max="11536" width="12.42578125" style="25" customWidth="1"/>
    <col min="11537" max="11538" width="10.28515625" style="25" bestFit="1" customWidth="1"/>
    <col min="11539" max="11539" width="9.140625" style="25"/>
    <col min="11540" max="11541" width="10.28515625" style="25" bestFit="1" customWidth="1"/>
    <col min="11542" max="11542" width="9.140625" style="25"/>
    <col min="11543" max="11543" width="14.28515625" style="25" customWidth="1"/>
    <col min="11544" max="11544" width="10.28515625" style="25" bestFit="1" customWidth="1"/>
    <col min="11545" max="11545" width="11" style="25" customWidth="1"/>
    <col min="11546" max="11546" width="10.28515625" style="25" bestFit="1" customWidth="1"/>
    <col min="11547" max="11547" width="5.5703125" style="25" customWidth="1"/>
    <col min="11548" max="11548" width="12" style="25" customWidth="1"/>
    <col min="11549" max="11550" width="10.28515625" style="25" bestFit="1" customWidth="1"/>
    <col min="11551" max="11551" width="12.140625" style="25" customWidth="1"/>
    <col min="11552" max="11552" width="12.5703125" style="25" customWidth="1"/>
    <col min="11553" max="11553" width="12" style="25" customWidth="1"/>
    <col min="11554" max="11554" width="11.7109375" style="25" customWidth="1"/>
    <col min="11555" max="11555" width="14.85546875" style="25" customWidth="1"/>
    <col min="11556" max="11556" width="11.28515625" style="25" customWidth="1"/>
    <col min="11557" max="11557" width="10" style="25" customWidth="1"/>
    <col min="11558" max="11558" width="10.28515625" style="25" bestFit="1" customWidth="1"/>
    <col min="11559" max="11776" width="9.140625" style="25"/>
    <col min="11777" max="11777" width="11.140625" style="25" customWidth="1"/>
    <col min="11778" max="11778" width="6.28515625" style="25" customWidth="1"/>
    <col min="11779" max="11779" width="25.140625" style="25" customWidth="1"/>
    <col min="11780" max="11780" width="11.5703125" style="25" bestFit="1" customWidth="1"/>
    <col min="11781" max="11781" width="10.42578125" style="25" bestFit="1" customWidth="1"/>
    <col min="11782" max="11782" width="10.28515625" style="25" bestFit="1" customWidth="1"/>
    <col min="11783" max="11783" width="9.5703125" style="25" bestFit="1" customWidth="1"/>
    <col min="11784" max="11784" width="10.28515625" style="25" bestFit="1" customWidth="1"/>
    <col min="11785" max="11785" width="11.85546875" style="25" customWidth="1"/>
    <col min="11786" max="11786" width="13" style="25" customWidth="1"/>
    <col min="11787" max="11787" width="14.85546875" style="25" customWidth="1"/>
    <col min="11788" max="11788" width="10.42578125" style="25" bestFit="1" customWidth="1"/>
    <col min="11789" max="11790" width="10.28515625" style="25" bestFit="1" customWidth="1"/>
    <col min="11791" max="11791" width="4.140625" style="25" customWidth="1"/>
    <col min="11792" max="11792" width="12.42578125" style="25" customWidth="1"/>
    <col min="11793" max="11794" width="10.28515625" style="25" bestFit="1" customWidth="1"/>
    <col min="11795" max="11795" width="9.140625" style="25"/>
    <col min="11796" max="11797" width="10.28515625" style="25" bestFit="1" customWidth="1"/>
    <col min="11798" max="11798" width="9.140625" style="25"/>
    <col min="11799" max="11799" width="14.28515625" style="25" customWidth="1"/>
    <col min="11800" max="11800" width="10.28515625" style="25" bestFit="1" customWidth="1"/>
    <col min="11801" max="11801" width="11" style="25" customWidth="1"/>
    <col min="11802" max="11802" width="10.28515625" style="25" bestFit="1" customWidth="1"/>
    <col min="11803" max="11803" width="5.5703125" style="25" customWidth="1"/>
    <col min="11804" max="11804" width="12" style="25" customWidth="1"/>
    <col min="11805" max="11806" width="10.28515625" style="25" bestFit="1" customWidth="1"/>
    <col min="11807" max="11807" width="12.140625" style="25" customWidth="1"/>
    <col min="11808" max="11808" width="12.5703125" style="25" customWidth="1"/>
    <col min="11809" max="11809" width="12" style="25" customWidth="1"/>
    <col min="11810" max="11810" width="11.7109375" style="25" customWidth="1"/>
    <col min="11811" max="11811" width="14.85546875" style="25" customWidth="1"/>
    <col min="11812" max="11812" width="11.28515625" style="25" customWidth="1"/>
    <col min="11813" max="11813" width="10" style="25" customWidth="1"/>
    <col min="11814" max="11814" width="10.28515625" style="25" bestFit="1" customWidth="1"/>
    <col min="11815" max="12032" width="9.140625" style="25"/>
    <col min="12033" max="12033" width="11.140625" style="25" customWidth="1"/>
    <col min="12034" max="12034" width="6.28515625" style="25" customWidth="1"/>
    <col min="12035" max="12035" width="25.140625" style="25" customWidth="1"/>
    <col min="12036" max="12036" width="11.5703125" style="25" bestFit="1" customWidth="1"/>
    <col min="12037" max="12037" width="10.42578125" style="25" bestFit="1" customWidth="1"/>
    <col min="12038" max="12038" width="10.28515625" style="25" bestFit="1" customWidth="1"/>
    <col min="12039" max="12039" width="9.5703125" style="25" bestFit="1" customWidth="1"/>
    <col min="12040" max="12040" width="10.28515625" style="25" bestFit="1" customWidth="1"/>
    <col min="12041" max="12041" width="11.85546875" style="25" customWidth="1"/>
    <col min="12042" max="12042" width="13" style="25" customWidth="1"/>
    <col min="12043" max="12043" width="14.85546875" style="25" customWidth="1"/>
    <col min="12044" max="12044" width="10.42578125" style="25" bestFit="1" customWidth="1"/>
    <col min="12045" max="12046" width="10.28515625" style="25" bestFit="1" customWidth="1"/>
    <col min="12047" max="12047" width="4.140625" style="25" customWidth="1"/>
    <col min="12048" max="12048" width="12.42578125" style="25" customWidth="1"/>
    <col min="12049" max="12050" width="10.28515625" style="25" bestFit="1" customWidth="1"/>
    <col min="12051" max="12051" width="9.140625" style="25"/>
    <col min="12052" max="12053" width="10.28515625" style="25" bestFit="1" customWidth="1"/>
    <col min="12054" max="12054" width="9.140625" style="25"/>
    <col min="12055" max="12055" width="14.28515625" style="25" customWidth="1"/>
    <col min="12056" max="12056" width="10.28515625" style="25" bestFit="1" customWidth="1"/>
    <col min="12057" max="12057" width="11" style="25" customWidth="1"/>
    <col min="12058" max="12058" width="10.28515625" style="25" bestFit="1" customWidth="1"/>
    <col min="12059" max="12059" width="5.5703125" style="25" customWidth="1"/>
    <col min="12060" max="12060" width="12" style="25" customWidth="1"/>
    <col min="12061" max="12062" width="10.28515625" style="25" bestFit="1" customWidth="1"/>
    <col min="12063" max="12063" width="12.140625" style="25" customWidth="1"/>
    <col min="12064" max="12064" width="12.5703125" style="25" customWidth="1"/>
    <col min="12065" max="12065" width="12" style="25" customWidth="1"/>
    <col min="12066" max="12066" width="11.7109375" style="25" customWidth="1"/>
    <col min="12067" max="12067" width="14.85546875" style="25" customWidth="1"/>
    <col min="12068" max="12068" width="11.28515625" style="25" customWidth="1"/>
    <col min="12069" max="12069" width="10" style="25" customWidth="1"/>
    <col min="12070" max="12070" width="10.28515625" style="25" bestFit="1" customWidth="1"/>
    <col min="12071" max="12288" width="9.140625" style="25"/>
    <col min="12289" max="12289" width="11.140625" style="25" customWidth="1"/>
    <col min="12290" max="12290" width="6.28515625" style="25" customWidth="1"/>
    <col min="12291" max="12291" width="25.140625" style="25" customWidth="1"/>
    <col min="12292" max="12292" width="11.5703125" style="25" bestFit="1" customWidth="1"/>
    <col min="12293" max="12293" width="10.42578125" style="25" bestFit="1" customWidth="1"/>
    <col min="12294" max="12294" width="10.28515625" style="25" bestFit="1" customWidth="1"/>
    <col min="12295" max="12295" width="9.5703125" style="25" bestFit="1" customWidth="1"/>
    <col min="12296" max="12296" width="10.28515625" style="25" bestFit="1" customWidth="1"/>
    <col min="12297" max="12297" width="11.85546875" style="25" customWidth="1"/>
    <col min="12298" max="12298" width="13" style="25" customWidth="1"/>
    <col min="12299" max="12299" width="14.85546875" style="25" customWidth="1"/>
    <col min="12300" max="12300" width="10.42578125" style="25" bestFit="1" customWidth="1"/>
    <col min="12301" max="12302" width="10.28515625" style="25" bestFit="1" customWidth="1"/>
    <col min="12303" max="12303" width="4.140625" style="25" customWidth="1"/>
    <col min="12304" max="12304" width="12.42578125" style="25" customWidth="1"/>
    <col min="12305" max="12306" width="10.28515625" style="25" bestFit="1" customWidth="1"/>
    <col min="12307" max="12307" width="9.140625" style="25"/>
    <col min="12308" max="12309" width="10.28515625" style="25" bestFit="1" customWidth="1"/>
    <col min="12310" max="12310" width="9.140625" style="25"/>
    <col min="12311" max="12311" width="14.28515625" style="25" customWidth="1"/>
    <col min="12312" max="12312" width="10.28515625" style="25" bestFit="1" customWidth="1"/>
    <col min="12313" max="12313" width="11" style="25" customWidth="1"/>
    <col min="12314" max="12314" width="10.28515625" style="25" bestFit="1" customWidth="1"/>
    <col min="12315" max="12315" width="5.5703125" style="25" customWidth="1"/>
    <col min="12316" max="12316" width="12" style="25" customWidth="1"/>
    <col min="12317" max="12318" width="10.28515625" style="25" bestFit="1" customWidth="1"/>
    <col min="12319" max="12319" width="12.140625" style="25" customWidth="1"/>
    <col min="12320" max="12320" width="12.5703125" style="25" customWidth="1"/>
    <col min="12321" max="12321" width="12" style="25" customWidth="1"/>
    <col min="12322" max="12322" width="11.7109375" style="25" customWidth="1"/>
    <col min="12323" max="12323" width="14.85546875" style="25" customWidth="1"/>
    <col min="12324" max="12324" width="11.28515625" style="25" customWidth="1"/>
    <col min="12325" max="12325" width="10" style="25" customWidth="1"/>
    <col min="12326" max="12326" width="10.28515625" style="25" bestFit="1" customWidth="1"/>
    <col min="12327" max="12544" width="9.140625" style="25"/>
    <col min="12545" max="12545" width="11.140625" style="25" customWidth="1"/>
    <col min="12546" max="12546" width="6.28515625" style="25" customWidth="1"/>
    <col min="12547" max="12547" width="25.140625" style="25" customWidth="1"/>
    <col min="12548" max="12548" width="11.5703125" style="25" bestFit="1" customWidth="1"/>
    <col min="12549" max="12549" width="10.42578125" style="25" bestFit="1" customWidth="1"/>
    <col min="12550" max="12550" width="10.28515625" style="25" bestFit="1" customWidth="1"/>
    <col min="12551" max="12551" width="9.5703125" style="25" bestFit="1" customWidth="1"/>
    <col min="12552" max="12552" width="10.28515625" style="25" bestFit="1" customWidth="1"/>
    <col min="12553" max="12553" width="11.85546875" style="25" customWidth="1"/>
    <col min="12554" max="12554" width="13" style="25" customWidth="1"/>
    <col min="12555" max="12555" width="14.85546875" style="25" customWidth="1"/>
    <col min="12556" max="12556" width="10.42578125" style="25" bestFit="1" customWidth="1"/>
    <col min="12557" max="12558" width="10.28515625" style="25" bestFit="1" customWidth="1"/>
    <col min="12559" max="12559" width="4.140625" style="25" customWidth="1"/>
    <col min="12560" max="12560" width="12.42578125" style="25" customWidth="1"/>
    <col min="12561" max="12562" width="10.28515625" style="25" bestFit="1" customWidth="1"/>
    <col min="12563" max="12563" width="9.140625" style="25"/>
    <col min="12564" max="12565" width="10.28515625" style="25" bestFit="1" customWidth="1"/>
    <col min="12566" max="12566" width="9.140625" style="25"/>
    <col min="12567" max="12567" width="14.28515625" style="25" customWidth="1"/>
    <col min="12568" max="12568" width="10.28515625" style="25" bestFit="1" customWidth="1"/>
    <col min="12569" max="12569" width="11" style="25" customWidth="1"/>
    <col min="12570" max="12570" width="10.28515625" style="25" bestFit="1" customWidth="1"/>
    <col min="12571" max="12571" width="5.5703125" style="25" customWidth="1"/>
    <col min="12572" max="12572" width="12" style="25" customWidth="1"/>
    <col min="12573" max="12574" width="10.28515625" style="25" bestFit="1" customWidth="1"/>
    <col min="12575" max="12575" width="12.140625" style="25" customWidth="1"/>
    <col min="12576" max="12576" width="12.5703125" style="25" customWidth="1"/>
    <col min="12577" max="12577" width="12" style="25" customWidth="1"/>
    <col min="12578" max="12578" width="11.7109375" style="25" customWidth="1"/>
    <col min="12579" max="12579" width="14.85546875" style="25" customWidth="1"/>
    <col min="12580" max="12580" width="11.28515625" style="25" customWidth="1"/>
    <col min="12581" max="12581" width="10" style="25" customWidth="1"/>
    <col min="12582" max="12582" width="10.28515625" style="25" bestFit="1" customWidth="1"/>
    <col min="12583" max="12800" width="9.140625" style="25"/>
    <col min="12801" max="12801" width="11.140625" style="25" customWidth="1"/>
    <col min="12802" max="12802" width="6.28515625" style="25" customWidth="1"/>
    <col min="12803" max="12803" width="25.140625" style="25" customWidth="1"/>
    <col min="12804" max="12804" width="11.5703125" style="25" bestFit="1" customWidth="1"/>
    <col min="12805" max="12805" width="10.42578125" style="25" bestFit="1" customWidth="1"/>
    <col min="12806" max="12806" width="10.28515625" style="25" bestFit="1" customWidth="1"/>
    <col min="12807" max="12807" width="9.5703125" style="25" bestFit="1" customWidth="1"/>
    <col min="12808" max="12808" width="10.28515625" style="25" bestFit="1" customWidth="1"/>
    <col min="12809" max="12809" width="11.85546875" style="25" customWidth="1"/>
    <col min="12810" max="12810" width="13" style="25" customWidth="1"/>
    <col min="12811" max="12811" width="14.85546875" style="25" customWidth="1"/>
    <col min="12812" max="12812" width="10.42578125" style="25" bestFit="1" customWidth="1"/>
    <col min="12813" max="12814" width="10.28515625" style="25" bestFit="1" customWidth="1"/>
    <col min="12815" max="12815" width="4.140625" style="25" customWidth="1"/>
    <col min="12816" max="12816" width="12.42578125" style="25" customWidth="1"/>
    <col min="12817" max="12818" width="10.28515625" style="25" bestFit="1" customWidth="1"/>
    <col min="12819" max="12819" width="9.140625" style="25"/>
    <col min="12820" max="12821" width="10.28515625" style="25" bestFit="1" customWidth="1"/>
    <col min="12822" max="12822" width="9.140625" style="25"/>
    <col min="12823" max="12823" width="14.28515625" style="25" customWidth="1"/>
    <col min="12824" max="12824" width="10.28515625" style="25" bestFit="1" customWidth="1"/>
    <col min="12825" max="12825" width="11" style="25" customWidth="1"/>
    <col min="12826" max="12826" width="10.28515625" style="25" bestFit="1" customWidth="1"/>
    <col min="12827" max="12827" width="5.5703125" style="25" customWidth="1"/>
    <col min="12828" max="12828" width="12" style="25" customWidth="1"/>
    <col min="12829" max="12830" width="10.28515625" style="25" bestFit="1" customWidth="1"/>
    <col min="12831" max="12831" width="12.140625" style="25" customWidth="1"/>
    <col min="12832" max="12832" width="12.5703125" style="25" customWidth="1"/>
    <col min="12833" max="12833" width="12" style="25" customWidth="1"/>
    <col min="12834" max="12834" width="11.7109375" style="25" customWidth="1"/>
    <col min="12835" max="12835" width="14.85546875" style="25" customWidth="1"/>
    <col min="12836" max="12836" width="11.28515625" style="25" customWidth="1"/>
    <col min="12837" max="12837" width="10" style="25" customWidth="1"/>
    <col min="12838" max="12838" width="10.28515625" style="25" bestFit="1" customWidth="1"/>
    <col min="12839" max="13056" width="9.140625" style="25"/>
    <col min="13057" max="13057" width="11.140625" style="25" customWidth="1"/>
    <col min="13058" max="13058" width="6.28515625" style="25" customWidth="1"/>
    <col min="13059" max="13059" width="25.140625" style="25" customWidth="1"/>
    <col min="13060" max="13060" width="11.5703125" style="25" bestFit="1" customWidth="1"/>
    <col min="13061" max="13061" width="10.42578125" style="25" bestFit="1" customWidth="1"/>
    <col min="13062" max="13062" width="10.28515625" style="25" bestFit="1" customWidth="1"/>
    <col min="13063" max="13063" width="9.5703125" style="25" bestFit="1" customWidth="1"/>
    <col min="13064" max="13064" width="10.28515625" style="25" bestFit="1" customWidth="1"/>
    <col min="13065" max="13065" width="11.85546875" style="25" customWidth="1"/>
    <col min="13066" max="13066" width="13" style="25" customWidth="1"/>
    <col min="13067" max="13067" width="14.85546875" style="25" customWidth="1"/>
    <col min="13068" max="13068" width="10.42578125" style="25" bestFit="1" customWidth="1"/>
    <col min="13069" max="13070" width="10.28515625" style="25" bestFit="1" customWidth="1"/>
    <col min="13071" max="13071" width="4.140625" style="25" customWidth="1"/>
    <col min="13072" max="13072" width="12.42578125" style="25" customWidth="1"/>
    <col min="13073" max="13074" width="10.28515625" style="25" bestFit="1" customWidth="1"/>
    <col min="13075" max="13075" width="9.140625" style="25"/>
    <col min="13076" max="13077" width="10.28515625" style="25" bestFit="1" customWidth="1"/>
    <col min="13078" max="13078" width="9.140625" style="25"/>
    <col min="13079" max="13079" width="14.28515625" style="25" customWidth="1"/>
    <col min="13080" max="13080" width="10.28515625" style="25" bestFit="1" customWidth="1"/>
    <col min="13081" max="13081" width="11" style="25" customWidth="1"/>
    <col min="13082" max="13082" width="10.28515625" style="25" bestFit="1" customWidth="1"/>
    <col min="13083" max="13083" width="5.5703125" style="25" customWidth="1"/>
    <col min="13084" max="13084" width="12" style="25" customWidth="1"/>
    <col min="13085" max="13086" width="10.28515625" style="25" bestFit="1" customWidth="1"/>
    <col min="13087" max="13087" width="12.140625" style="25" customWidth="1"/>
    <col min="13088" max="13088" width="12.5703125" style="25" customWidth="1"/>
    <col min="13089" max="13089" width="12" style="25" customWidth="1"/>
    <col min="13090" max="13090" width="11.7109375" style="25" customWidth="1"/>
    <col min="13091" max="13091" width="14.85546875" style="25" customWidth="1"/>
    <col min="13092" max="13092" width="11.28515625" style="25" customWidth="1"/>
    <col min="13093" max="13093" width="10" style="25" customWidth="1"/>
    <col min="13094" max="13094" width="10.28515625" style="25" bestFit="1" customWidth="1"/>
    <col min="13095" max="13312" width="9.140625" style="25"/>
    <col min="13313" max="13313" width="11.140625" style="25" customWidth="1"/>
    <col min="13314" max="13314" width="6.28515625" style="25" customWidth="1"/>
    <col min="13315" max="13315" width="25.140625" style="25" customWidth="1"/>
    <col min="13316" max="13316" width="11.5703125" style="25" bestFit="1" customWidth="1"/>
    <col min="13317" max="13317" width="10.42578125" style="25" bestFit="1" customWidth="1"/>
    <col min="13318" max="13318" width="10.28515625" style="25" bestFit="1" customWidth="1"/>
    <col min="13319" max="13319" width="9.5703125" style="25" bestFit="1" customWidth="1"/>
    <col min="13320" max="13320" width="10.28515625" style="25" bestFit="1" customWidth="1"/>
    <col min="13321" max="13321" width="11.85546875" style="25" customWidth="1"/>
    <col min="13322" max="13322" width="13" style="25" customWidth="1"/>
    <col min="13323" max="13323" width="14.85546875" style="25" customWidth="1"/>
    <col min="13324" max="13324" width="10.42578125" style="25" bestFit="1" customWidth="1"/>
    <col min="13325" max="13326" width="10.28515625" style="25" bestFit="1" customWidth="1"/>
    <col min="13327" max="13327" width="4.140625" style="25" customWidth="1"/>
    <col min="13328" max="13328" width="12.42578125" style="25" customWidth="1"/>
    <col min="13329" max="13330" width="10.28515625" style="25" bestFit="1" customWidth="1"/>
    <col min="13331" max="13331" width="9.140625" style="25"/>
    <col min="13332" max="13333" width="10.28515625" style="25" bestFit="1" customWidth="1"/>
    <col min="13334" max="13334" width="9.140625" style="25"/>
    <col min="13335" max="13335" width="14.28515625" style="25" customWidth="1"/>
    <col min="13336" max="13336" width="10.28515625" style="25" bestFit="1" customWidth="1"/>
    <col min="13337" max="13337" width="11" style="25" customWidth="1"/>
    <col min="13338" max="13338" width="10.28515625" style="25" bestFit="1" customWidth="1"/>
    <col min="13339" max="13339" width="5.5703125" style="25" customWidth="1"/>
    <col min="13340" max="13340" width="12" style="25" customWidth="1"/>
    <col min="13341" max="13342" width="10.28515625" style="25" bestFit="1" customWidth="1"/>
    <col min="13343" max="13343" width="12.140625" style="25" customWidth="1"/>
    <col min="13344" max="13344" width="12.5703125" style="25" customWidth="1"/>
    <col min="13345" max="13345" width="12" style="25" customWidth="1"/>
    <col min="13346" max="13346" width="11.7109375" style="25" customWidth="1"/>
    <col min="13347" max="13347" width="14.85546875" style="25" customWidth="1"/>
    <col min="13348" max="13348" width="11.28515625" style="25" customWidth="1"/>
    <col min="13349" max="13349" width="10" style="25" customWidth="1"/>
    <col min="13350" max="13350" width="10.28515625" style="25" bestFit="1" customWidth="1"/>
    <col min="13351" max="13568" width="9.140625" style="25"/>
    <col min="13569" max="13569" width="11.140625" style="25" customWidth="1"/>
    <col min="13570" max="13570" width="6.28515625" style="25" customWidth="1"/>
    <col min="13571" max="13571" width="25.140625" style="25" customWidth="1"/>
    <col min="13572" max="13572" width="11.5703125" style="25" bestFit="1" customWidth="1"/>
    <col min="13573" max="13573" width="10.42578125" style="25" bestFit="1" customWidth="1"/>
    <col min="13574" max="13574" width="10.28515625" style="25" bestFit="1" customWidth="1"/>
    <col min="13575" max="13575" width="9.5703125" style="25" bestFit="1" customWidth="1"/>
    <col min="13576" max="13576" width="10.28515625" style="25" bestFit="1" customWidth="1"/>
    <col min="13577" max="13577" width="11.85546875" style="25" customWidth="1"/>
    <col min="13578" max="13578" width="13" style="25" customWidth="1"/>
    <col min="13579" max="13579" width="14.85546875" style="25" customWidth="1"/>
    <col min="13580" max="13580" width="10.42578125" style="25" bestFit="1" customWidth="1"/>
    <col min="13581" max="13582" width="10.28515625" style="25" bestFit="1" customWidth="1"/>
    <col min="13583" max="13583" width="4.140625" style="25" customWidth="1"/>
    <col min="13584" max="13584" width="12.42578125" style="25" customWidth="1"/>
    <col min="13585" max="13586" width="10.28515625" style="25" bestFit="1" customWidth="1"/>
    <col min="13587" max="13587" width="9.140625" style="25"/>
    <col min="13588" max="13589" width="10.28515625" style="25" bestFit="1" customWidth="1"/>
    <col min="13590" max="13590" width="9.140625" style="25"/>
    <col min="13591" max="13591" width="14.28515625" style="25" customWidth="1"/>
    <col min="13592" max="13592" width="10.28515625" style="25" bestFit="1" customWidth="1"/>
    <col min="13593" max="13593" width="11" style="25" customWidth="1"/>
    <col min="13594" max="13594" width="10.28515625" style="25" bestFit="1" customWidth="1"/>
    <col min="13595" max="13595" width="5.5703125" style="25" customWidth="1"/>
    <col min="13596" max="13596" width="12" style="25" customWidth="1"/>
    <col min="13597" max="13598" width="10.28515625" style="25" bestFit="1" customWidth="1"/>
    <col min="13599" max="13599" width="12.140625" style="25" customWidth="1"/>
    <col min="13600" max="13600" width="12.5703125" style="25" customWidth="1"/>
    <col min="13601" max="13601" width="12" style="25" customWidth="1"/>
    <col min="13602" max="13602" width="11.7109375" style="25" customWidth="1"/>
    <col min="13603" max="13603" width="14.85546875" style="25" customWidth="1"/>
    <col min="13604" max="13604" width="11.28515625" style="25" customWidth="1"/>
    <col min="13605" max="13605" width="10" style="25" customWidth="1"/>
    <col min="13606" max="13606" width="10.28515625" style="25" bestFit="1" customWidth="1"/>
    <col min="13607" max="13824" width="9.140625" style="25"/>
    <col min="13825" max="13825" width="11.140625" style="25" customWidth="1"/>
    <col min="13826" max="13826" width="6.28515625" style="25" customWidth="1"/>
    <col min="13827" max="13827" width="25.140625" style="25" customWidth="1"/>
    <col min="13828" max="13828" width="11.5703125" style="25" bestFit="1" customWidth="1"/>
    <col min="13829" max="13829" width="10.42578125" style="25" bestFit="1" customWidth="1"/>
    <col min="13830" max="13830" width="10.28515625" style="25" bestFit="1" customWidth="1"/>
    <col min="13831" max="13831" width="9.5703125" style="25" bestFit="1" customWidth="1"/>
    <col min="13832" max="13832" width="10.28515625" style="25" bestFit="1" customWidth="1"/>
    <col min="13833" max="13833" width="11.85546875" style="25" customWidth="1"/>
    <col min="13834" max="13834" width="13" style="25" customWidth="1"/>
    <col min="13835" max="13835" width="14.85546875" style="25" customWidth="1"/>
    <col min="13836" max="13836" width="10.42578125" style="25" bestFit="1" customWidth="1"/>
    <col min="13837" max="13838" width="10.28515625" style="25" bestFit="1" customWidth="1"/>
    <col min="13839" max="13839" width="4.140625" style="25" customWidth="1"/>
    <col min="13840" max="13840" width="12.42578125" style="25" customWidth="1"/>
    <col min="13841" max="13842" width="10.28515625" style="25" bestFit="1" customWidth="1"/>
    <col min="13843" max="13843" width="9.140625" style="25"/>
    <col min="13844" max="13845" width="10.28515625" style="25" bestFit="1" customWidth="1"/>
    <col min="13846" max="13846" width="9.140625" style="25"/>
    <col min="13847" max="13847" width="14.28515625" style="25" customWidth="1"/>
    <col min="13848" max="13848" width="10.28515625" style="25" bestFit="1" customWidth="1"/>
    <col min="13849" max="13849" width="11" style="25" customWidth="1"/>
    <col min="13850" max="13850" width="10.28515625" style="25" bestFit="1" customWidth="1"/>
    <col min="13851" max="13851" width="5.5703125" style="25" customWidth="1"/>
    <col min="13852" max="13852" width="12" style="25" customWidth="1"/>
    <col min="13853" max="13854" width="10.28515625" style="25" bestFit="1" customWidth="1"/>
    <col min="13855" max="13855" width="12.140625" style="25" customWidth="1"/>
    <col min="13856" max="13856" width="12.5703125" style="25" customWidth="1"/>
    <col min="13857" max="13857" width="12" style="25" customWidth="1"/>
    <col min="13858" max="13858" width="11.7109375" style="25" customWidth="1"/>
    <col min="13859" max="13859" width="14.85546875" style="25" customWidth="1"/>
    <col min="13860" max="13860" width="11.28515625" style="25" customWidth="1"/>
    <col min="13861" max="13861" width="10" style="25" customWidth="1"/>
    <col min="13862" max="13862" width="10.28515625" style="25" bestFit="1" customWidth="1"/>
    <col min="13863" max="14080" width="9.140625" style="25"/>
    <col min="14081" max="14081" width="11.140625" style="25" customWidth="1"/>
    <col min="14082" max="14082" width="6.28515625" style="25" customWidth="1"/>
    <col min="14083" max="14083" width="25.140625" style="25" customWidth="1"/>
    <col min="14084" max="14084" width="11.5703125" style="25" bestFit="1" customWidth="1"/>
    <col min="14085" max="14085" width="10.42578125" style="25" bestFit="1" customWidth="1"/>
    <col min="14086" max="14086" width="10.28515625" style="25" bestFit="1" customWidth="1"/>
    <col min="14087" max="14087" width="9.5703125" style="25" bestFit="1" customWidth="1"/>
    <col min="14088" max="14088" width="10.28515625" style="25" bestFit="1" customWidth="1"/>
    <col min="14089" max="14089" width="11.85546875" style="25" customWidth="1"/>
    <col min="14090" max="14090" width="13" style="25" customWidth="1"/>
    <col min="14091" max="14091" width="14.85546875" style="25" customWidth="1"/>
    <col min="14092" max="14092" width="10.42578125" style="25" bestFit="1" customWidth="1"/>
    <col min="14093" max="14094" width="10.28515625" style="25" bestFit="1" customWidth="1"/>
    <col min="14095" max="14095" width="4.140625" style="25" customWidth="1"/>
    <col min="14096" max="14096" width="12.42578125" style="25" customWidth="1"/>
    <col min="14097" max="14098" width="10.28515625" style="25" bestFit="1" customWidth="1"/>
    <col min="14099" max="14099" width="9.140625" style="25"/>
    <col min="14100" max="14101" width="10.28515625" style="25" bestFit="1" customWidth="1"/>
    <col min="14102" max="14102" width="9.140625" style="25"/>
    <col min="14103" max="14103" width="14.28515625" style="25" customWidth="1"/>
    <col min="14104" max="14104" width="10.28515625" style="25" bestFit="1" customWidth="1"/>
    <col min="14105" max="14105" width="11" style="25" customWidth="1"/>
    <col min="14106" max="14106" width="10.28515625" style="25" bestFit="1" customWidth="1"/>
    <col min="14107" max="14107" width="5.5703125" style="25" customWidth="1"/>
    <col min="14108" max="14108" width="12" style="25" customWidth="1"/>
    <col min="14109" max="14110" width="10.28515625" style="25" bestFit="1" customWidth="1"/>
    <col min="14111" max="14111" width="12.140625" style="25" customWidth="1"/>
    <col min="14112" max="14112" width="12.5703125" style="25" customWidth="1"/>
    <col min="14113" max="14113" width="12" style="25" customWidth="1"/>
    <col min="14114" max="14114" width="11.7109375" style="25" customWidth="1"/>
    <col min="14115" max="14115" width="14.85546875" style="25" customWidth="1"/>
    <col min="14116" max="14116" width="11.28515625" style="25" customWidth="1"/>
    <col min="14117" max="14117" width="10" style="25" customWidth="1"/>
    <col min="14118" max="14118" width="10.28515625" style="25" bestFit="1" customWidth="1"/>
    <col min="14119" max="14336" width="9.140625" style="25"/>
    <col min="14337" max="14337" width="11.140625" style="25" customWidth="1"/>
    <col min="14338" max="14338" width="6.28515625" style="25" customWidth="1"/>
    <col min="14339" max="14339" width="25.140625" style="25" customWidth="1"/>
    <col min="14340" max="14340" width="11.5703125" style="25" bestFit="1" customWidth="1"/>
    <col min="14341" max="14341" width="10.42578125" style="25" bestFit="1" customWidth="1"/>
    <col min="14342" max="14342" width="10.28515625" style="25" bestFit="1" customWidth="1"/>
    <col min="14343" max="14343" width="9.5703125" style="25" bestFit="1" customWidth="1"/>
    <col min="14344" max="14344" width="10.28515625" style="25" bestFit="1" customWidth="1"/>
    <col min="14345" max="14345" width="11.85546875" style="25" customWidth="1"/>
    <col min="14346" max="14346" width="13" style="25" customWidth="1"/>
    <col min="14347" max="14347" width="14.85546875" style="25" customWidth="1"/>
    <col min="14348" max="14348" width="10.42578125" style="25" bestFit="1" customWidth="1"/>
    <col min="14349" max="14350" width="10.28515625" style="25" bestFit="1" customWidth="1"/>
    <col min="14351" max="14351" width="4.140625" style="25" customWidth="1"/>
    <col min="14352" max="14352" width="12.42578125" style="25" customWidth="1"/>
    <col min="14353" max="14354" width="10.28515625" style="25" bestFit="1" customWidth="1"/>
    <col min="14355" max="14355" width="9.140625" style="25"/>
    <col min="14356" max="14357" width="10.28515625" style="25" bestFit="1" customWidth="1"/>
    <col min="14358" max="14358" width="9.140625" style="25"/>
    <col min="14359" max="14359" width="14.28515625" style="25" customWidth="1"/>
    <col min="14360" max="14360" width="10.28515625" style="25" bestFit="1" customWidth="1"/>
    <col min="14361" max="14361" width="11" style="25" customWidth="1"/>
    <col min="14362" max="14362" width="10.28515625" style="25" bestFit="1" customWidth="1"/>
    <col min="14363" max="14363" width="5.5703125" style="25" customWidth="1"/>
    <col min="14364" max="14364" width="12" style="25" customWidth="1"/>
    <col min="14365" max="14366" width="10.28515625" style="25" bestFit="1" customWidth="1"/>
    <col min="14367" max="14367" width="12.140625" style="25" customWidth="1"/>
    <col min="14368" max="14368" width="12.5703125" style="25" customWidth="1"/>
    <col min="14369" max="14369" width="12" style="25" customWidth="1"/>
    <col min="14370" max="14370" width="11.7109375" style="25" customWidth="1"/>
    <col min="14371" max="14371" width="14.85546875" style="25" customWidth="1"/>
    <col min="14372" max="14372" width="11.28515625" style="25" customWidth="1"/>
    <col min="14373" max="14373" width="10" style="25" customWidth="1"/>
    <col min="14374" max="14374" width="10.28515625" style="25" bestFit="1" customWidth="1"/>
    <col min="14375" max="14592" width="9.140625" style="25"/>
    <col min="14593" max="14593" width="11.140625" style="25" customWidth="1"/>
    <col min="14594" max="14594" width="6.28515625" style="25" customWidth="1"/>
    <col min="14595" max="14595" width="25.140625" style="25" customWidth="1"/>
    <col min="14596" max="14596" width="11.5703125" style="25" bestFit="1" customWidth="1"/>
    <col min="14597" max="14597" width="10.42578125" style="25" bestFit="1" customWidth="1"/>
    <col min="14598" max="14598" width="10.28515625" style="25" bestFit="1" customWidth="1"/>
    <col min="14599" max="14599" width="9.5703125" style="25" bestFit="1" customWidth="1"/>
    <col min="14600" max="14600" width="10.28515625" style="25" bestFit="1" customWidth="1"/>
    <col min="14601" max="14601" width="11.85546875" style="25" customWidth="1"/>
    <col min="14602" max="14602" width="13" style="25" customWidth="1"/>
    <col min="14603" max="14603" width="14.85546875" style="25" customWidth="1"/>
    <col min="14604" max="14604" width="10.42578125" style="25" bestFit="1" customWidth="1"/>
    <col min="14605" max="14606" width="10.28515625" style="25" bestFit="1" customWidth="1"/>
    <col min="14607" max="14607" width="4.140625" style="25" customWidth="1"/>
    <col min="14608" max="14608" width="12.42578125" style="25" customWidth="1"/>
    <col min="14609" max="14610" width="10.28515625" style="25" bestFit="1" customWidth="1"/>
    <col min="14611" max="14611" width="9.140625" style="25"/>
    <col min="14612" max="14613" width="10.28515625" style="25" bestFit="1" customWidth="1"/>
    <col min="14614" max="14614" width="9.140625" style="25"/>
    <col min="14615" max="14615" width="14.28515625" style="25" customWidth="1"/>
    <col min="14616" max="14616" width="10.28515625" style="25" bestFit="1" customWidth="1"/>
    <col min="14617" max="14617" width="11" style="25" customWidth="1"/>
    <col min="14618" max="14618" width="10.28515625" style="25" bestFit="1" customWidth="1"/>
    <col min="14619" max="14619" width="5.5703125" style="25" customWidth="1"/>
    <col min="14620" max="14620" width="12" style="25" customWidth="1"/>
    <col min="14621" max="14622" width="10.28515625" style="25" bestFit="1" customWidth="1"/>
    <col min="14623" max="14623" width="12.140625" style="25" customWidth="1"/>
    <col min="14624" max="14624" width="12.5703125" style="25" customWidth="1"/>
    <col min="14625" max="14625" width="12" style="25" customWidth="1"/>
    <col min="14626" max="14626" width="11.7109375" style="25" customWidth="1"/>
    <col min="14627" max="14627" width="14.85546875" style="25" customWidth="1"/>
    <col min="14628" max="14628" width="11.28515625" style="25" customWidth="1"/>
    <col min="14629" max="14629" width="10" style="25" customWidth="1"/>
    <col min="14630" max="14630" width="10.28515625" style="25" bestFit="1" customWidth="1"/>
    <col min="14631" max="14848" width="9.140625" style="25"/>
    <col min="14849" max="14849" width="11.140625" style="25" customWidth="1"/>
    <col min="14850" max="14850" width="6.28515625" style="25" customWidth="1"/>
    <col min="14851" max="14851" width="25.140625" style="25" customWidth="1"/>
    <col min="14852" max="14852" width="11.5703125" style="25" bestFit="1" customWidth="1"/>
    <col min="14853" max="14853" width="10.42578125" style="25" bestFit="1" customWidth="1"/>
    <col min="14854" max="14854" width="10.28515625" style="25" bestFit="1" customWidth="1"/>
    <col min="14855" max="14855" width="9.5703125" style="25" bestFit="1" customWidth="1"/>
    <col min="14856" max="14856" width="10.28515625" style="25" bestFit="1" customWidth="1"/>
    <col min="14857" max="14857" width="11.85546875" style="25" customWidth="1"/>
    <col min="14858" max="14858" width="13" style="25" customWidth="1"/>
    <col min="14859" max="14859" width="14.85546875" style="25" customWidth="1"/>
    <col min="14860" max="14860" width="10.42578125" style="25" bestFit="1" customWidth="1"/>
    <col min="14861" max="14862" width="10.28515625" style="25" bestFit="1" customWidth="1"/>
    <col min="14863" max="14863" width="4.140625" style="25" customWidth="1"/>
    <col min="14864" max="14864" width="12.42578125" style="25" customWidth="1"/>
    <col min="14865" max="14866" width="10.28515625" style="25" bestFit="1" customWidth="1"/>
    <col min="14867" max="14867" width="9.140625" style="25"/>
    <col min="14868" max="14869" width="10.28515625" style="25" bestFit="1" customWidth="1"/>
    <col min="14870" max="14870" width="9.140625" style="25"/>
    <col min="14871" max="14871" width="14.28515625" style="25" customWidth="1"/>
    <col min="14872" max="14872" width="10.28515625" style="25" bestFit="1" customWidth="1"/>
    <col min="14873" max="14873" width="11" style="25" customWidth="1"/>
    <col min="14874" max="14874" width="10.28515625" style="25" bestFit="1" customWidth="1"/>
    <col min="14875" max="14875" width="5.5703125" style="25" customWidth="1"/>
    <col min="14876" max="14876" width="12" style="25" customWidth="1"/>
    <col min="14877" max="14878" width="10.28515625" style="25" bestFit="1" customWidth="1"/>
    <col min="14879" max="14879" width="12.140625" style="25" customWidth="1"/>
    <col min="14880" max="14880" width="12.5703125" style="25" customWidth="1"/>
    <col min="14881" max="14881" width="12" style="25" customWidth="1"/>
    <col min="14882" max="14882" width="11.7109375" style="25" customWidth="1"/>
    <col min="14883" max="14883" width="14.85546875" style="25" customWidth="1"/>
    <col min="14884" max="14884" width="11.28515625" style="25" customWidth="1"/>
    <col min="14885" max="14885" width="10" style="25" customWidth="1"/>
    <col min="14886" max="14886" width="10.28515625" style="25" bestFit="1" customWidth="1"/>
    <col min="14887" max="15104" width="9.140625" style="25"/>
    <col min="15105" max="15105" width="11.140625" style="25" customWidth="1"/>
    <col min="15106" max="15106" width="6.28515625" style="25" customWidth="1"/>
    <col min="15107" max="15107" width="25.140625" style="25" customWidth="1"/>
    <col min="15108" max="15108" width="11.5703125" style="25" bestFit="1" customWidth="1"/>
    <col min="15109" max="15109" width="10.42578125" style="25" bestFit="1" customWidth="1"/>
    <col min="15110" max="15110" width="10.28515625" style="25" bestFit="1" customWidth="1"/>
    <col min="15111" max="15111" width="9.5703125" style="25" bestFit="1" customWidth="1"/>
    <col min="15112" max="15112" width="10.28515625" style="25" bestFit="1" customWidth="1"/>
    <col min="15113" max="15113" width="11.85546875" style="25" customWidth="1"/>
    <col min="15114" max="15114" width="13" style="25" customWidth="1"/>
    <col min="15115" max="15115" width="14.85546875" style="25" customWidth="1"/>
    <col min="15116" max="15116" width="10.42578125" style="25" bestFit="1" customWidth="1"/>
    <col min="15117" max="15118" width="10.28515625" style="25" bestFit="1" customWidth="1"/>
    <col min="15119" max="15119" width="4.140625" style="25" customWidth="1"/>
    <col min="15120" max="15120" width="12.42578125" style="25" customWidth="1"/>
    <col min="15121" max="15122" width="10.28515625" style="25" bestFit="1" customWidth="1"/>
    <col min="15123" max="15123" width="9.140625" style="25"/>
    <col min="15124" max="15125" width="10.28515625" style="25" bestFit="1" customWidth="1"/>
    <col min="15126" max="15126" width="9.140625" style="25"/>
    <col min="15127" max="15127" width="14.28515625" style="25" customWidth="1"/>
    <col min="15128" max="15128" width="10.28515625" style="25" bestFit="1" customWidth="1"/>
    <col min="15129" max="15129" width="11" style="25" customWidth="1"/>
    <col min="15130" max="15130" width="10.28515625" style="25" bestFit="1" customWidth="1"/>
    <col min="15131" max="15131" width="5.5703125" style="25" customWidth="1"/>
    <col min="15132" max="15132" width="12" style="25" customWidth="1"/>
    <col min="15133" max="15134" width="10.28515625" style="25" bestFit="1" customWidth="1"/>
    <col min="15135" max="15135" width="12.140625" style="25" customWidth="1"/>
    <col min="15136" max="15136" width="12.5703125" style="25" customWidth="1"/>
    <col min="15137" max="15137" width="12" style="25" customWidth="1"/>
    <col min="15138" max="15138" width="11.7109375" style="25" customWidth="1"/>
    <col min="15139" max="15139" width="14.85546875" style="25" customWidth="1"/>
    <col min="15140" max="15140" width="11.28515625" style="25" customWidth="1"/>
    <col min="15141" max="15141" width="10" style="25" customWidth="1"/>
    <col min="15142" max="15142" width="10.28515625" style="25" bestFit="1" customWidth="1"/>
    <col min="15143" max="15360" width="9.140625" style="25"/>
    <col min="15361" max="15361" width="11.140625" style="25" customWidth="1"/>
    <col min="15362" max="15362" width="6.28515625" style="25" customWidth="1"/>
    <col min="15363" max="15363" width="25.140625" style="25" customWidth="1"/>
    <col min="15364" max="15364" width="11.5703125" style="25" bestFit="1" customWidth="1"/>
    <col min="15365" max="15365" width="10.42578125" style="25" bestFit="1" customWidth="1"/>
    <col min="15366" max="15366" width="10.28515625" style="25" bestFit="1" customWidth="1"/>
    <col min="15367" max="15367" width="9.5703125" style="25" bestFit="1" customWidth="1"/>
    <col min="15368" max="15368" width="10.28515625" style="25" bestFit="1" customWidth="1"/>
    <col min="15369" max="15369" width="11.85546875" style="25" customWidth="1"/>
    <col min="15370" max="15370" width="13" style="25" customWidth="1"/>
    <col min="15371" max="15371" width="14.85546875" style="25" customWidth="1"/>
    <col min="15372" max="15372" width="10.42578125" style="25" bestFit="1" customWidth="1"/>
    <col min="15373" max="15374" width="10.28515625" style="25" bestFit="1" customWidth="1"/>
    <col min="15375" max="15375" width="4.140625" style="25" customWidth="1"/>
    <col min="15376" max="15376" width="12.42578125" style="25" customWidth="1"/>
    <col min="15377" max="15378" width="10.28515625" style="25" bestFit="1" customWidth="1"/>
    <col min="15379" max="15379" width="9.140625" style="25"/>
    <col min="15380" max="15381" width="10.28515625" style="25" bestFit="1" customWidth="1"/>
    <col min="15382" max="15382" width="9.140625" style="25"/>
    <col min="15383" max="15383" width="14.28515625" style="25" customWidth="1"/>
    <col min="15384" max="15384" width="10.28515625" style="25" bestFit="1" customWidth="1"/>
    <col min="15385" max="15385" width="11" style="25" customWidth="1"/>
    <col min="15386" max="15386" width="10.28515625" style="25" bestFit="1" customWidth="1"/>
    <col min="15387" max="15387" width="5.5703125" style="25" customWidth="1"/>
    <col min="15388" max="15388" width="12" style="25" customWidth="1"/>
    <col min="15389" max="15390" width="10.28515625" style="25" bestFit="1" customWidth="1"/>
    <col min="15391" max="15391" width="12.140625" style="25" customWidth="1"/>
    <col min="15392" max="15392" width="12.5703125" style="25" customWidth="1"/>
    <col min="15393" max="15393" width="12" style="25" customWidth="1"/>
    <col min="15394" max="15394" width="11.7109375" style="25" customWidth="1"/>
    <col min="15395" max="15395" width="14.85546875" style="25" customWidth="1"/>
    <col min="15396" max="15396" width="11.28515625" style="25" customWidth="1"/>
    <col min="15397" max="15397" width="10" style="25" customWidth="1"/>
    <col min="15398" max="15398" width="10.28515625" style="25" bestFit="1" customWidth="1"/>
    <col min="15399" max="15616" width="9.140625" style="25"/>
    <col min="15617" max="15617" width="11.140625" style="25" customWidth="1"/>
    <col min="15618" max="15618" width="6.28515625" style="25" customWidth="1"/>
    <col min="15619" max="15619" width="25.140625" style="25" customWidth="1"/>
    <col min="15620" max="15620" width="11.5703125" style="25" bestFit="1" customWidth="1"/>
    <col min="15621" max="15621" width="10.42578125" style="25" bestFit="1" customWidth="1"/>
    <col min="15622" max="15622" width="10.28515625" style="25" bestFit="1" customWidth="1"/>
    <col min="15623" max="15623" width="9.5703125" style="25" bestFit="1" customWidth="1"/>
    <col min="15624" max="15624" width="10.28515625" style="25" bestFit="1" customWidth="1"/>
    <col min="15625" max="15625" width="11.85546875" style="25" customWidth="1"/>
    <col min="15626" max="15626" width="13" style="25" customWidth="1"/>
    <col min="15627" max="15627" width="14.85546875" style="25" customWidth="1"/>
    <col min="15628" max="15628" width="10.42578125" style="25" bestFit="1" customWidth="1"/>
    <col min="15629" max="15630" width="10.28515625" style="25" bestFit="1" customWidth="1"/>
    <col min="15631" max="15631" width="4.140625" style="25" customWidth="1"/>
    <col min="15632" max="15632" width="12.42578125" style="25" customWidth="1"/>
    <col min="15633" max="15634" width="10.28515625" style="25" bestFit="1" customWidth="1"/>
    <col min="15635" max="15635" width="9.140625" style="25"/>
    <col min="15636" max="15637" width="10.28515625" style="25" bestFit="1" customWidth="1"/>
    <col min="15638" max="15638" width="9.140625" style="25"/>
    <col min="15639" max="15639" width="14.28515625" style="25" customWidth="1"/>
    <col min="15640" max="15640" width="10.28515625" style="25" bestFit="1" customWidth="1"/>
    <col min="15641" max="15641" width="11" style="25" customWidth="1"/>
    <col min="15642" max="15642" width="10.28515625" style="25" bestFit="1" customWidth="1"/>
    <col min="15643" max="15643" width="5.5703125" style="25" customWidth="1"/>
    <col min="15644" max="15644" width="12" style="25" customWidth="1"/>
    <col min="15645" max="15646" width="10.28515625" style="25" bestFit="1" customWidth="1"/>
    <col min="15647" max="15647" width="12.140625" style="25" customWidth="1"/>
    <col min="15648" max="15648" width="12.5703125" style="25" customWidth="1"/>
    <col min="15649" max="15649" width="12" style="25" customWidth="1"/>
    <col min="15650" max="15650" width="11.7109375" style="25" customWidth="1"/>
    <col min="15651" max="15651" width="14.85546875" style="25" customWidth="1"/>
    <col min="15652" max="15652" width="11.28515625" style="25" customWidth="1"/>
    <col min="15653" max="15653" width="10" style="25" customWidth="1"/>
    <col min="15654" max="15654" width="10.28515625" style="25" bestFit="1" customWidth="1"/>
    <col min="15655" max="15872" width="9.140625" style="25"/>
    <col min="15873" max="15873" width="11.140625" style="25" customWidth="1"/>
    <col min="15874" max="15874" width="6.28515625" style="25" customWidth="1"/>
    <col min="15875" max="15875" width="25.140625" style="25" customWidth="1"/>
    <col min="15876" max="15876" width="11.5703125" style="25" bestFit="1" customWidth="1"/>
    <col min="15877" max="15877" width="10.42578125" style="25" bestFit="1" customWidth="1"/>
    <col min="15878" max="15878" width="10.28515625" style="25" bestFit="1" customWidth="1"/>
    <col min="15879" max="15879" width="9.5703125" style="25" bestFit="1" customWidth="1"/>
    <col min="15880" max="15880" width="10.28515625" style="25" bestFit="1" customWidth="1"/>
    <col min="15881" max="15881" width="11.85546875" style="25" customWidth="1"/>
    <col min="15882" max="15882" width="13" style="25" customWidth="1"/>
    <col min="15883" max="15883" width="14.85546875" style="25" customWidth="1"/>
    <col min="15884" max="15884" width="10.42578125" style="25" bestFit="1" customWidth="1"/>
    <col min="15885" max="15886" width="10.28515625" style="25" bestFit="1" customWidth="1"/>
    <col min="15887" max="15887" width="4.140625" style="25" customWidth="1"/>
    <col min="15888" max="15888" width="12.42578125" style="25" customWidth="1"/>
    <col min="15889" max="15890" width="10.28515625" style="25" bestFit="1" customWidth="1"/>
    <col min="15891" max="15891" width="9.140625" style="25"/>
    <col min="15892" max="15893" width="10.28515625" style="25" bestFit="1" customWidth="1"/>
    <col min="15894" max="15894" width="9.140625" style="25"/>
    <col min="15895" max="15895" width="14.28515625" style="25" customWidth="1"/>
    <col min="15896" max="15896" width="10.28515625" style="25" bestFit="1" customWidth="1"/>
    <col min="15897" max="15897" width="11" style="25" customWidth="1"/>
    <col min="15898" max="15898" width="10.28515625" style="25" bestFit="1" customWidth="1"/>
    <col min="15899" max="15899" width="5.5703125" style="25" customWidth="1"/>
    <col min="15900" max="15900" width="12" style="25" customWidth="1"/>
    <col min="15901" max="15902" width="10.28515625" style="25" bestFit="1" customWidth="1"/>
    <col min="15903" max="15903" width="12.140625" style="25" customWidth="1"/>
    <col min="15904" max="15904" width="12.5703125" style="25" customWidth="1"/>
    <col min="15905" max="15905" width="12" style="25" customWidth="1"/>
    <col min="15906" max="15906" width="11.7109375" style="25" customWidth="1"/>
    <col min="15907" max="15907" width="14.85546875" style="25" customWidth="1"/>
    <col min="15908" max="15908" width="11.28515625" style="25" customWidth="1"/>
    <col min="15909" max="15909" width="10" style="25" customWidth="1"/>
    <col min="15910" max="15910" width="10.28515625" style="25" bestFit="1" customWidth="1"/>
    <col min="15911" max="16128" width="9.140625" style="25"/>
    <col min="16129" max="16129" width="11.140625" style="25" customWidth="1"/>
    <col min="16130" max="16130" width="6.28515625" style="25" customWidth="1"/>
    <col min="16131" max="16131" width="25.140625" style="25" customWidth="1"/>
    <col min="16132" max="16132" width="11.5703125" style="25" bestFit="1" customWidth="1"/>
    <col min="16133" max="16133" width="10.42578125" style="25" bestFit="1" customWidth="1"/>
    <col min="16134" max="16134" width="10.28515625" style="25" bestFit="1" customWidth="1"/>
    <col min="16135" max="16135" width="9.5703125" style="25" bestFit="1" customWidth="1"/>
    <col min="16136" max="16136" width="10.28515625" style="25" bestFit="1" customWidth="1"/>
    <col min="16137" max="16137" width="11.85546875" style="25" customWidth="1"/>
    <col min="16138" max="16138" width="13" style="25" customWidth="1"/>
    <col min="16139" max="16139" width="14.85546875" style="25" customWidth="1"/>
    <col min="16140" max="16140" width="10.42578125" style="25" bestFit="1" customWidth="1"/>
    <col min="16141" max="16142" width="10.28515625" style="25" bestFit="1" customWidth="1"/>
    <col min="16143" max="16143" width="4.140625" style="25" customWidth="1"/>
    <col min="16144" max="16144" width="12.42578125" style="25" customWidth="1"/>
    <col min="16145" max="16146" width="10.28515625" style="25" bestFit="1" customWidth="1"/>
    <col min="16147" max="16147" width="9.140625" style="25"/>
    <col min="16148" max="16149" width="10.28515625" style="25" bestFit="1" customWidth="1"/>
    <col min="16150" max="16150" width="9.140625" style="25"/>
    <col min="16151" max="16151" width="14.28515625" style="25" customWidth="1"/>
    <col min="16152" max="16152" width="10.28515625" style="25" bestFit="1" customWidth="1"/>
    <col min="16153" max="16153" width="11" style="25" customWidth="1"/>
    <col min="16154" max="16154" width="10.28515625" style="25" bestFit="1" customWidth="1"/>
    <col min="16155" max="16155" width="5.5703125" style="25" customWidth="1"/>
    <col min="16156" max="16156" width="12" style="25" customWidth="1"/>
    <col min="16157" max="16158" width="10.28515625" style="25" bestFit="1" customWidth="1"/>
    <col min="16159" max="16159" width="12.140625" style="25" customWidth="1"/>
    <col min="16160" max="16160" width="12.5703125" style="25" customWidth="1"/>
    <col min="16161" max="16161" width="12" style="25" customWidth="1"/>
    <col min="16162" max="16162" width="11.7109375" style="25" customWidth="1"/>
    <col min="16163" max="16163" width="14.85546875" style="25" customWidth="1"/>
    <col min="16164" max="16164" width="11.28515625" style="25" customWidth="1"/>
    <col min="16165" max="16165" width="10" style="25" customWidth="1"/>
    <col min="16166" max="16166" width="10.28515625" style="25" bestFit="1" customWidth="1"/>
    <col min="16167" max="16384" width="9.140625" style="25"/>
  </cols>
  <sheetData>
    <row r="1" spans="1:68" ht="18.75" x14ac:dyDescent="0.25">
      <c r="A1" s="237" t="s">
        <v>769</v>
      </c>
    </row>
    <row r="2" spans="1:68" ht="15.75" thickBot="1" x14ac:dyDescent="0.3">
      <c r="A2" s="169" t="s">
        <v>662</v>
      </c>
      <c r="B2" s="291"/>
    </row>
    <row r="3" spans="1:68" x14ac:dyDescent="0.2">
      <c r="A3" s="290"/>
      <c r="B3" s="289"/>
      <c r="C3" s="289"/>
      <c r="D3" s="304" t="s">
        <v>768</v>
      </c>
      <c r="E3" s="304"/>
      <c r="F3" s="304"/>
      <c r="G3" s="304"/>
      <c r="H3" s="304"/>
      <c r="I3" s="304"/>
      <c r="J3" s="304"/>
      <c r="K3" s="304"/>
      <c r="L3" s="304"/>
      <c r="M3" s="304"/>
      <c r="N3" s="304"/>
      <c r="O3" s="288"/>
      <c r="P3" s="304" t="s">
        <v>767</v>
      </c>
      <c r="Q3" s="304"/>
      <c r="R3" s="304"/>
      <c r="S3" s="304"/>
      <c r="T3" s="304"/>
      <c r="U3" s="304"/>
      <c r="V3" s="304"/>
      <c r="W3" s="304"/>
      <c r="X3" s="304"/>
      <c r="Y3" s="304"/>
      <c r="Z3" s="304"/>
      <c r="AA3" s="288"/>
      <c r="AB3" s="304" t="s">
        <v>766</v>
      </c>
      <c r="AC3" s="304"/>
      <c r="AD3" s="304"/>
      <c r="AE3" s="304"/>
      <c r="AF3" s="304"/>
      <c r="AG3" s="304"/>
      <c r="AH3" s="304"/>
      <c r="AI3" s="304"/>
      <c r="AJ3" s="304"/>
      <c r="AK3" s="304"/>
      <c r="AL3" s="331"/>
    </row>
    <row r="4" spans="1:68" ht="14.25" x14ac:dyDescent="0.2">
      <c r="A4" s="250"/>
      <c r="B4" s="278"/>
      <c r="C4" s="278"/>
      <c r="D4" s="309" t="s">
        <v>765</v>
      </c>
      <c r="E4" s="327"/>
      <c r="F4" s="327"/>
      <c r="G4" s="327"/>
      <c r="H4" s="327"/>
      <c r="I4" s="327"/>
      <c r="J4" s="327"/>
      <c r="K4" s="327"/>
      <c r="L4" s="327"/>
      <c r="M4" s="327"/>
      <c r="N4" s="327"/>
      <c r="O4" s="235"/>
      <c r="P4" s="309" t="s">
        <v>765</v>
      </c>
      <c r="Q4" s="327"/>
      <c r="R4" s="327"/>
      <c r="S4" s="327"/>
      <c r="T4" s="327"/>
      <c r="U4" s="327"/>
      <c r="V4" s="327"/>
      <c r="W4" s="327"/>
      <c r="X4" s="327"/>
      <c r="Y4" s="327"/>
      <c r="Z4" s="327"/>
      <c r="AA4" s="235"/>
      <c r="AB4" s="309" t="s">
        <v>765</v>
      </c>
      <c r="AC4" s="327"/>
      <c r="AD4" s="327"/>
      <c r="AE4" s="327"/>
      <c r="AF4" s="327"/>
      <c r="AG4" s="327"/>
      <c r="AH4" s="327"/>
      <c r="AI4" s="327"/>
      <c r="AJ4" s="327"/>
      <c r="AK4" s="327"/>
      <c r="AL4" s="328"/>
    </row>
    <row r="5" spans="1:68" s="283" customFormat="1" ht="63.75" x14ac:dyDescent="0.2">
      <c r="A5" s="287" t="s">
        <v>656</v>
      </c>
      <c r="B5" s="66" t="s">
        <v>764</v>
      </c>
      <c r="C5" s="66" t="s">
        <v>763</v>
      </c>
      <c r="D5" s="200" t="s">
        <v>762</v>
      </c>
      <c r="E5" s="63" t="s">
        <v>759</v>
      </c>
      <c r="F5" s="63" t="s">
        <v>758</v>
      </c>
      <c r="G5" s="63" t="s">
        <v>757</v>
      </c>
      <c r="H5" s="63" t="s">
        <v>756</v>
      </c>
      <c r="I5" s="63" t="s">
        <v>755</v>
      </c>
      <c r="J5" s="63" t="s">
        <v>754</v>
      </c>
      <c r="K5" s="63" t="s">
        <v>753</v>
      </c>
      <c r="L5" s="63" t="s">
        <v>752</v>
      </c>
      <c r="M5" s="63" t="s">
        <v>751</v>
      </c>
      <c r="N5" s="63" t="s">
        <v>750</v>
      </c>
      <c r="O5" s="286"/>
      <c r="P5" s="200" t="s">
        <v>761</v>
      </c>
      <c r="Q5" s="63" t="s">
        <v>759</v>
      </c>
      <c r="R5" s="63" t="s">
        <v>758</v>
      </c>
      <c r="S5" s="63" t="s">
        <v>757</v>
      </c>
      <c r="T5" s="63" t="s">
        <v>756</v>
      </c>
      <c r="U5" s="63" t="s">
        <v>755</v>
      </c>
      <c r="V5" s="63" t="s">
        <v>754</v>
      </c>
      <c r="W5" s="63" t="s">
        <v>753</v>
      </c>
      <c r="X5" s="63" t="s">
        <v>752</v>
      </c>
      <c r="Y5" s="63" t="s">
        <v>751</v>
      </c>
      <c r="Z5" s="63" t="s">
        <v>750</v>
      </c>
      <c r="AA5" s="286"/>
      <c r="AB5" s="200" t="s">
        <v>760</v>
      </c>
      <c r="AC5" s="63" t="s">
        <v>759</v>
      </c>
      <c r="AD5" s="63" t="s">
        <v>758</v>
      </c>
      <c r="AE5" s="63" t="s">
        <v>757</v>
      </c>
      <c r="AF5" s="63" t="s">
        <v>756</v>
      </c>
      <c r="AG5" s="63" t="s">
        <v>755</v>
      </c>
      <c r="AH5" s="63" t="s">
        <v>754</v>
      </c>
      <c r="AI5" s="63" t="s">
        <v>753</v>
      </c>
      <c r="AJ5" s="63" t="s">
        <v>752</v>
      </c>
      <c r="AK5" s="63" t="s">
        <v>751</v>
      </c>
      <c r="AL5" s="285" t="s">
        <v>750</v>
      </c>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row>
    <row r="6" spans="1:68" s="160" customFormat="1" ht="22.5" customHeight="1" x14ac:dyDescent="0.2">
      <c r="A6" s="56"/>
      <c r="B6" s="129"/>
      <c r="C6" s="129" t="s">
        <v>645</v>
      </c>
      <c r="D6" s="149">
        <f>'[7]Persons '!N12</f>
        <v>141145.26271154673</v>
      </c>
      <c r="E6" s="162">
        <f>'[7]Persons '!Q12</f>
        <v>0.21188902509647717</v>
      </c>
      <c r="F6" s="162">
        <f>'[7]Persons '!R12</f>
        <v>6.4394933906227775E-2</v>
      </c>
      <c r="G6" s="162">
        <f>'[7]Persons '!S12</f>
        <v>2.6192346999909962E-2</v>
      </c>
      <c r="H6" s="162">
        <f>'[7]Persons '!T12</f>
        <v>6.9133592601419325E-2</v>
      </c>
      <c r="I6" s="162">
        <f>'[7]Persons '!U12</f>
        <v>0.12042612344568458</v>
      </c>
      <c r="J6" s="162">
        <f>'[7]Persons '!V12</f>
        <v>6.1621576690841992E-3</v>
      </c>
      <c r="K6" s="162">
        <f>'[7]Persons '!W12</f>
        <v>0.14903747261570996</v>
      </c>
      <c r="L6" s="162">
        <f>'[7]Persons '!X12</f>
        <v>0.22582932967421096</v>
      </c>
      <c r="M6" s="162">
        <f>'[7]Persons '!Y12</f>
        <v>4.6585363483436844E-2</v>
      </c>
      <c r="N6" s="162">
        <f>'[7]Persons '!Z12</f>
        <v>8.0349654507839208E-2</v>
      </c>
      <c r="O6" s="162"/>
      <c r="P6" s="282">
        <f>'[7]Males '!N12</f>
        <v>75966.486562674138</v>
      </c>
      <c r="Q6" s="162">
        <f>'[7]Males '!R12</f>
        <v>0.25334552051096132</v>
      </c>
      <c r="R6" s="162">
        <f>'[7]Males '!S12</f>
        <v>5.2644440721391586E-2</v>
      </c>
      <c r="S6" s="162">
        <f>'[7]Males '!T12</f>
        <v>3.0470362076952331E-2</v>
      </c>
      <c r="T6" s="162">
        <f>'[7]Males '!U12</f>
        <v>6.6568394613786788E-2</v>
      </c>
      <c r="U6" s="162">
        <f>'[7]Males '!V12</f>
        <v>0.12921686616459713</v>
      </c>
      <c r="V6" s="162">
        <f>'[7]Males '!W12</f>
        <v>6.3135531548758469E-3</v>
      </c>
      <c r="W6" s="162">
        <f>'[7]Males '!X12</f>
        <v>0.12141278893659251</v>
      </c>
      <c r="X6" s="162">
        <f>'[7]Males '!Y12</f>
        <v>0.21229899447217904</v>
      </c>
      <c r="Y6" s="162">
        <f>'[7]Males '!Z12</f>
        <v>4.7775208075030585E-2</v>
      </c>
      <c r="Z6" s="162">
        <f>'[7]Males '!AA12</f>
        <v>7.995387127363307E-2</v>
      </c>
      <c r="AA6" s="162"/>
      <c r="AB6" s="149">
        <f>'[7]Females '!N12</f>
        <v>64607.842539579469</v>
      </c>
      <c r="AC6" s="162">
        <f>'[7]Females '!R12</f>
        <v>0.16292264356207867</v>
      </c>
      <c r="AD6" s="162">
        <f>'[7]Females '!S12</f>
        <v>7.7933819605002438E-2</v>
      </c>
      <c r="AE6" s="162">
        <f>'[7]Females '!T12</f>
        <v>2.1135343797099141E-2</v>
      </c>
      <c r="AF6" s="162">
        <f>'[7]Females '!U12</f>
        <v>7.2123120024614754E-2</v>
      </c>
      <c r="AG6" s="162">
        <f>'[7]Females '!V12</f>
        <v>0.11027159509112247</v>
      </c>
      <c r="AH6" s="162">
        <f>'[7]Females '!W12</f>
        <v>5.9338196760586699E-3</v>
      </c>
      <c r="AI6" s="162">
        <f>'[7]Females '!X12</f>
        <v>0.18190633800879052</v>
      </c>
      <c r="AJ6" s="162">
        <f>'[7]Females '!Y12</f>
        <v>0.24203023541533977</v>
      </c>
      <c r="AK6" s="162">
        <f>'[7]Females '!Z12</f>
        <v>4.5148419093405244E-2</v>
      </c>
      <c r="AL6" s="192">
        <f>'[7]Females '!AA12</f>
        <v>8.0594665726488199E-2</v>
      </c>
      <c r="AM6" s="281"/>
      <c r="AN6" s="280"/>
      <c r="AO6" s="280"/>
      <c r="AP6" s="280"/>
      <c r="AQ6" s="280"/>
      <c r="AR6" s="280"/>
      <c r="AS6" s="280"/>
      <c r="AT6" s="280"/>
      <c r="AU6" s="280"/>
      <c r="AV6" s="280"/>
      <c r="AW6" s="280"/>
      <c r="AX6" s="47"/>
      <c r="AY6" s="47"/>
      <c r="AZ6" s="47"/>
      <c r="BA6" s="47"/>
      <c r="BB6" s="47"/>
      <c r="BC6" s="47"/>
      <c r="BD6" s="47"/>
      <c r="BE6" s="47"/>
      <c r="BF6" s="47"/>
      <c r="BG6" s="47"/>
      <c r="BH6" s="47"/>
      <c r="BI6" s="47"/>
      <c r="BJ6" s="47"/>
      <c r="BK6" s="47"/>
      <c r="BL6" s="47"/>
    </row>
    <row r="7" spans="1:68" x14ac:dyDescent="0.2">
      <c r="A7" s="250" t="s">
        <v>644</v>
      </c>
      <c r="B7" s="28" t="s">
        <v>643</v>
      </c>
      <c r="C7" s="278" t="s">
        <v>642</v>
      </c>
      <c r="D7" s="249">
        <f>VLOOKUP(B7,'[7]Persons '!$C$8:$N$11,12,FALSE)</f>
        <v>34567.244780564113</v>
      </c>
      <c r="E7" s="191">
        <f>VLOOKUP(B7,'[7]Persons '!$P$8:$AA$12,2,FALSE)</f>
        <v>0.22265105571904456</v>
      </c>
      <c r="F7" s="191">
        <f>VLOOKUP(B7,'[7]Persons '!$P$8:$AA$12,3,FALSE)</f>
        <v>0.1004547538896807</v>
      </c>
      <c r="G7" s="191">
        <f>VLOOKUP(B7,'[7]Persons '!$P$8:$AA$12,4,FALSE)</f>
        <v>2.0746962067599642E-2</v>
      </c>
      <c r="H7" s="191">
        <f>VLOOKUP(B7,'[7]Persons '!$P$8:$AA$12,5,FALSE)</f>
        <v>7.9354641213595437E-2</v>
      </c>
      <c r="I7" s="191">
        <f>VLOOKUP(B7,'[7]Persons '!$P$8:$AA$12,6,FALSE)</f>
        <v>9.8985610319843348E-2</v>
      </c>
      <c r="J7" s="191">
        <f>VLOOKUP(B7,'[7]Persons '!$P$8:$AA$12,7,FALSE)</f>
        <v>8.8901579056695056E-3</v>
      </c>
      <c r="K7" s="191">
        <f>VLOOKUP(B7,'[7]Persons '!$P$8:$AA$12,8,FALSE)</f>
        <v>0.15982865047949568</v>
      </c>
      <c r="L7" s="191">
        <f>VLOOKUP(B7,'[7]Persons '!$P$8:$AA$12,9,FALSE)</f>
        <v>0.18323908350526344</v>
      </c>
      <c r="M7" s="191">
        <f>VLOOKUP(B7,'[7]Persons '!$P$8:$AA$12,10,FALSE)</f>
        <v>4.5851584359509381E-2</v>
      </c>
      <c r="N7" s="191">
        <f>VLOOKUP(B7,'[7]Persons '!$P$8:$AA$12,11,FALSE)</f>
        <v>7.9997500540298347E-2</v>
      </c>
      <c r="O7" s="191"/>
      <c r="P7" s="145">
        <f>VLOOKUP(B7,'[7]Males '!$C$8:$N$11,12,FALSE)</f>
        <v>18897.346268772581</v>
      </c>
      <c r="Q7" s="191">
        <f>VLOOKUP(B7,'[7]Males '!$Q$8:$AB$12,2,FALSE)</f>
        <v>0.26302034651217349</v>
      </c>
      <c r="R7" s="191">
        <f>VLOOKUP(B7,'[7]Males '!$Q$8:$AB$12,3,FALSE)</f>
        <v>8.0271038404511372E-2</v>
      </c>
      <c r="S7" s="191">
        <f>VLOOKUP(B7,'[7]Males '!$Q$8:$AB$12,4,FALSE)</f>
        <v>2.3910197758716445E-2</v>
      </c>
      <c r="T7" s="191">
        <f>VLOOKUP(B7,'[7]Males '!$Q$8:$AB$12,5,FALSE)</f>
        <v>7.7305590608556587E-2</v>
      </c>
      <c r="U7" s="191">
        <f>VLOOKUP(B7,'[7]Males '!$Q$8:$AB$12,6,FALSE)</f>
        <v>0.10988322414798263</v>
      </c>
      <c r="V7" s="191">
        <f>VLOOKUP(B7,'[7]Males '!$Q$8:$AB$12,7,FALSE)</f>
        <v>8.8635247479086996E-3</v>
      </c>
      <c r="W7" s="191">
        <f>VLOOKUP(B7,'[7]Males '!$Q$8:$AB$12,8,FALSE)</f>
        <v>0.13695469350061243</v>
      </c>
      <c r="X7" s="191">
        <f>VLOOKUP(B7,'[7]Males '!$Q$8:$AB$12,9,FALSE)</f>
        <v>0.1709906449405528</v>
      </c>
      <c r="Y7" s="191">
        <f>VLOOKUP(B7,'[7]Males '!$Q$8:$AB$12,10,FALSE)</f>
        <v>4.7156690357715976E-2</v>
      </c>
      <c r="Z7" s="191">
        <f>VLOOKUP(B7,'[7]Males '!$Q$8:$AB$12,11,FALSE)</f>
        <v>8.1644049021269691E-2</v>
      </c>
      <c r="AA7" s="191"/>
      <c r="AB7" s="145">
        <f>VLOOKUP(B7,'[7]Females '!$C$8:$N$11,12,FALSE)</f>
        <v>15519.313030910065</v>
      </c>
      <c r="AC7" s="191">
        <f>VLOOKUP(B7,'[7]Females '!$Q$8:$AB$12,2,FALSE)</f>
        <v>0.1735500922988274</v>
      </c>
      <c r="AD7" s="191">
        <f>VLOOKUP(B7,'[7]Females '!$Q$8:$AB$12,3,FALSE)</f>
        <v>0.12469009860804206</v>
      </c>
      <c r="AE7" s="191">
        <f>VLOOKUP(B7,'[7]Females '!$Q$8:$AB$12,4,FALSE)</f>
        <v>1.69030732661671E-2</v>
      </c>
      <c r="AF7" s="191">
        <f>VLOOKUP(B7,'[7]Females '!$Q$8:$AB$12,5,FALSE)</f>
        <v>8.1747869145701063E-2</v>
      </c>
      <c r="AG7" s="191">
        <f>VLOOKUP(B7,'[7]Females '!$Q$8:$AB$12,6,FALSE)</f>
        <v>8.4939219494089058E-2</v>
      </c>
      <c r="AH7" s="191">
        <f>VLOOKUP(B7,'[7]Females '!$Q$8:$AB$12,7,FALSE)</f>
        <v>8.8941527845363515E-3</v>
      </c>
      <c r="AI7" s="191">
        <f>VLOOKUP(B7,'[7]Females '!$Q$8:$AB$12,8,FALSE)</f>
        <v>0.18819505424566879</v>
      </c>
      <c r="AJ7" s="191">
        <f>VLOOKUP(B7,'[7]Females '!$Q$8:$AB$12,9,FALSE)</f>
        <v>0.1988156640517357</v>
      </c>
      <c r="AK7" s="191">
        <f>VLOOKUP(B7,'[7]Females '!$Q$8:$AB$12,10,FALSE)</f>
        <v>4.4169940419975864E-2</v>
      </c>
      <c r="AL7" s="190">
        <f>VLOOKUP(B7,'[7]Females '!$Q$8:$AB$12,11,FALSE)</f>
        <v>7.8094835685256478E-2</v>
      </c>
      <c r="AM7" s="277"/>
      <c r="AN7" s="276"/>
      <c r="AO7" s="276"/>
      <c r="AP7" s="276"/>
      <c r="AQ7" s="276"/>
      <c r="AR7" s="276"/>
      <c r="AS7" s="276"/>
      <c r="AT7" s="276"/>
      <c r="AU7" s="276"/>
      <c r="AV7" s="276"/>
      <c r="AW7" s="276"/>
    </row>
    <row r="8" spans="1:68" x14ac:dyDescent="0.2">
      <c r="A8" s="250" t="s">
        <v>641</v>
      </c>
      <c r="B8" s="28" t="s">
        <v>640</v>
      </c>
      <c r="C8" s="278" t="s">
        <v>639</v>
      </c>
      <c r="D8" s="249">
        <f>VLOOKUP(B8,'[7]Persons '!$C$8:$N$11,12,FALSE)</f>
        <v>40559.392451255349</v>
      </c>
      <c r="E8" s="191">
        <f>VLOOKUP(B8,'[7]Persons '!$P$8:$AA$12,2,FALSE)</f>
        <v>0.21847469814701906</v>
      </c>
      <c r="F8" s="191">
        <f>VLOOKUP(B8,'[7]Persons '!$P$8:$AA$12,3,FALSE)</f>
        <v>7.1875116023439198E-2</v>
      </c>
      <c r="G8" s="191">
        <f>VLOOKUP(B8,'[7]Persons '!$P$8:$AA$12,4,FALSE)</f>
        <v>2.6614903168157452E-2</v>
      </c>
      <c r="H8" s="191">
        <f>VLOOKUP(B8,'[7]Persons '!$P$8:$AA$12,5,FALSE)</f>
        <v>7.9793985339770057E-2</v>
      </c>
      <c r="I8" s="191">
        <f>VLOOKUP(B8,'[7]Persons '!$P$8:$AA$12,6,FALSE)</f>
        <v>9.8950520770838921E-2</v>
      </c>
      <c r="J8" s="191">
        <f>VLOOKUP(B8,'[7]Persons '!$P$8:$AA$12,7,FALSE)</f>
        <v>5.5609881607170293E-3</v>
      </c>
      <c r="K8" s="191">
        <f>VLOOKUP(B8,'[7]Persons '!$P$8:$AA$12,8,FALSE)</f>
        <v>0.1545680707019442</v>
      </c>
      <c r="L8" s="191">
        <f>VLOOKUP(B8,'[7]Persons '!$P$8:$AA$12,9,FALSE)</f>
        <v>0.2166989712903733</v>
      </c>
      <c r="M8" s="191">
        <f>VLOOKUP(B8,'[7]Persons '!$P$8:$AA$12,10,FALSE)</f>
        <v>4.8202619993455591E-2</v>
      </c>
      <c r="N8" s="191">
        <f>VLOOKUP(B8,'[7]Persons '!$P$8:$AA$12,11,FALSE)</f>
        <v>7.9260126404285314E-2</v>
      </c>
      <c r="O8" s="191"/>
      <c r="P8" s="145">
        <f>VLOOKUP(B8,'[7]Males '!$C$8:$N$11,12,FALSE)</f>
        <v>22289.898970502669</v>
      </c>
      <c r="Q8" s="191">
        <f>VLOOKUP(B8,'[7]Males '!$Q$8:$AB$12,2,FALSE)</f>
        <v>0.26070544126113865</v>
      </c>
      <c r="R8" s="191">
        <f>VLOOKUP(B8,'[7]Males '!$Q$8:$AB$12,3,FALSE)</f>
        <v>5.7071182099422031E-2</v>
      </c>
      <c r="S8" s="191">
        <f>VLOOKUP(B8,'[7]Males '!$Q$8:$AB$12,4,FALSE)</f>
        <v>3.2584570060106566E-2</v>
      </c>
      <c r="T8" s="191">
        <f>VLOOKUP(B8,'[7]Males '!$Q$8:$AB$12,5,FALSE)</f>
        <v>7.4081027248083867E-2</v>
      </c>
      <c r="U8" s="191">
        <f>VLOOKUP(B8,'[7]Males '!$Q$8:$AB$12,6,FALSE)</f>
        <v>0.10830139252765794</v>
      </c>
      <c r="V8" s="191">
        <f>VLOOKUP(B8,'[7]Males '!$Q$8:$AB$12,7,FALSE)</f>
        <v>5.8536109821963498E-3</v>
      </c>
      <c r="W8" s="191">
        <f>VLOOKUP(B8,'[7]Males '!$Q$8:$AB$12,8,FALSE)</f>
        <v>0.12173271012832453</v>
      </c>
      <c r="X8" s="191">
        <f>VLOOKUP(B8,'[7]Males '!$Q$8:$AB$12,9,FALSE)</f>
        <v>0.20887457528361661</v>
      </c>
      <c r="Y8" s="191">
        <f>VLOOKUP(B8,'[7]Males '!$Q$8:$AB$12,10,FALSE)</f>
        <v>5.0697567109102386E-2</v>
      </c>
      <c r="Z8" s="191">
        <f>VLOOKUP(B8,'[7]Males '!$Q$8:$AB$12,11,FALSE)</f>
        <v>8.0097923300351023E-2</v>
      </c>
      <c r="AA8" s="191"/>
      <c r="AB8" s="145">
        <f>VLOOKUP(B8,'[7]Females '!$C$8:$N$11,12,FALSE)</f>
        <v>18099.045230992506</v>
      </c>
      <c r="AC8" s="191">
        <f>VLOOKUP(B8,'[7]Females '!$Q$8:$AB$12,2,FALSE)</f>
        <v>0.16662504926068825</v>
      </c>
      <c r="AD8" s="191">
        <f>VLOOKUP(B8,'[7]Females '!$Q$8:$AB$12,3,FALSE)</f>
        <v>8.9828437763065455E-2</v>
      </c>
      <c r="AE8" s="191">
        <f>VLOOKUP(B8,'[7]Females '!$Q$8:$AB$12,4,FALSE)</f>
        <v>1.9185291096417249E-2</v>
      </c>
      <c r="AF8" s="191">
        <f>VLOOKUP(B8,'[7]Females '!$Q$8:$AB$12,5,FALSE)</f>
        <v>8.6823075612479289E-2</v>
      </c>
      <c r="AG8" s="191">
        <f>VLOOKUP(B8,'[7]Females '!$Q$8:$AB$12,6,FALSE)</f>
        <v>8.7469367727318587E-2</v>
      </c>
      <c r="AH8" s="191">
        <f>VLOOKUP(B8,'[7]Females '!$Q$8:$AB$12,7,FALSE)</f>
        <v>5.0873275682934479E-3</v>
      </c>
      <c r="AI8" s="191">
        <f>VLOOKUP(B8,'[7]Females '!$Q$8:$AB$12,8,FALSE)</f>
        <v>0.19524133385762169</v>
      </c>
      <c r="AJ8" s="191">
        <f>VLOOKUP(B8,'[7]Females '!$Q$8:$AB$12,9,FALSE)</f>
        <v>0.22665414459494643</v>
      </c>
      <c r="AK8" s="191">
        <f>VLOOKUP(B8,'[7]Females '!$Q$8:$AB$12,10,FALSE)</f>
        <v>4.5281402972596307E-2</v>
      </c>
      <c r="AL8" s="190">
        <f>VLOOKUP(B8,'[7]Females '!$Q$8:$AB$12,11,FALSE)</f>
        <v>7.7804569546573249E-2</v>
      </c>
      <c r="AM8" s="277"/>
      <c r="AN8" s="276"/>
      <c r="AO8" s="276"/>
      <c r="AP8" s="276"/>
      <c r="AQ8" s="276"/>
      <c r="AR8" s="276"/>
      <c r="AS8" s="276"/>
      <c r="AT8" s="276"/>
      <c r="AU8" s="276"/>
      <c r="AV8" s="276"/>
      <c r="AW8" s="276"/>
    </row>
    <row r="9" spans="1:68" x14ac:dyDescent="0.2">
      <c r="A9" s="250" t="s">
        <v>638</v>
      </c>
      <c r="B9" s="28" t="s">
        <v>637</v>
      </c>
      <c r="C9" s="278" t="s">
        <v>636</v>
      </c>
      <c r="D9" s="249">
        <f>VLOOKUP(B9,'[7]Persons '!$C$8:$N$11,12,FALSE)</f>
        <v>26159.798449324084</v>
      </c>
      <c r="E9" s="191">
        <f>VLOOKUP(B9,'[7]Persons '!$P$8:$AA$12,2,FALSE)</f>
        <v>0.27546917689957112</v>
      </c>
      <c r="F9" s="191">
        <f>VLOOKUP(B9,'[7]Persons '!$P$8:$AA$12,3,FALSE)</f>
        <v>2.8421964865801872E-2</v>
      </c>
      <c r="G9" s="191">
        <f>VLOOKUP(B9,'[7]Persons '!$P$8:$AA$12,4,FALSE)</f>
        <v>4.0132822464770339E-2</v>
      </c>
      <c r="H9" s="191">
        <f>VLOOKUP(B9,'[7]Persons '!$P$8:$AA$12,5,FALSE)</f>
        <v>5.2057731099229121E-2</v>
      </c>
      <c r="I9" s="191">
        <f>VLOOKUP(B9,'[7]Persons '!$P$8:$AA$12,6,FALSE)</f>
        <v>0.15777412147258818</v>
      </c>
      <c r="J9" s="191">
        <f>VLOOKUP(B9,'[7]Persons '!$P$8:$AA$12,7,FALSE)</f>
        <v>3.9378578468391122E-3</v>
      </c>
      <c r="K9" s="191">
        <f>VLOOKUP(B9,'[7]Persons '!$P$8:$AA$12,8,FALSE)</f>
        <v>6.5011222459124066E-2</v>
      </c>
      <c r="L9" s="191">
        <f>VLOOKUP(B9,'[7]Persons '!$P$8:$AA$12,9,FALSE)</f>
        <v>0.22470208826261287</v>
      </c>
      <c r="M9" s="191">
        <f>VLOOKUP(B9,'[7]Persons '!$P$8:$AA$12,10,FALSE)</f>
        <v>6.1239293028871607E-2</v>
      </c>
      <c r="N9" s="191">
        <f>VLOOKUP(B9,'[7]Persons '!$P$8:$AA$12,11,FALSE)</f>
        <v>9.1253721600591767E-2</v>
      </c>
      <c r="O9" s="191"/>
      <c r="P9" s="145">
        <f>VLOOKUP(B9,'[7]Males '!$C$8:$N$11,12,FALSE)</f>
        <v>14085.728982077049</v>
      </c>
      <c r="Q9" s="191">
        <f>VLOOKUP(B9,'[7]Males '!$Q$8:$AB$12,2,FALSE)</f>
        <v>0.31656169067015499</v>
      </c>
      <c r="R9" s="191">
        <f>VLOOKUP(B9,'[7]Males '!$Q$8:$AB$12,3,FALSE)</f>
        <v>2.553244280616716E-2</v>
      </c>
      <c r="S9" s="191">
        <f>VLOOKUP(B9,'[7]Males '!$Q$8:$AB$12,4,FALSE)</f>
        <v>4.3530749456245729E-2</v>
      </c>
      <c r="T9" s="191">
        <f>VLOOKUP(B9,'[7]Males '!$Q$8:$AB$12,5,FALSE)</f>
        <v>5.0308796032303482E-2</v>
      </c>
      <c r="U9" s="191">
        <f>VLOOKUP(B9,'[7]Males '!$Q$8:$AB$12,6,FALSE)</f>
        <v>0.16156763714185821</v>
      </c>
      <c r="V9" s="191">
        <f>VLOOKUP(B9,'[7]Males '!$Q$8:$AB$12,7,FALSE)</f>
        <v>4.6450204753183868E-3</v>
      </c>
      <c r="W9" s="191">
        <f>VLOOKUP(B9,'[7]Males '!$Q$8:$AB$12,8,FALSE)</f>
        <v>4.8776303090477827E-2</v>
      </c>
      <c r="X9" s="191">
        <f>VLOOKUP(B9,'[7]Males '!$Q$8:$AB$12,9,FALSE)</f>
        <v>0.21103944276938544</v>
      </c>
      <c r="Y9" s="191">
        <f>VLOOKUP(B9,'[7]Males '!$Q$8:$AB$12,10,FALSE)</f>
        <v>5.5466275937211713E-2</v>
      </c>
      <c r="Z9" s="191">
        <f>VLOOKUP(B9,'[7]Males '!$Q$8:$AB$12,11,FALSE)</f>
        <v>8.2571641620877045E-2</v>
      </c>
      <c r="AA9" s="191"/>
      <c r="AB9" s="145">
        <f>VLOOKUP(B9,'[7]Females '!$C$8:$N$11,12,FALSE)</f>
        <v>11943.403522980159</v>
      </c>
      <c r="AC9" s="191">
        <f>VLOOKUP(B9,'[7]Females '!$Q$8:$AB$12,2,FALSE)</f>
        <v>0.2267530640839884</v>
      </c>
      <c r="AD9" s="191">
        <f>VLOOKUP(B9,'[7]Females '!$Q$8:$AB$12,3,FALSE)</f>
        <v>3.1727815337882638E-2</v>
      </c>
      <c r="AE9" s="191">
        <f>VLOOKUP(B9,'[7]Females '!$Q$8:$AB$12,4,FALSE)</f>
        <v>3.604976152015895E-2</v>
      </c>
      <c r="AF9" s="191">
        <f>VLOOKUP(B9,'[7]Females '!$Q$8:$AB$12,5,FALSE)</f>
        <v>5.4023868284138896E-2</v>
      </c>
      <c r="AG9" s="191">
        <f>VLOOKUP(B9,'[7]Females '!$Q$8:$AB$12,6,FALSE)</f>
        <v>0.15452933493401622</v>
      </c>
      <c r="AH9" s="191">
        <f>VLOOKUP(B9,'[7]Females '!$Q$8:$AB$12,7,FALSE)</f>
        <v>2.9801891985318952E-3</v>
      </c>
      <c r="AI9" s="191">
        <f>VLOOKUP(B9,'[7]Females '!$Q$8:$AB$12,8,FALSE)</f>
        <v>8.4385057493223975E-2</v>
      </c>
      <c r="AJ9" s="191">
        <f>VLOOKUP(B9,'[7]Females '!$Q$8:$AB$12,9,FALSE)</f>
        <v>0.24050677071481374</v>
      </c>
      <c r="AK9" s="191">
        <f>VLOOKUP(B9,'[7]Females '!$Q$8:$AB$12,10,FALSE)</f>
        <v>6.7936406423111717E-2</v>
      </c>
      <c r="AL9" s="190">
        <f>VLOOKUP(B9,'[7]Females '!$Q$8:$AB$12,11,FALSE)</f>
        <v>0.10110773201013337</v>
      </c>
      <c r="AM9" s="277"/>
      <c r="AN9" s="276"/>
      <c r="AO9" s="276"/>
      <c r="AP9" s="276"/>
      <c r="AQ9" s="276"/>
      <c r="AR9" s="276"/>
      <c r="AS9" s="276"/>
      <c r="AT9" s="276"/>
      <c r="AU9" s="276"/>
      <c r="AV9" s="276"/>
      <c r="AW9" s="276"/>
    </row>
    <row r="10" spans="1:68" x14ac:dyDescent="0.2">
      <c r="A10" s="250" t="s">
        <v>635</v>
      </c>
      <c r="B10" s="28" t="s">
        <v>634</v>
      </c>
      <c r="C10" s="278" t="s">
        <v>633</v>
      </c>
      <c r="D10" s="249">
        <f>VLOOKUP(B10,'[7]Persons '!$C$8:$N$11,12,FALSE)</f>
        <v>39858.827030403176</v>
      </c>
      <c r="E10" s="191">
        <f>VLOOKUP(B10,'[7]Persons '!$P$8:$AA$12,2,FALSE)</f>
        <v>0.15412594542860378</v>
      </c>
      <c r="F10" s="191">
        <f>VLOOKUP(B10,'[7]Persons '!$P$8:$AA$12,3,FALSE)</f>
        <v>4.9120158107526631E-2</v>
      </c>
      <c r="G10" s="191">
        <f>VLOOKUP(B10,'[7]Persons '!$P$8:$AA$12,4,FALSE)</f>
        <v>2.1335538346661964E-2</v>
      </c>
      <c r="H10" s="191">
        <f>VLOOKUP(B10,'[7]Persons '!$P$8:$AA$12,5,FALSE)</f>
        <v>6.0628790226126779E-2</v>
      </c>
      <c r="I10" s="191">
        <f>VLOOKUP(B10,'[7]Persons '!$P$8:$AA$12,6,FALSE)</f>
        <v>0.13636138318386287</v>
      </c>
      <c r="J10" s="191">
        <f>VLOOKUP(B10,'[7]Persons '!$P$8:$AA$12,7,FALSE)</f>
        <v>5.8678904326162724E-3</v>
      </c>
      <c r="K10" s="191">
        <f>VLOOKUP(B10,'[7]Persons '!$P$8:$AA$12,8,FALSE)</f>
        <v>0.1891984834344661</v>
      </c>
      <c r="L10" s="191">
        <f>VLOOKUP(B10,'[7]Persons '!$P$8:$AA$12,9,FALSE)</f>
        <v>0.27279603193567931</v>
      </c>
      <c r="M10" s="191">
        <f>VLOOKUP(B10,'[7]Persons '!$P$8:$AA$12,10,FALSE)</f>
        <v>3.5958506301498008E-2</v>
      </c>
      <c r="N10" s="191">
        <f>VLOOKUP(B10,'[7]Persons '!$P$8:$AA$12,11,FALSE)</f>
        <v>7.4607272602958269E-2</v>
      </c>
      <c r="O10" s="191"/>
      <c r="P10" s="145">
        <f>VLOOKUP(B10,'[7]Males '!$C$8:$N$11,12,FALSE)</f>
        <v>20693.51234132185</v>
      </c>
      <c r="Q10" s="191">
        <f>VLOOKUP(B10,'[7]Males '!$Q$8:$AB$12,2,FALSE)</f>
        <v>0.19355256479005606</v>
      </c>
      <c r="R10" s="191">
        <f>VLOOKUP(B10,'[7]Males '!$Q$8:$AB$12,3,FALSE)</f>
        <v>4.1102236479079707E-2</v>
      </c>
      <c r="S10" s="191">
        <f>VLOOKUP(B10,'[7]Males '!$Q$8:$AB$12,4,FALSE)</f>
        <v>2.5293818776608367E-2</v>
      </c>
      <c r="T10" s="191">
        <f>VLOOKUP(B10,'[7]Males '!$Q$8:$AB$12,5,FALSE)</f>
        <v>5.9738619572095572E-2</v>
      </c>
      <c r="U10" s="191">
        <f>VLOOKUP(B10,'[7]Males '!$Q$8:$AB$12,6,FALSE)</f>
        <v>0.14738072948394926</v>
      </c>
      <c r="V10" s="191">
        <f>VLOOKUP(B10,'[7]Males '!$Q$8:$AB$12,7,FALSE)</f>
        <v>5.6160817808660309E-3</v>
      </c>
      <c r="W10" s="191">
        <f>VLOOKUP(B10,'[7]Males '!$Q$8:$AB$12,8,FALSE)</f>
        <v>0.15631774265640053</v>
      </c>
      <c r="X10" s="191">
        <f>VLOOKUP(B10,'[7]Males '!$Q$8:$AB$12,9,FALSE)</f>
        <v>0.25456779022485443</v>
      </c>
      <c r="Y10" s="191">
        <f>VLOOKUP(B10,'[7]Males '!$Q$8:$AB$12,10,FALSE)</f>
        <v>3.9957055266146749E-2</v>
      </c>
      <c r="Z10" s="191">
        <f>VLOOKUP(B10,'[7]Males '!$Q$8:$AB$12,11,FALSE)</f>
        <v>7.6473360969943366E-2</v>
      </c>
      <c r="AA10" s="191"/>
      <c r="AB10" s="145">
        <f>VLOOKUP(B10,'[7]Females '!$C$8:$N$11,12,FALSE)</f>
        <v>19046.080754696733</v>
      </c>
      <c r="AC10" s="191">
        <f>VLOOKUP(B10,'[7]Females '!$Q$8:$AB$12,2,FALSE)</f>
        <v>0.11071803548502517</v>
      </c>
      <c r="AD10" s="191">
        <f>VLOOKUP(B10,'[7]Females '!$Q$8:$AB$12,3,FALSE)</f>
        <v>5.7507065517329425E-2</v>
      </c>
      <c r="AE10" s="191">
        <f>VLOOKUP(B10,'[7]Females '!$Q$8:$AB$12,4,FALSE)</f>
        <v>1.708449013660138E-2</v>
      </c>
      <c r="AF10" s="191">
        <f>VLOOKUP(B10,'[7]Females '!$Q$8:$AB$12,5,FALSE)</f>
        <v>6.1661230720548091E-2</v>
      </c>
      <c r="AG10" s="191">
        <f>VLOOKUP(B10,'[7]Females '!$Q$8:$AB$12,6,FALSE)</f>
        <v>0.12482847788207063</v>
      </c>
      <c r="AH10" s="191">
        <f>VLOOKUP(B10,'[7]Females '!$Q$8:$AB$12,7,FALSE)</f>
        <v>6.1782144925416225E-3</v>
      </c>
      <c r="AI10" s="191">
        <f>VLOOKUP(B10,'[7]Females '!$Q$8:$AB$12,8,FALSE)</f>
        <v>0.22526374928122478</v>
      </c>
      <c r="AJ10" s="191">
        <f>VLOOKUP(B10,'[7]Females '!$Q$8:$AB$12,9,FALSE)</f>
        <v>0.29280962619133571</v>
      </c>
      <c r="AK10" s="191">
        <f>VLOOKUP(B10,'[7]Females '!$Q$8:$AB$12,10,FALSE)</f>
        <v>3.152946536148165E-2</v>
      </c>
      <c r="AL10" s="190">
        <f>VLOOKUP(B10,'[7]Females '!$Q$8:$AB$12,11,FALSE)</f>
        <v>7.2419644931841526E-2</v>
      </c>
      <c r="AM10" s="277"/>
      <c r="AN10" s="276"/>
      <c r="AO10" s="276"/>
      <c r="AP10" s="276"/>
      <c r="AQ10" s="276"/>
      <c r="AR10" s="276"/>
      <c r="AS10" s="276"/>
      <c r="AT10" s="276"/>
      <c r="AU10" s="276"/>
      <c r="AV10" s="276"/>
      <c r="AW10" s="276"/>
    </row>
    <row r="11" spans="1:68" x14ac:dyDescent="0.2">
      <c r="A11" s="250"/>
      <c r="B11" s="279"/>
      <c r="C11" s="278"/>
      <c r="D11" s="249"/>
      <c r="E11" s="191"/>
      <c r="F11" s="191"/>
      <c r="G11" s="191"/>
      <c r="H11" s="191"/>
      <c r="I11" s="191"/>
      <c r="J11" s="191"/>
      <c r="K11" s="191"/>
      <c r="L11" s="191"/>
      <c r="M11" s="191"/>
      <c r="N11" s="191"/>
      <c r="O11" s="191"/>
      <c r="P11" s="145"/>
      <c r="Q11" s="191"/>
      <c r="R11" s="191"/>
      <c r="S11" s="191"/>
      <c r="T11" s="191"/>
      <c r="U11" s="191"/>
      <c r="V11" s="191"/>
      <c r="W11" s="191"/>
      <c r="X11" s="191"/>
      <c r="Y11" s="191"/>
      <c r="Z11" s="191"/>
      <c r="AA11" s="191"/>
      <c r="AB11" s="145"/>
      <c r="AC11" s="191"/>
      <c r="AD11" s="191"/>
      <c r="AE11" s="191"/>
      <c r="AF11" s="191"/>
      <c r="AG11" s="191"/>
      <c r="AH11" s="191"/>
      <c r="AI11" s="191"/>
      <c r="AJ11" s="191"/>
      <c r="AK11" s="191"/>
      <c r="AL11" s="190"/>
      <c r="AM11" s="277"/>
      <c r="AN11" s="276"/>
      <c r="AO11" s="276"/>
      <c r="AP11" s="276"/>
      <c r="AQ11" s="276"/>
      <c r="AR11" s="276"/>
      <c r="AS11" s="276"/>
      <c r="AT11" s="276"/>
      <c r="AU11" s="276"/>
      <c r="AV11" s="276"/>
      <c r="AW11" s="276"/>
    </row>
    <row r="12" spans="1:68" s="3" customFormat="1" x14ac:dyDescent="0.2">
      <c r="A12" s="275" t="s">
        <v>632</v>
      </c>
      <c r="B12" s="28" t="s">
        <v>631</v>
      </c>
      <c r="C12" s="188" t="s">
        <v>630</v>
      </c>
      <c r="D12" s="24">
        <f>VLOOKUP(B12,'[7]Persons '!$C$27:$N$238,12,FALSE)</f>
        <v>258.59035452048607</v>
      </c>
      <c r="E12" s="23">
        <f>VLOOKUP('Table 7'!B12,'[7]Persons '!$P$27:$AA$238,2,0)</f>
        <v>0.20356871281749742</v>
      </c>
      <c r="F12" s="23">
        <f>VLOOKUP('Table 7'!B12,'[7]Persons '!$P$27:$AA$238,3,0)</f>
        <v>0.12334793682414544</v>
      </c>
      <c r="G12" s="23">
        <f>VLOOKUP('Table 7'!B12,'[7]Persons '!$P$27:$AA$238,4,0)</f>
        <v>0</v>
      </c>
      <c r="H12" s="23">
        <f>VLOOKUP('Table 7'!B12,'[7]Persons '!$P$27:$AA$238,5,0)</f>
        <v>7.8493668438334357E-2</v>
      </c>
      <c r="I12" s="22">
        <f>VLOOKUP('Table 7'!B12,'[7]Persons '!$P$27:$AA$238,6,0)</f>
        <v>0.13051784625623875</v>
      </c>
      <c r="J12" s="19">
        <f>VLOOKUP('Table 7'!B12,'[7]Persons '!$P$27:$AA$238,7,0)</f>
        <v>3.6989321104550575E-2</v>
      </c>
      <c r="K12" s="19">
        <f>VLOOKUP('Table 7'!B12,'[7]Persons '!$P$27:$AA$238,8,0)</f>
        <v>0.16378185319345753</v>
      </c>
      <c r="L12" s="19">
        <f>VLOOKUP('Table 7'!B12,'[7]Persons '!$P$27:$AA$238,9,0)</f>
        <v>0.20829514396735174</v>
      </c>
      <c r="M12" s="19">
        <f>VLOOKUP('Table 7'!B12,'[7]Persons '!$P$27:$AA$238,10,0)</f>
        <v>1.3576020481910899E-2</v>
      </c>
      <c r="N12" s="19">
        <f>VLOOKUP('Table 7'!B12,'[7]Persons '!$P$27:$AA$238,11,0)</f>
        <v>4.1429496916513361E-2</v>
      </c>
      <c r="O12" s="21"/>
      <c r="P12" s="145">
        <f>VLOOKUP(B12,'[7]Males '!$C$27:$N$238,12,FALSE)</f>
        <v>149.66607900225509</v>
      </c>
      <c r="Q12" s="19">
        <f>VLOOKUP(B12,'[7]Males '!$Q$27:$AB$238,2,FALSE)</f>
        <v>0.25619382639704658</v>
      </c>
      <c r="R12" s="19">
        <f>VLOOKUP(B12,'[7]Males '!$Q$27:$AB$238,3,FALSE)</f>
        <v>9.120901896993755E-2</v>
      </c>
      <c r="S12" s="19">
        <f>VLOOKUP(B12,'[7]Males '!$Q$27:$AB$238,4,FALSE)</f>
        <v>0</v>
      </c>
      <c r="T12" s="19">
        <f>VLOOKUP(B12,'[7]Males '!$Q$27:$AB$238,5,FALSE)</f>
        <v>6.0663329561285805E-2</v>
      </c>
      <c r="U12" s="19">
        <f>VLOOKUP(B12,'[7]Males '!$Q$27:$AB$238,6,FALSE)</f>
        <v>0.14110145015079154</v>
      </c>
      <c r="V12" s="19">
        <f>VLOOKUP(B12,'[7]Males '!$Q$27:$AB$238,7,FALSE)</f>
        <v>6.3909482507079715E-2</v>
      </c>
      <c r="W12" s="19">
        <f>VLOOKUP(B12,'[7]Males '!$Q$27:$AB$238,8,FALSE)</f>
        <v>0.10755091860022406</v>
      </c>
      <c r="X12" s="19">
        <f>VLOOKUP(B12,'[7]Males '!$Q$27:$AB$238,9,FALSE)</f>
        <v>0.226938712911331</v>
      </c>
      <c r="Y12" s="19">
        <f>VLOOKUP(B12,'[7]Males '!$Q$27:$AB$238,10,FALSE)</f>
        <v>1.6171043887963487E-2</v>
      </c>
      <c r="Z12" s="19">
        <f>VLOOKUP(B12,'[7]Males '!$Q$27:$AB$238,11,FALSE)</f>
        <v>3.6262217014340271E-2</v>
      </c>
      <c r="AA12" s="21"/>
      <c r="AB12" s="145">
        <f>VLOOKUP(B12,'[7]Females '!$C$27:$N$238,12,FALSE)</f>
        <v>108.92427551823096</v>
      </c>
      <c r="AC12" s="274">
        <f>VLOOKUP(B12,'[7]Females '!$Q$27:$AB$238,2,FALSE)</f>
        <v>0.13125981409839427</v>
      </c>
      <c r="AD12" s="274">
        <f>VLOOKUP(B12,'[7]Females '!$Q$27:$AB$238,3,FALSE)</f>
        <v>0.16750802690259439</v>
      </c>
      <c r="AE12" s="274">
        <f>VLOOKUP(B12,'[7]Females '!$Q$27:$AB$238,4,FALSE)</f>
        <v>0</v>
      </c>
      <c r="AF12" s="274">
        <f>VLOOKUP(B12,'[7]Females '!$Q$27:$AB$238,5,FALSE)</f>
        <v>0.10299322920486596</v>
      </c>
      <c r="AG12" s="274">
        <f>VLOOKUP(B12,'[7]Females '!$Q$27:$AB$238,6,FALSE)</f>
        <v>0.11597557375477427</v>
      </c>
      <c r="AH12" s="274">
        <f>VLOOKUP(B12,'[7]Females '!$Q$27:$AB$238,7,FALSE)</f>
        <v>0</v>
      </c>
      <c r="AI12" s="274">
        <f>VLOOKUP(B12,'[7]Females '!$Q$27:$AB$238,8,FALSE)</f>
        <v>0.24104528652052093</v>
      </c>
      <c r="AJ12" s="274">
        <f>VLOOKUP(B12,'[7]Females '!$Q$27:$AB$238,9,FALSE)</f>
        <v>0.1826781742957326</v>
      </c>
      <c r="AK12" s="274">
        <f>VLOOKUP(B12,'[7]Females '!$Q$27:$AB$238,10,FALSE)</f>
        <v>1.0010360060897019E-2</v>
      </c>
      <c r="AL12" s="273">
        <f>VLOOKUP(B12,'[7]Females '!$Q$27:$AB$238,11,FALSE)</f>
        <v>4.8529535162220701E-2</v>
      </c>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row>
    <row r="13" spans="1:68" s="3" customFormat="1" x14ac:dyDescent="0.2">
      <c r="A13" s="275" t="s">
        <v>629</v>
      </c>
      <c r="B13" s="28" t="s">
        <v>628</v>
      </c>
      <c r="C13" s="188" t="s">
        <v>627</v>
      </c>
      <c r="D13" s="24">
        <f>VLOOKUP(B13,'[7]Persons '!$C$27:$N$238,12,FALSE)</f>
        <v>613.90543972973796</v>
      </c>
      <c r="E13" s="23">
        <f>VLOOKUP('Table 7'!B13,'[7]Persons '!$P$27:$AA$238,2,0)</f>
        <v>0.26050955700746026</v>
      </c>
      <c r="F13" s="23">
        <f>VLOOKUP('Table 7'!B13,'[7]Persons '!$P$27:$AA$238,3,0)</f>
        <v>0.1375347757624103</v>
      </c>
      <c r="G13" s="23">
        <f>VLOOKUP('Table 7'!B13,'[7]Persons '!$P$27:$AA$238,4,0)</f>
        <v>2.2773747489914075E-2</v>
      </c>
      <c r="H13" s="23">
        <f>VLOOKUP('Table 7'!B13,'[7]Persons '!$P$27:$AA$238,5,0)</f>
        <v>0.10969348968635466</v>
      </c>
      <c r="I13" s="22">
        <f>VLOOKUP('Table 7'!B13,'[7]Persons '!$P$27:$AA$238,6,0)</f>
        <v>6.3305865128088279E-2</v>
      </c>
      <c r="J13" s="19">
        <f>VLOOKUP('Table 7'!B13,'[7]Persons '!$P$27:$AA$238,7,0)</f>
        <v>0</v>
      </c>
      <c r="K13" s="19">
        <f>VLOOKUP('Table 7'!B13,'[7]Persons '!$P$27:$AA$238,8,0)</f>
        <v>0.13120771324775038</v>
      </c>
      <c r="L13" s="19">
        <f>VLOOKUP('Table 7'!B13,'[7]Persons '!$P$27:$AA$238,9,0)</f>
        <v>0.16557312137000799</v>
      </c>
      <c r="M13" s="19">
        <f>VLOOKUP('Table 7'!B13,'[7]Persons '!$P$27:$AA$238,10,0)</f>
        <v>5.7057771509594797E-2</v>
      </c>
      <c r="N13" s="19">
        <f>VLOOKUP('Table 7'!B13,'[7]Persons '!$P$27:$AA$238,11,0)</f>
        <v>5.2343958798419278E-2</v>
      </c>
      <c r="O13" s="21"/>
      <c r="P13" s="145">
        <f>VLOOKUP(B13,'[7]Males '!$C$27:$N$238,12,FALSE)</f>
        <v>343.26096926272805</v>
      </c>
      <c r="Q13" s="19">
        <f>VLOOKUP(B13,'[7]Males '!$Q$27:$AB$238,2,FALSE)</f>
        <v>0.29430895042334843</v>
      </c>
      <c r="R13" s="19">
        <f>VLOOKUP(B13,'[7]Males '!$Q$27:$AB$238,3,FALSE)</f>
        <v>0.10464607728026498</v>
      </c>
      <c r="S13" s="19">
        <f>VLOOKUP(B13,'[7]Males '!$Q$27:$AB$238,4,FALSE)</f>
        <v>3.8149008388818059E-2</v>
      </c>
      <c r="T13" s="19">
        <f>VLOOKUP(B13,'[7]Males '!$Q$27:$AB$238,5,FALSE)</f>
        <v>8.9007131210682322E-2</v>
      </c>
      <c r="U13" s="19">
        <f>VLOOKUP(B13,'[7]Males '!$Q$27:$AB$238,6,FALSE)</f>
        <v>7.9817749679987907E-2</v>
      </c>
      <c r="V13" s="19">
        <f>VLOOKUP(B13,'[7]Males '!$Q$27:$AB$238,7,FALSE)</f>
        <v>0</v>
      </c>
      <c r="W13" s="19">
        <f>VLOOKUP(B13,'[7]Males '!$Q$27:$AB$238,8,FALSE)</f>
        <v>0.10909204717090726</v>
      </c>
      <c r="X13" s="19">
        <f>VLOOKUP(B13,'[7]Males '!$Q$27:$AB$238,9,FALSE)</f>
        <v>0.15925011340026485</v>
      </c>
      <c r="Y13" s="19">
        <f>VLOOKUP(B13,'[7]Males '!$Q$27:$AB$238,10,FALSE)</f>
        <v>7.5596045178732418E-2</v>
      </c>
      <c r="Z13" s="19">
        <f>VLOOKUP(B13,'[7]Males '!$Q$27:$AB$238,11,FALSE)</f>
        <v>5.0132877266993781E-2</v>
      </c>
      <c r="AA13" s="21"/>
      <c r="AB13" s="145">
        <f>VLOOKUP(B13,'[7]Females '!$C$27:$N$238,12,FALSE)</f>
        <v>268.19175830515633</v>
      </c>
      <c r="AC13" s="274">
        <f>VLOOKUP(B13,'[7]Females '!$Q$27:$AB$238,2,FALSE)</f>
        <v>0.21359407147615261</v>
      </c>
      <c r="AD13" s="274">
        <f>VLOOKUP(B13,'[7]Females '!$Q$27:$AB$238,3,FALSE)</f>
        <v>0.17777954917759231</v>
      </c>
      <c r="AE13" s="274">
        <f>VLOOKUP(B13,'[7]Females '!$Q$27:$AB$238,4,FALSE)</f>
        <v>3.3030913281239839E-3</v>
      </c>
      <c r="AF13" s="274">
        <f>VLOOKUP(B13,'[7]Females '!$Q$27:$AB$238,5,FALSE)</f>
        <v>0.13717332748479963</v>
      </c>
      <c r="AG13" s="274">
        <f>VLOOKUP(B13,'[7]Females '!$Q$27:$AB$238,6,FALSE)</f>
        <v>4.275111555203831E-2</v>
      </c>
      <c r="AH13" s="274">
        <f>VLOOKUP(B13,'[7]Females '!$Q$27:$AB$238,7,FALSE)</f>
        <v>0</v>
      </c>
      <c r="AI13" s="274">
        <f>VLOOKUP(B13,'[7]Females '!$Q$27:$AB$238,8,FALSE)</f>
        <v>0.16071368978277803</v>
      </c>
      <c r="AJ13" s="274">
        <f>VLOOKUP(B13,'[7]Females '!$Q$27:$AB$238,9,FALSE)</f>
        <v>0.17518022141324857</v>
      </c>
      <c r="AK13" s="274">
        <f>VLOOKUP(B13,'[7]Females '!$Q$27:$AB$238,10,FALSE)</f>
        <v>3.3852287726850269E-2</v>
      </c>
      <c r="AL13" s="273">
        <f>VLOOKUP(B13,'[7]Females '!$Q$27:$AB$238,11,FALSE)</f>
        <v>5.5652646058416355E-2</v>
      </c>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row>
    <row r="14" spans="1:68" s="3" customFormat="1" x14ac:dyDescent="0.2">
      <c r="A14" s="275" t="s">
        <v>626</v>
      </c>
      <c r="B14" s="28" t="s">
        <v>625</v>
      </c>
      <c r="C14" s="188" t="s">
        <v>624</v>
      </c>
      <c r="D14" s="24">
        <f>VLOOKUP(B14,'[7]Persons '!$C$27:$N$238,12,FALSE)</f>
        <v>593.94826777809226</v>
      </c>
      <c r="E14" s="23">
        <f>VLOOKUP('Table 7'!B14,'[7]Persons '!$P$27:$AA$238,2,0)</f>
        <v>0.23266737297207607</v>
      </c>
      <c r="F14" s="23">
        <f>VLOOKUP('Table 7'!B14,'[7]Persons '!$P$27:$AA$238,3,0)</f>
        <v>0.10574599033727623</v>
      </c>
      <c r="G14" s="23">
        <f>VLOOKUP('Table 7'!B14,'[7]Persons '!$P$27:$AA$238,4,0)</f>
        <v>2.7569524398888334E-2</v>
      </c>
      <c r="H14" s="23">
        <f>VLOOKUP('Table 7'!B14,'[7]Persons '!$P$27:$AA$238,5,0)</f>
        <v>7.9442389400562821E-2</v>
      </c>
      <c r="I14" s="22">
        <f>VLOOKUP('Table 7'!B14,'[7]Persons '!$P$27:$AA$238,6,0)</f>
        <v>5.423464245312417E-2</v>
      </c>
      <c r="J14" s="19">
        <f>VLOOKUP('Table 7'!B14,'[7]Persons '!$P$27:$AA$238,7,0)</f>
        <v>1.4455980841386717E-2</v>
      </c>
      <c r="K14" s="19">
        <f>VLOOKUP('Table 7'!B14,'[7]Persons '!$P$27:$AA$238,8,0)</f>
        <v>0.16530926520048897</v>
      </c>
      <c r="L14" s="19">
        <f>VLOOKUP('Table 7'!B14,'[7]Persons '!$P$27:$AA$238,9,0)</f>
        <v>0.23515623355830401</v>
      </c>
      <c r="M14" s="19">
        <f>VLOOKUP('Table 7'!B14,'[7]Persons '!$P$27:$AA$238,10,0)</f>
        <v>2.881962672017158E-2</v>
      </c>
      <c r="N14" s="19">
        <f>VLOOKUP('Table 7'!B14,'[7]Persons '!$P$27:$AA$238,11,0)</f>
        <v>5.6598974117721072E-2</v>
      </c>
      <c r="O14" s="21"/>
      <c r="P14" s="145">
        <f>VLOOKUP(B14,'[7]Males '!$C$27:$N$238,12,FALSE)</f>
        <v>295.11719718690415</v>
      </c>
      <c r="Q14" s="19">
        <f>VLOOKUP(B14,'[7]Males '!$Q$27:$AB$238,2,FALSE)</f>
        <v>0.27159054279057954</v>
      </c>
      <c r="R14" s="19">
        <f>VLOOKUP(B14,'[7]Males '!$Q$27:$AB$238,3,FALSE)</f>
        <v>8.7554940615908072E-2</v>
      </c>
      <c r="S14" s="19">
        <f>VLOOKUP(B14,'[7]Males '!$Q$27:$AB$238,4,FALSE)</f>
        <v>5.3612421491565594E-2</v>
      </c>
      <c r="T14" s="19">
        <f>VLOOKUP(B14,'[7]Males '!$Q$27:$AB$238,5,FALSE)</f>
        <v>7.0155403284814968E-2</v>
      </c>
      <c r="U14" s="19">
        <f>VLOOKUP(B14,'[7]Males '!$Q$27:$AB$238,6,FALSE)</f>
        <v>5.9679377182375662E-2</v>
      </c>
      <c r="V14" s="19">
        <f>VLOOKUP(B14,'[7]Males '!$Q$27:$AB$238,7,FALSE)</f>
        <v>1.9616273477523937E-2</v>
      </c>
      <c r="W14" s="19">
        <f>VLOOKUP(B14,'[7]Males '!$Q$27:$AB$238,8,FALSE)</f>
        <v>0.15779852544178286</v>
      </c>
      <c r="X14" s="19">
        <f>VLOOKUP(B14,'[7]Males '!$Q$27:$AB$238,9,FALSE)</f>
        <v>0.1830260226009906</v>
      </c>
      <c r="Y14" s="19">
        <f>VLOOKUP(B14,'[7]Males '!$Q$27:$AB$238,10,FALSE)</f>
        <v>3.3869387228340368E-2</v>
      </c>
      <c r="Z14" s="19">
        <f>VLOOKUP(B14,'[7]Males '!$Q$27:$AB$238,11,FALSE)</f>
        <v>6.3097105886118471E-2</v>
      </c>
      <c r="AA14" s="21"/>
      <c r="AB14" s="145">
        <f>VLOOKUP(B14,'[7]Females '!$C$27:$N$238,12,FALSE)</f>
        <v>296.24010424724406</v>
      </c>
      <c r="AC14" s="274">
        <f>VLOOKUP(B14,'[7]Females '!$Q$27:$AB$238,2,FALSE)</f>
        <v>0.195926691026197</v>
      </c>
      <c r="AD14" s="274">
        <f>VLOOKUP(B14,'[7]Females '!$Q$27:$AB$238,3,FALSE)</f>
        <v>0.12479295875489274</v>
      </c>
      <c r="AE14" s="274">
        <f>VLOOKUP(B14,'[7]Females '!$Q$27:$AB$238,4,FALSE)</f>
        <v>1.8664714441577401E-3</v>
      </c>
      <c r="AF14" s="274">
        <f>VLOOKUP(B14,'[7]Females '!$Q$27:$AB$238,5,FALSE)</f>
        <v>8.9388989566330124E-2</v>
      </c>
      <c r="AG14" s="274">
        <f>VLOOKUP(B14,'[7]Females '!$Q$27:$AB$238,6,FALSE)</f>
        <v>4.9284891563800906E-2</v>
      </c>
      <c r="AH14" s="274">
        <f>VLOOKUP(B14,'[7]Females '!$Q$27:$AB$238,7,FALSE)</f>
        <v>9.4416829177924495E-3</v>
      </c>
      <c r="AI14" s="274">
        <f>VLOOKUP(B14,'[7]Females '!$Q$27:$AB$238,8,FALSE)</f>
        <v>0.17092081643788823</v>
      </c>
      <c r="AJ14" s="274">
        <f>VLOOKUP(B14,'[7]Females '!$Q$27:$AB$238,9,FALSE)</f>
        <v>0.28371593148010421</v>
      </c>
      <c r="AK14" s="274">
        <f>VLOOKUP(B14,'[7]Females '!$Q$27:$AB$238,10,FALSE)</f>
        <v>2.4041068839374222E-2</v>
      </c>
      <c r="AL14" s="273">
        <f>VLOOKUP(B14,'[7]Females '!$Q$27:$AB$238,11,FALSE)</f>
        <v>5.0620497969462303E-2</v>
      </c>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row>
    <row r="15" spans="1:68" s="3" customFormat="1" x14ac:dyDescent="0.2">
      <c r="A15" s="275" t="s">
        <v>623</v>
      </c>
      <c r="B15" s="28" t="s">
        <v>622</v>
      </c>
      <c r="C15" s="188" t="s">
        <v>621</v>
      </c>
      <c r="D15" s="24">
        <f>VLOOKUP(B15,'[7]Persons '!$C$27:$N$238,12,FALSE)</f>
        <v>527.20580989914129</v>
      </c>
      <c r="E15" s="23">
        <f>VLOOKUP('Table 7'!B15,'[7]Persons '!$P$27:$AA$238,2,0)</f>
        <v>0.27184826855191258</v>
      </c>
      <c r="F15" s="23">
        <f>VLOOKUP('Table 7'!B15,'[7]Persons '!$P$27:$AA$238,3,0)</f>
        <v>0.13085458449708987</v>
      </c>
      <c r="G15" s="23">
        <f>VLOOKUP('Table 7'!B15,'[7]Persons '!$P$27:$AA$238,4,0)</f>
        <v>8.7259673682751945E-3</v>
      </c>
      <c r="H15" s="23">
        <f>VLOOKUP('Table 7'!B15,'[7]Persons '!$P$27:$AA$238,5,0)</f>
        <v>0.11170695694143999</v>
      </c>
      <c r="I15" s="22">
        <f>VLOOKUP('Table 7'!B15,'[7]Persons '!$P$27:$AA$238,6,0)</f>
        <v>8.3457459311229193E-2</v>
      </c>
      <c r="J15" s="19">
        <f>VLOOKUP('Table 7'!B15,'[7]Persons '!$P$27:$AA$238,7,0)</f>
        <v>2.9095796095873431E-3</v>
      </c>
      <c r="K15" s="19">
        <f>VLOOKUP('Table 7'!B15,'[7]Persons '!$P$27:$AA$238,8,0)</f>
        <v>0.13173039511559054</v>
      </c>
      <c r="L15" s="19">
        <f>VLOOKUP('Table 7'!B15,'[7]Persons '!$P$27:$AA$238,9,0)</f>
        <v>0.14447042488923248</v>
      </c>
      <c r="M15" s="19">
        <f>VLOOKUP('Table 7'!B15,'[7]Persons '!$P$27:$AA$238,10,0)</f>
        <v>5.9491982704585541E-2</v>
      </c>
      <c r="N15" s="19">
        <f>VLOOKUP('Table 7'!B15,'[7]Persons '!$P$27:$AA$238,11,0)</f>
        <v>5.4804381011057376E-2</v>
      </c>
      <c r="O15" s="21"/>
      <c r="P15" s="145">
        <f>VLOOKUP(B15,'[7]Males '!$C$27:$N$238,12,FALSE)</f>
        <v>300.28857547419449</v>
      </c>
      <c r="Q15" s="19">
        <f>VLOOKUP(B15,'[7]Males '!$Q$27:$AB$238,2,FALSE)</f>
        <v>0.3259654959324717</v>
      </c>
      <c r="R15" s="19">
        <f>VLOOKUP(B15,'[7]Males '!$Q$27:$AB$238,3,FALSE)</f>
        <v>0.11280801348476291</v>
      </c>
      <c r="S15" s="19">
        <f>VLOOKUP(B15,'[7]Males '!$Q$27:$AB$238,4,FALSE)</f>
        <v>0</v>
      </c>
      <c r="T15" s="19">
        <f>VLOOKUP(B15,'[7]Males '!$Q$27:$AB$238,5,FALSE)</f>
        <v>8.7447792922601561E-2</v>
      </c>
      <c r="U15" s="19">
        <f>VLOOKUP(B15,'[7]Males '!$Q$27:$AB$238,6,FALSE)</f>
        <v>0.10189155804387257</v>
      </c>
      <c r="V15" s="19">
        <f>VLOOKUP(B15,'[7]Males '!$Q$27:$AB$238,7,FALSE)</f>
        <v>3.5798996018048777E-3</v>
      </c>
      <c r="W15" s="19">
        <f>VLOOKUP(B15,'[7]Males '!$Q$27:$AB$238,8,FALSE)</f>
        <v>0.13126030781360395</v>
      </c>
      <c r="X15" s="19">
        <f>VLOOKUP(B15,'[7]Males '!$Q$27:$AB$238,9,FALSE)</f>
        <v>0.11853826195082419</v>
      </c>
      <c r="Y15" s="19">
        <f>VLOOKUP(B15,'[7]Males '!$Q$27:$AB$238,10,FALSE)</f>
        <v>6.2848404567417207E-2</v>
      </c>
      <c r="Z15" s="19">
        <f>VLOOKUP(B15,'[7]Males '!$Q$27:$AB$238,11,FALSE)</f>
        <v>5.5660265682640847E-2</v>
      </c>
      <c r="AA15" s="21"/>
      <c r="AB15" s="145">
        <f>VLOOKUP(B15,'[7]Females '!$C$27:$N$238,12,FALSE)</f>
        <v>224.86379475091712</v>
      </c>
      <c r="AC15" s="274">
        <f>VLOOKUP(B15,'[7]Females '!$Q$27:$AB$238,2,FALSE)</f>
        <v>0.20206130655501492</v>
      </c>
      <c r="AD15" s="274">
        <f>VLOOKUP(B15,'[7]Females '!$Q$27:$AB$238,3,FALSE)</f>
        <v>0.1537939799856203</v>
      </c>
      <c r="AE15" s="274">
        <f>VLOOKUP(B15,'[7]Females '!$Q$27:$AB$238,4,FALSE)</f>
        <v>2.0458521117820989E-2</v>
      </c>
      <c r="AF15" s="274">
        <f>VLOOKUP(B15,'[7]Females '!$Q$27:$AB$238,5,FALSE)</f>
        <v>0.14512333377962303</v>
      </c>
      <c r="AG15" s="274">
        <f>VLOOKUP(B15,'[7]Females '!$Q$27:$AB$238,6,FALSE)</f>
        <v>5.9602243328261979E-2</v>
      </c>
      <c r="AH15" s="274">
        <f>VLOOKUP(B15,'[7]Females '!$Q$27:$AB$238,7,FALSE)</f>
        <v>2.0409880713801653E-3</v>
      </c>
      <c r="AI15" s="274">
        <f>VLOOKUP(B15,'[7]Females '!$Q$27:$AB$238,8,FALSE)</f>
        <v>0.13356111342364013</v>
      </c>
      <c r="AJ15" s="274">
        <f>VLOOKUP(B15,'[7]Females '!$Q$27:$AB$238,9,FALSE)</f>
        <v>0.18042015872204117</v>
      </c>
      <c r="AK15" s="274">
        <f>VLOOKUP(B15,'[7]Females '!$Q$27:$AB$238,10,FALSE)</f>
        <v>5.5553011812054777E-2</v>
      </c>
      <c r="AL15" s="273">
        <f>VLOOKUP(B15,'[7]Females '!$Q$27:$AB$238,11,FALSE)</f>
        <v>4.7385343204542497E-2</v>
      </c>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row>
    <row r="16" spans="1:68" s="3" customFormat="1" x14ac:dyDescent="0.2">
      <c r="A16" s="275" t="s">
        <v>620</v>
      </c>
      <c r="B16" s="28" t="s">
        <v>619</v>
      </c>
      <c r="C16" s="188" t="s">
        <v>618</v>
      </c>
      <c r="D16" s="24">
        <f>VLOOKUP(B16,'[7]Persons '!$C$27:$N$238,12,FALSE)</f>
        <v>731.44402789527203</v>
      </c>
      <c r="E16" s="23">
        <f>VLOOKUP('Table 7'!B16,'[7]Persons '!$P$27:$AA$238,2,0)</f>
        <v>0.18270829523236073</v>
      </c>
      <c r="F16" s="23">
        <f>VLOOKUP('Table 7'!B16,'[7]Persons '!$P$27:$AA$238,3,0)</f>
        <v>0.10364603081423783</v>
      </c>
      <c r="G16" s="23">
        <f>VLOOKUP('Table 7'!B16,'[7]Persons '!$P$27:$AA$238,4,0)</f>
        <v>1.6027454291623413E-2</v>
      </c>
      <c r="H16" s="23">
        <f>VLOOKUP('Table 7'!B16,'[7]Persons '!$P$27:$AA$238,5,0)</f>
        <v>8.7171572447506313E-2</v>
      </c>
      <c r="I16" s="22">
        <f>VLOOKUP('Table 7'!B16,'[7]Persons '!$P$27:$AA$238,6,0)</f>
        <v>0.10631099502441164</v>
      </c>
      <c r="J16" s="19">
        <f>VLOOKUP('Table 7'!B16,'[7]Persons '!$P$27:$AA$238,7,0)</f>
        <v>2.0222053195192652E-3</v>
      </c>
      <c r="K16" s="19">
        <f>VLOOKUP('Table 7'!B16,'[7]Persons '!$P$27:$AA$238,8,0)</f>
        <v>0.20986179921676323</v>
      </c>
      <c r="L16" s="19">
        <f>VLOOKUP('Table 7'!B16,'[7]Persons '!$P$27:$AA$238,9,0)</f>
        <v>0.21062447245967625</v>
      </c>
      <c r="M16" s="19">
        <f>VLOOKUP('Table 7'!B16,'[7]Persons '!$P$27:$AA$238,10,0)</f>
        <v>1.6803221978544915E-2</v>
      </c>
      <c r="N16" s="19">
        <f>VLOOKUP('Table 7'!B16,'[7]Persons '!$P$27:$AA$238,11,0)</f>
        <v>6.4823953215356486E-2</v>
      </c>
      <c r="O16" s="21"/>
      <c r="P16" s="145">
        <f>VLOOKUP(B16,'[7]Males '!$C$27:$N$238,12,FALSE)</f>
        <v>408.13715376274445</v>
      </c>
      <c r="Q16" s="19">
        <f>VLOOKUP(B16,'[7]Males '!$Q$27:$AB$238,2,FALSE)</f>
        <v>0.21326976845618034</v>
      </c>
      <c r="R16" s="19">
        <f>VLOOKUP(B16,'[7]Males '!$Q$27:$AB$238,3,FALSE)</f>
        <v>7.556649095715523E-2</v>
      </c>
      <c r="S16" s="19">
        <f>VLOOKUP(B16,'[7]Males '!$Q$27:$AB$238,4,FALSE)</f>
        <v>1.7058602265176966E-2</v>
      </c>
      <c r="T16" s="19">
        <f>VLOOKUP(B16,'[7]Males '!$Q$27:$AB$238,5,FALSE)</f>
        <v>9.7318191278662702E-2</v>
      </c>
      <c r="U16" s="19">
        <f>VLOOKUP(B16,'[7]Males '!$Q$27:$AB$238,6,FALSE)</f>
        <v>0.12320604946826703</v>
      </c>
      <c r="V16" s="19">
        <f>VLOOKUP(B16,'[7]Males '!$Q$27:$AB$238,7,FALSE)</f>
        <v>1.8881552207132238E-3</v>
      </c>
      <c r="W16" s="19">
        <f>VLOOKUP(B16,'[7]Males '!$Q$27:$AB$238,8,FALSE)</f>
        <v>0.18013674240243835</v>
      </c>
      <c r="X16" s="19">
        <f>VLOOKUP(B16,'[7]Males '!$Q$27:$AB$238,9,FALSE)</f>
        <v>0.21365251760738371</v>
      </c>
      <c r="Y16" s="19">
        <f>VLOOKUP(B16,'[7]Males '!$Q$27:$AB$238,10,FALSE)</f>
        <v>9.4642752102957698E-3</v>
      </c>
      <c r="Z16" s="19">
        <f>VLOOKUP(B16,'[7]Males '!$Q$27:$AB$238,11,FALSE)</f>
        <v>6.8439207133726393E-2</v>
      </c>
      <c r="AA16" s="21"/>
      <c r="AB16" s="145">
        <f>VLOOKUP(B16,'[7]Females '!$C$27:$N$238,12,FALSE)</f>
        <v>321.49477011002563</v>
      </c>
      <c r="AC16" s="274">
        <f>VLOOKUP(B16,'[7]Females '!$Q$27:$AB$238,2,FALSE)</f>
        <v>0.14494038300325771</v>
      </c>
      <c r="AD16" s="274">
        <f>VLOOKUP(B16,'[7]Females '!$Q$27:$AB$238,3,FALSE)</f>
        <v>0.13844214960035406</v>
      </c>
      <c r="AE16" s="274">
        <f>VLOOKUP(B16,'[7]Females '!$Q$27:$AB$238,4,FALSE)</f>
        <v>1.4808752088449263E-2</v>
      </c>
      <c r="AF16" s="274">
        <f>VLOOKUP(B16,'[7]Females '!$Q$27:$AB$238,5,FALSE)</f>
        <v>7.2878304378347317E-2</v>
      </c>
      <c r="AG16" s="274">
        <f>VLOOKUP(B16,'[7]Females '!$Q$27:$AB$238,6,FALSE)</f>
        <v>8.5461968928690318E-2</v>
      </c>
      <c r="AH16" s="274">
        <f>VLOOKUP(B16,'[7]Females '!$Q$27:$AB$238,7,FALSE)</f>
        <v>2.2037798818742307E-3</v>
      </c>
      <c r="AI16" s="274">
        <f>VLOOKUP(B16,'[7]Females '!$Q$27:$AB$238,8,FALSE)</f>
        <v>0.24878060181464853</v>
      </c>
      <c r="AJ16" s="274">
        <f>VLOOKUP(B16,'[7]Females '!$Q$27:$AB$238,9,FALSE)</f>
        <v>0.20796755746856593</v>
      </c>
      <c r="AK16" s="274">
        <f>VLOOKUP(B16,'[7]Females '!$Q$27:$AB$238,10,FALSE)</f>
        <v>2.6214715766491471E-2</v>
      </c>
      <c r="AL16" s="273">
        <f>VLOOKUP(B16,'[7]Females '!$Q$27:$AB$238,11,FALSE)</f>
        <v>5.8301787069321237E-2</v>
      </c>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row>
    <row r="17" spans="1:68" s="3" customFormat="1" x14ac:dyDescent="0.2">
      <c r="A17" s="275" t="s">
        <v>617</v>
      </c>
      <c r="B17" s="28" t="s">
        <v>616</v>
      </c>
      <c r="C17" s="188" t="s">
        <v>615</v>
      </c>
      <c r="D17" s="24">
        <f>VLOOKUP(B17,'[7]Persons '!$C$27:$N$238,12,FALSE)</f>
        <v>552.04451727289756</v>
      </c>
      <c r="E17" s="23">
        <f>VLOOKUP('Table 7'!B17,'[7]Persons '!$P$27:$AA$238,2,0)</f>
        <v>0.27559138940323746</v>
      </c>
      <c r="F17" s="23">
        <f>VLOOKUP('Table 7'!B17,'[7]Persons '!$P$27:$AA$238,3,0)</f>
        <v>0.11894887482637763</v>
      </c>
      <c r="G17" s="23">
        <f>VLOOKUP('Table 7'!B17,'[7]Persons '!$P$27:$AA$238,4,0)</f>
        <v>1.9981239950154037E-2</v>
      </c>
      <c r="H17" s="23">
        <f>VLOOKUP('Table 7'!B17,'[7]Persons '!$P$27:$AA$238,5,0)</f>
        <v>0.15962554861081865</v>
      </c>
      <c r="I17" s="22">
        <f>VLOOKUP('Table 7'!B17,'[7]Persons '!$P$27:$AA$238,6,0)</f>
        <v>4.303531373008522E-2</v>
      </c>
      <c r="J17" s="19">
        <f>VLOOKUP('Table 7'!B17,'[7]Persons '!$P$27:$AA$238,7,0)</f>
        <v>1.7775928288529166E-3</v>
      </c>
      <c r="K17" s="19">
        <f>VLOOKUP('Table 7'!B17,'[7]Persons '!$P$27:$AA$238,8,0)</f>
        <v>8.8968153923554227E-2</v>
      </c>
      <c r="L17" s="19">
        <f>VLOOKUP('Table 7'!B17,'[7]Persons '!$P$27:$AA$238,9,0)</f>
        <v>0.12573090808788173</v>
      </c>
      <c r="M17" s="19">
        <f>VLOOKUP('Table 7'!B17,'[7]Persons '!$P$27:$AA$238,10,0)</f>
        <v>8.8645724874913207E-2</v>
      </c>
      <c r="N17" s="19">
        <f>VLOOKUP('Table 7'!B17,'[7]Persons '!$P$27:$AA$238,11,0)</f>
        <v>7.7695253764124964E-2</v>
      </c>
      <c r="O17" s="21"/>
      <c r="P17" s="145">
        <f>VLOOKUP(B17,'[7]Males '!$C$27:$N$238,12,FALSE)</f>
        <v>320.15839343999932</v>
      </c>
      <c r="Q17" s="19">
        <f>VLOOKUP(B17,'[7]Males '!$Q$27:$AB$238,2,FALSE)</f>
        <v>0.30134167761403013</v>
      </c>
      <c r="R17" s="19">
        <f>VLOOKUP(B17,'[7]Males '!$Q$27:$AB$238,3,FALSE)</f>
        <v>8.6709231719228425E-2</v>
      </c>
      <c r="S17" s="19">
        <f>VLOOKUP(B17,'[7]Males '!$Q$27:$AB$238,4,FALSE)</f>
        <v>1.8199351768735106E-2</v>
      </c>
      <c r="T17" s="19">
        <f>VLOOKUP(B17,'[7]Males '!$Q$27:$AB$238,5,FALSE)</f>
        <v>0.15054665627777009</v>
      </c>
      <c r="U17" s="19">
        <f>VLOOKUP(B17,'[7]Males '!$Q$27:$AB$238,6,FALSE)</f>
        <v>5.345423326448355E-2</v>
      </c>
      <c r="V17" s="19">
        <f>VLOOKUP(B17,'[7]Males '!$Q$27:$AB$238,7,FALSE)</f>
        <v>0</v>
      </c>
      <c r="W17" s="19">
        <f>VLOOKUP(B17,'[7]Males '!$Q$27:$AB$238,8,FALSE)</f>
        <v>6.2674149733427512E-2</v>
      </c>
      <c r="X17" s="19">
        <f>VLOOKUP(B17,'[7]Males '!$Q$27:$AB$238,9,FALSE)</f>
        <v>0.13575310481983024</v>
      </c>
      <c r="Y17" s="19">
        <f>VLOOKUP(B17,'[7]Males '!$Q$27:$AB$238,10,FALSE)</f>
        <v>9.9909010076682125E-2</v>
      </c>
      <c r="Z17" s="19">
        <f>VLOOKUP(B17,'[7]Males '!$Q$27:$AB$238,11,FALSE)</f>
        <v>9.1412584725812873E-2</v>
      </c>
      <c r="AA17" s="21"/>
      <c r="AB17" s="145">
        <f>VLOOKUP(B17,'[7]Females '!$C$27:$N$238,12,FALSE)</f>
        <v>231.45498266504364</v>
      </c>
      <c r="AC17" s="274">
        <f>VLOOKUP(B17,'[7]Females '!$Q$27:$AB$238,2,FALSE)</f>
        <v>0.2404858495822815</v>
      </c>
      <c r="AD17" s="274">
        <f>VLOOKUP(B17,'[7]Females '!$Q$27:$AB$238,3,FALSE)</f>
        <v>0.16190295089223897</v>
      </c>
      <c r="AE17" s="274">
        <f>VLOOKUP(B17,'[7]Females '!$Q$27:$AB$238,4,FALSE)</f>
        <v>2.248324351867587E-2</v>
      </c>
      <c r="AF17" s="274">
        <f>VLOOKUP(B17,'[7]Females '!$Q$27:$AB$238,5,FALSE)</f>
        <v>0.17248120068946551</v>
      </c>
      <c r="AG17" s="274">
        <f>VLOOKUP(B17,'[7]Females '!$Q$27:$AB$238,6,FALSE)</f>
        <v>2.8703584052467888E-2</v>
      </c>
      <c r="AH17" s="274">
        <f>VLOOKUP(B17,'[7]Females '!$Q$27:$AB$238,7,FALSE)</f>
        <v>4.2397461649464801E-3</v>
      </c>
      <c r="AI17" s="274">
        <f>VLOOKUP(B17,'[7]Females '!$Q$27:$AB$238,8,FALSE)</f>
        <v>0.12550486562026561</v>
      </c>
      <c r="AJ17" s="274">
        <f>VLOOKUP(B17,'[7]Females '!$Q$27:$AB$238,9,FALSE)</f>
        <v>0.11210198293980266</v>
      </c>
      <c r="AK17" s="274">
        <f>VLOOKUP(B17,'[7]Females '!$Q$27:$AB$238,10,FALSE)</f>
        <v>7.3230993108821876E-2</v>
      </c>
      <c r="AL17" s="273">
        <f>VLOOKUP(B17,'[7]Females '!$Q$27:$AB$238,11,FALSE)</f>
        <v>5.8865583431033715E-2</v>
      </c>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row>
    <row r="18" spans="1:68" s="3" customFormat="1" x14ac:dyDescent="0.2">
      <c r="A18" s="275" t="s">
        <v>614</v>
      </c>
      <c r="B18" s="28" t="s">
        <v>613</v>
      </c>
      <c r="C18" s="188" t="s">
        <v>612</v>
      </c>
      <c r="D18" s="24">
        <f>VLOOKUP(B18,'[7]Persons '!$C$27:$N$238,12,FALSE)</f>
        <v>295.60063029024957</v>
      </c>
      <c r="E18" s="23">
        <f>VLOOKUP('Table 7'!B18,'[7]Persons '!$P$27:$AA$238,2,0)</f>
        <v>0.3017507433935892</v>
      </c>
      <c r="F18" s="23">
        <f>VLOOKUP('Table 7'!B18,'[7]Persons '!$P$27:$AA$238,3,0)</f>
        <v>0.12797039026140319</v>
      </c>
      <c r="G18" s="23">
        <f>VLOOKUP('Table 7'!B18,'[7]Persons '!$P$27:$AA$238,4,0)</f>
        <v>1.7901768320761006E-2</v>
      </c>
      <c r="H18" s="23">
        <f>VLOOKUP('Table 7'!B18,'[7]Persons '!$P$27:$AA$238,5,0)</f>
        <v>0.11292385760270909</v>
      </c>
      <c r="I18" s="22">
        <f>VLOOKUP('Table 7'!B18,'[7]Persons '!$P$27:$AA$238,6,0)</f>
        <v>7.1227841818304966E-2</v>
      </c>
      <c r="J18" s="19">
        <f>VLOOKUP('Table 7'!B18,'[7]Persons '!$P$27:$AA$238,7,0)</f>
        <v>0</v>
      </c>
      <c r="K18" s="19">
        <f>VLOOKUP('Table 7'!B18,'[7]Persons '!$P$27:$AA$238,8,0)</f>
        <v>3.6509850631605938E-2</v>
      </c>
      <c r="L18" s="19">
        <f>VLOOKUP('Table 7'!B18,'[7]Persons '!$P$27:$AA$238,9,0)</f>
        <v>0.1634076758788966</v>
      </c>
      <c r="M18" s="19">
        <f>VLOOKUP('Table 7'!B18,'[7]Persons '!$P$27:$AA$238,10,0)</f>
        <v>6.6388746852368882E-2</v>
      </c>
      <c r="N18" s="19">
        <f>VLOOKUP('Table 7'!B18,'[7]Persons '!$P$27:$AA$238,11,0)</f>
        <v>0.10191912524036094</v>
      </c>
      <c r="O18" s="21"/>
      <c r="P18" s="145">
        <f>VLOOKUP(B18,'[7]Males '!$C$27:$N$238,12,FALSE)</f>
        <v>183.42305012039941</v>
      </c>
      <c r="Q18" s="19">
        <f>VLOOKUP(B18,'[7]Males '!$Q$27:$AB$238,2,FALSE)</f>
        <v>0.33252634845202661</v>
      </c>
      <c r="R18" s="19">
        <f>VLOOKUP(B18,'[7]Males '!$Q$27:$AB$238,3,FALSE)</f>
        <v>9.2046462019505296E-2</v>
      </c>
      <c r="S18" s="19">
        <f>VLOOKUP(B18,'[7]Males '!$Q$27:$AB$238,4,FALSE)</f>
        <v>8.3091907517877824E-3</v>
      </c>
      <c r="T18" s="19">
        <f>VLOOKUP(B18,'[7]Males '!$Q$27:$AB$238,5,FALSE)</f>
        <v>0.11255875586572003</v>
      </c>
      <c r="U18" s="19">
        <f>VLOOKUP(B18,'[7]Males '!$Q$27:$AB$238,6,FALSE)</f>
        <v>5.5710996839270881E-2</v>
      </c>
      <c r="V18" s="19">
        <f>VLOOKUP(B18,'[7]Males '!$Q$27:$AB$238,7,FALSE)</f>
        <v>0</v>
      </c>
      <c r="W18" s="19">
        <f>VLOOKUP(B18,'[7]Males '!$Q$27:$AB$238,8,FALSE)</f>
        <v>3.5224974409741094E-2</v>
      </c>
      <c r="X18" s="19">
        <f>VLOOKUP(B18,'[7]Males '!$Q$27:$AB$238,9,FALSE)</f>
        <v>0.17003292481899623</v>
      </c>
      <c r="Y18" s="19">
        <f>VLOOKUP(B18,'[7]Males '!$Q$27:$AB$238,10,FALSE)</f>
        <v>6.3796863489055125E-2</v>
      </c>
      <c r="Z18" s="19">
        <f>VLOOKUP(B18,'[7]Males '!$Q$27:$AB$238,11,FALSE)</f>
        <v>0.12979348335389704</v>
      </c>
      <c r="AA18" s="21"/>
      <c r="AB18" s="145">
        <f>VLOOKUP(B18,'[7]Females '!$C$27:$N$238,12,FALSE)</f>
        <v>111.63744021701588</v>
      </c>
      <c r="AC18" s="274">
        <f>VLOOKUP(B18,'[7]Females '!$Q$27:$AB$238,2,FALSE)</f>
        <v>0.25264564293483216</v>
      </c>
      <c r="AD18" s="274">
        <f>VLOOKUP(B18,'[7]Females '!$Q$27:$AB$238,3,FALSE)</f>
        <v>0.18761344906006222</v>
      </c>
      <c r="AE18" s="274">
        <f>VLOOKUP(B18,'[7]Females '!$Q$27:$AB$238,4,FALSE)</f>
        <v>3.374922319857683E-2</v>
      </c>
      <c r="AF18" s="274">
        <f>VLOOKUP(B18,'[7]Females '!$Q$27:$AB$238,5,FALSE)</f>
        <v>0.10923175224172259</v>
      </c>
      <c r="AG18" s="274">
        <f>VLOOKUP(B18,'[7]Females '!$Q$27:$AB$238,6,FALSE)</f>
        <v>9.7067022937224814E-2</v>
      </c>
      <c r="AH18" s="274">
        <f>VLOOKUP(B18,'[7]Females '!$Q$27:$AB$238,7,FALSE)</f>
        <v>0</v>
      </c>
      <c r="AI18" s="274">
        <f>VLOOKUP(B18,'[7]Females '!$Q$27:$AB$238,8,FALSE)</f>
        <v>3.8797580842396269E-2</v>
      </c>
      <c r="AJ18" s="274">
        <f>VLOOKUP(B18,'[7]Females '!$Q$27:$AB$238,9,FALSE)</f>
        <v>0.15331285149142154</v>
      </c>
      <c r="AK18" s="274">
        <f>VLOOKUP(B18,'[7]Females '!$Q$27:$AB$238,10,FALSE)</f>
        <v>7.0968486101629855E-2</v>
      </c>
      <c r="AL18" s="273">
        <f>VLOOKUP(B18,'[7]Females '!$Q$27:$AB$238,11,FALSE)</f>
        <v>5.6613991192133763E-2</v>
      </c>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row>
    <row r="19" spans="1:68" s="3" customFormat="1" x14ac:dyDescent="0.2">
      <c r="A19" s="275" t="s">
        <v>611</v>
      </c>
      <c r="B19" s="28" t="s">
        <v>610</v>
      </c>
      <c r="C19" s="188" t="s">
        <v>609</v>
      </c>
      <c r="D19" s="24">
        <f>VLOOKUP(B19,'[7]Persons '!$C$27:$N$238,12,FALSE)</f>
        <v>652.75396071754381</v>
      </c>
      <c r="E19" s="23">
        <f>VLOOKUP('Table 7'!B19,'[7]Persons '!$P$27:$AA$238,2,0)</f>
        <v>0.34070763928963255</v>
      </c>
      <c r="F19" s="23">
        <f>VLOOKUP('Table 7'!B19,'[7]Persons '!$P$27:$AA$238,3,0)</f>
        <v>0.1128802219389478</v>
      </c>
      <c r="G19" s="23">
        <f>VLOOKUP('Table 7'!B19,'[7]Persons '!$P$27:$AA$238,4,0)</f>
        <v>2.5250184183986557E-2</v>
      </c>
      <c r="H19" s="23">
        <f>VLOOKUP('Table 7'!B19,'[7]Persons '!$P$27:$AA$238,5,0)</f>
        <v>0.11661424134974319</v>
      </c>
      <c r="I19" s="22">
        <f>VLOOKUP('Table 7'!B19,'[7]Persons '!$P$27:$AA$238,6,0)</f>
        <v>6.8241602452798394E-2</v>
      </c>
      <c r="J19" s="19">
        <f>VLOOKUP('Table 7'!B19,'[7]Persons '!$P$27:$AA$238,7,0)</f>
        <v>7.0718339352888635E-4</v>
      </c>
      <c r="K19" s="19">
        <f>VLOOKUP('Table 7'!B19,'[7]Persons '!$P$27:$AA$238,8,0)</f>
        <v>8.7658878510366564E-2</v>
      </c>
      <c r="L19" s="19">
        <f>VLOOKUP('Table 7'!B19,'[7]Persons '!$P$27:$AA$238,9,0)</f>
        <v>0.12151981286840714</v>
      </c>
      <c r="M19" s="19">
        <f>VLOOKUP('Table 7'!B19,'[7]Persons '!$P$27:$AA$238,10,0)</f>
        <v>7.1789413985383632E-2</v>
      </c>
      <c r="N19" s="19">
        <f>VLOOKUP('Table 7'!B19,'[7]Persons '!$P$27:$AA$238,11,0)</f>
        <v>5.4630822027205102E-2</v>
      </c>
      <c r="O19" s="21"/>
      <c r="P19" s="145">
        <f>VLOOKUP(B19,'[7]Males '!$C$27:$N$238,12,FALSE)</f>
        <v>371.3919813327351</v>
      </c>
      <c r="Q19" s="19">
        <f>VLOOKUP(B19,'[7]Males '!$Q$27:$AB$238,2,FALSE)</f>
        <v>0.40232500249633635</v>
      </c>
      <c r="R19" s="19">
        <f>VLOOKUP(B19,'[7]Males '!$Q$27:$AB$238,3,FALSE)</f>
        <v>9.1534346843916287E-2</v>
      </c>
      <c r="S19" s="19">
        <f>VLOOKUP(B19,'[7]Males '!$Q$27:$AB$238,4,FALSE)</f>
        <v>7.5913534242104258E-3</v>
      </c>
      <c r="T19" s="19">
        <f>VLOOKUP(B19,'[7]Males '!$Q$27:$AB$238,5,FALSE)</f>
        <v>0.10623056399027563</v>
      </c>
      <c r="U19" s="19">
        <f>VLOOKUP(B19,'[7]Males '!$Q$27:$AB$238,6,FALSE)</f>
        <v>8.0679135568079402E-2</v>
      </c>
      <c r="V19" s="19">
        <f>VLOOKUP(B19,'[7]Males '!$Q$27:$AB$238,7,FALSE)</f>
        <v>1.2429368006900646E-3</v>
      </c>
      <c r="W19" s="19">
        <f>VLOOKUP(B19,'[7]Males '!$Q$27:$AB$238,8,FALSE)</f>
        <v>8.4436757745674898E-2</v>
      </c>
      <c r="X19" s="19">
        <f>VLOOKUP(B19,'[7]Males '!$Q$27:$AB$238,9,FALSE)</f>
        <v>0.10884282330115137</v>
      </c>
      <c r="Y19" s="19">
        <f>VLOOKUP(B19,'[7]Males '!$Q$27:$AB$238,10,FALSE)</f>
        <v>7.9723055843479079E-2</v>
      </c>
      <c r="Z19" s="19">
        <f>VLOOKUP(B19,'[7]Males '!$Q$27:$AB$238,11,FALSE)</f>
        <v>3.7394023986186561E-2</v>
      </c>
      <c r="AA19" s="21"/>
      <c r="AB19" s="145">
        <f>VLOOKUP(B19,'[7]Females '!$C$27:$N$238,12,FALSE)</f>
        <v>279.0300161041348</v>
      </c>
      <c r="AC19" s="274">
        <f>VLOOKUP(B19,'[7]Females '!$Q$27:$AB$238,2,FALSE)</f>
        <v>0.26054904827067865</v>
      </c>
      <c r="AD19" s="274">
        <f>VLOOKUP(B19,'[7]Females '!$Q$27:$AB$238,3,FALSE)</f>
        <v>0.14116105725270192</v>
      </c>
      <c r="AE19" s="274">
        <f>VLOOKUP(B19,'[7]Females '!$Q$27:$AB$238,4,FALSE)</f>
        <v>4.8965305369265945E-2</v>
      </c>
      <c r="AF19" s="274">
        <f>VLOOKUP(B19,'[7]Females '!$Q$27:$AB$238,5,FALSE)</f>
        <v>0.13140961961952435</v>
      </c>
      <c r="AG19" s="274">
        <f>VLOOKUP(B19,'[7]Females '!$Q$27:$AB$238,6,FALSE)</f>
        <v>4.7447704700914112E-2</v>
      </c>
      <c r="AH19" s="274">
        <f>VLOOKUP(B19,'[7]Females '!$Q$27:$AB$238,7,FALSE)</f>
        <v>0</v>
      </c>
      <c r="AI19" s="274">
        <f>VLOOKUP(B19,'[7]Females '!$Q$27:$AB$238,8,FALSE)</f>
        <v>9.1812052006070774E-2</v>
      </c>
      <c r="AJ19" s="274">
        <f>VLOOKUP(B19,'[7]Females '!$Q$27:$AB$238,9,FALSE)</f>
        <v>0.13879583137416404</v>
      </c>
      <c r="AK19" s="274">
        <f>VLOOKUP(B19,'[7]Females '!$Q$27:$AB$238,10,FALSE)</f>
        <v>6.182962281198446E-2</v>
      </c>
      <c r="AL19" s="273">
        <f>VLOOKUP(B19,'[7]Females '!$Q$27:$AB$238,11,FALSE)</f>
        <v>7.8029758594695797E-2</v>
      </c>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row>
    <row r="20" spans="1:68" s="3" customFormat="1" x14ac:dyDescent="0.2">
      <c r="A20" s="275" t="s">
        <v>608</v>
      </c>
      <c r="B20" s="28" t="s">
        <v>607</v>
      </c>
      <c r="C20" s="188" t="s">
        <v>606</v>
      </c>
      <c r="D20" s="24">
        <f>VLOOKUP(B20,'[7]Persons '!$C$27:$N$238,12,FALSE)</f>
        <v>387.40598565399347</v>
      </c>
      <c r="E20" s="23">
        <f>VLOOKUP('Table 7'!B20,'[7]Persons '!$P$27:$AA$238,2,0)</f>
        <v>0.2644294239178247</v>
      </c>
      <c r="F20" s="23">
        <f>VLOOKUP('Table 7'!B20,'[7]Persons '!$P$27:$AA$238,3,0)</f>
        <v>9.7079655301574586E-2</v>
      </c>
      <c r="G20" s="23">
        <f>VLOOKUP('Table 7'!B20,'[7]Persons '!$P$27:$AA$238,4,0)</f>
        <v>1.5025613752885655E-2</v>
      </c>
      <c r="H20" s="23">
        <f>VLOOKUP('Table 7'!B20,'[7]Persons '!$P$27:$AA$238,5,0)</f>
        <v>8.1175046195647332E-2</v>
      </c>
      <c r="I20" s="22">
        <f>VLOOKUP('Table 7'!B20,'[7]Persons '!$P$27:$AA$238,6,0)</f>
        <v>5.7310938543668706E-2</v>
      </c>
      <c r="J20" s="19">
        <f>VLOOKUP('Table 7'!B20,'[7]Persons '!$P$27:$AA$238,7,0)</f>
        <v>1.6818398485558928E-2</v>
      </c>
      <c r="K20" s="19">
        <f>VLOOKUP('Table 7'!B20,'[7]Persons '!$P$27:$AA$238,8,0)</f>
        <v>0.22854903962900422</v>
      </c>
      <c r="L20" s="19">
        <f>VLOOKUP('Table 7'!B20,'[7]Persons '!$P$27:$AA$238,9,0)</f>
        <v>0.14396443989037069</v>
      </c>
      <c r="M20" s="19">
        <f>VLOOKUP('Table 7'!B20,'[7]Persons '!$P$27:$AA$238,10,0)</f>
        <v>3.8534906400335606E-2</v>
      </c>
      <c r="N20" s="19">
        <f>VLOOKUP('Table 7'!B20,'[7]Persons '!$P$27:$AA$238,11,0)</f>
        <v>5.7112537883129595E-2</v>
      </c>
      <c r="O20" s="21"/>
      <c r="P20" s="145">
        <f>VLOOKUP(B20,'[7]Males '!$C$27:$N$238,12,FALSE)</f>
        <v>209.99109789870332</v>
      </c>
      <c r="Q20" s="19">
        <f>VLOOKUP(B20,'[7]Males '!$Q$27:$AB$238,2,FALSE)</f>
        <v>0.32541195815674023</v>
      </c>
      <c r="R20" s="19">
        <f>VLOOKUP(B20,'[7]Males '!$Q$27:$AB$238,3,FALSE)</f>
        <v>7.1969922801110642E-2</v>
      </c>
      <c r="S20" s="19">
        <f>VLOOKUP(B20,'[7]Males '!$Q$27:$AB$238,4,FALSE)</f>
        <v>1.3688409848245503E-3</v>
      </c>
      <c r="T20" s="19">
        <f>VLOOKUP(B20,'[7]Males '!$Q$27:$AB$238,5,FALSE)</f>
        <v>0.11645221644990988</v>
      </c>
      <c r="U20" s="19">
        <f>VLOOKUP(B20,'[7]Males '!$Q$27:$AB$238,6,FALSE)</f>
        <v>7.3805883381418344E-2</v>
      </c>
      <c r="V20" s="19">
        <f>VLOOKUP(B20,'[7]Males '!$Q$27:$AB$238,7,FALSE)</f>
        <v>9.4560439049245736E-3</v>
      </c>
      <c r="W20" s="19">
        <f>VLOOKUP(B20,'[7]Males '!$Q$27:$AB$238,8,FALSE)</f>
        <v>0.16840368287677801</v>
      </c>
      <c r="X20" s="19">
        <f>VLOOKUP(B20,'[7]Males '!$Q$27:$AB$238,9,FALSE)</f>
        <v>0.13567185513237193</v>
      </c>
      <c r="Y20" s="19">
        <f>VLOOKUP(B20,'[7]Males '!$Q$27:$AB$238,10,FALSE)</f>
        <v>4.8299695433917454E-2</v>
      </c>
      <c r="Z20" s="19">
        <f>VLOOKUP(B20,'[7]Males '!$Q$27:$AB$238,11,FALSE)</f>
        <v>4.9159900878004328E-2</v>
      </c>
      <c r="AA20" s="21"/>
      <c r="AB20" s="145">
        <f>VLOOKUP(B20,'[7]Females '!$C$27:$N$238,12,FALSE)</f>
        <v>175.89123536131652</v>
      </c>
      <c r="AC20" s="274">
        <f>VLOOKUP(B20,'[7]Females '!$Q$27:$AB$238,2,FALSE)</f>
        <v>0.19391487686147155</v>
      </c>
      <c r="AD20" s="274">
        <f>VLOOKUP(B20,'[7]Females '!$Q$27:$AB$238,3,FALSE)</f>
        <v>0.12789833670878767</v>
      </c>
      <c r="AE20" s="274">
        <f>VLOOKUP(B20,'[7]Females '!$Q$27:$AB$238,4,FALSE)</f>
        <v>3.1460170675211521E-2</v>
      </c>
      <c r="AF20" s="274">
        <f>VLOOKUP(B20,'[7]Females '!$Q$27:$AB$238,5,FALSE)</f>
        <v>3.4555494356654996E-2</v>
      </c>
      <c r="AG20" s="274">
        <f>VLOOKUP(B20,'[7]Females '!$Q$27:$AB$238,6,FALSE)</f>
        <v>3.8114589046158519E-2</v>
      </c>
      <c r="AH20" s="274">
        <f>VLOOKUP(B20,'[7]Females '!$Q$27:$AB$238,7,FALSE)</f>
        <v>2.5753774437599863E-2</v>
      </c>
      <c r="AI20" s="274">
        <f>VLOOKUP(B20,'[7]Females '!$Q$27:$AB$238,8,FALSE)</f>
        <v>0.30233451712946297</v>
      </c>
      <c r="AJ20" s="274">
        <f>VLOOKUP(B20,'[7]Females '!$Q$27:$AB$238,9,FALSE)</f>
        <v>0.15165572564687635</v>
      </c>
      <c r="AK20" s="274">
        <f>VLOOKUP(B20,'[7]Females '!$Q$27:$AB$238,10,FALSE)</f>
        <v>2.7210834661166347E-2</v>
      </c>
      <c r="AL20" s="273">
        <f>VLOOKUP(B20,'[7]Females '!$Q$27:$AB$238,11,FALSE)</f>
        <v>6.7101680476610234E-2</v>
      </c>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row>
    <row r="21" spans="1:68" s="3" customFormat="1" x14ac:dyDescent="0.2">
      <c r="A21" s="275" t="s">
        <v>605</v>
      </c>
      <c r="B21" s="28" t="s">
        <v>604</v>
      </c>
      <c r="C21" s="188" t="s">
        <v>603</v>
      </c>
      <c r="D21" s="24">
        <f>VLOOKUP(B21,'[7]Persons '!$C$27:$N$238,12,FALSE)</f>
        <v>362.76936842531927</v>
      </c>
      <c r="E21" s="23">
        <f>VLOOKUP('Table 7'!B21,'[7]Persons '!$P$27:$AA$238,2,0)</f>
        <v>0.20326408928676437</v>
      </c>
      <c r="F21" s="23">
        <f>VLOOKUP('Table 7'!B21,'[7]Persons '!$P$27:$AA$238,3,0)</f>
        <v>0.12755904417158498</v>
      </c>
      <c r="G21" s="23">
        <f>VLOOKUP('Table 7'!B21,'[7]Persons '!$P$27:$AA$238,4,0)</f>
        <v>2.299073370138701E-2</v>
      </c>
      <c r="H21" s="23">
        <f>VLOOKUP('Table 7'!B21,'[7]Persons '!$P$27:$AA$238,5,0)</f>
        <v>7.9043883131301548E-2</v>
      </c>
      <c r="I21" s="22">
        <f>VLOOKUP('Table 7'!B21,'[7]Persons '!$P$27:$AA$238,6,0)</f>
        <v>0.12247814144028371</v>
      </c>
      <c r="J21" s="19">
        <f>VLOOKUP('Table 7'!B21,'[7]Persons '!$P$27:$AA$238,7,0)</f>
        <v>6.7854368606133182E-3</v>
      </c>
      <c r="K21" s="19">
        <f>VLOOKUP('Table 7'!B21,'[7]Persons '!$P$27:$AA$238,8,0)</f>
        <v>0.10374208254646572</v>
      </c>
      <c r="L21" s="19">
        <f>VLOOKUP('Table 7'!B21,'[7]Persons '!$P$27:$AA$238,9,0)</f>
        <v>0.18982720186901944</v>
      </c>
      <c r="M21" s="19">
        <f>VLOOKUP('Table 7'!B21,'[7]Persons '!$P$27:$AA$238,10,0)</f>
        <v>3.6712232557467459E-2</v>
      </c>
      <c r="N21" s="19">
        <f>VLOOKUP('Table 7'!B21,'[7]Persons '!$P$27:$AA$238,11,0)</f>
        <v>0.10759715443511224</v>
      </c>
      <c r="O21" s="21"/>
      <c r="P21" s="145">
        <f>VLOOKUP(B21,'[7]Males '!$C$27:$N$238,12,FALSE)</f>
        <v>205.62483210289531</v>
      </c>
      <c r="Q21" s="19">
        <f>VLOOKUP(B21,'[7]Males '!$Q$27:$AB$238,2,FALSE)</f>
        <v>0.23032554534595545</v>
      </c>
      <c r="R21" s="19">
        <f>VLOOKUP(B21,'[7]Males '!$Q$27:$AB$238,3,FALSE)</f>
        <v>0.11271202543696827</v>
      </c>
      <c r="S21" s="19">
        <f>VLOOKUP(B21,'[7]Males '!$Q$27:$AB$238,4,FALSE)</f>
        <v>3.7634532457959821E-2</v>
      </c>
      <c r="T21" s="19">
        <f>VLOOKUP(B21,'[7]Males '!$Q$27:$AB$238,5,FALSE)</f>
        <v>8.280957320259387E-2</v>
      </c>
      <c r="U21" s="19">
        <f>VLOOKUP(B21,'[7]Males '!$Q$27:$AB$238,6,FALSE)</f>
        <v>0.11453164946216957</v>
      </c>
      <c r="V21" s="19">
        <f>VLOOKUP(B21,'[7]Males '!$Q$27:$AB$238,7,FALSE)</f>
        <v>1.1971067011900625E-2</v>
      </c>
      <c r="W21" s="19">
        <f>VLOOKUP(B21,'[7]Males '!$Q$27:$AB$238,8,FALSE)</f>
        <v>0.10807864364139504</v>
      </c>
      <c r="X21" s="19">
        <f>VLOOKUP(B21,'[7]Males '!$Q$27:$AB$238,9,FALSE)</f>
        <v>0.1625763905201921</v>
      </c>
      <c r="Y21" s="19">
        <f>VLOOKUP(B21,'[7]Males '!$Q$27:$AB$238,10,FALSE)</f>
        <v>1.3067940675135137E-2</v>
      </c>
      <c r="Z21" s="19">
        <f>VLOOKUP(B21,'[7]Males '!$Q$27:$AB$238,11,FALSE)</f>
        <v>0.12629263224573012</v>
      </c>
      <c r="AA21" s="21"/>
      <c r="AB21" s="145">
        <f>VLOOKUP(B21,'[7]Females '!$C$27:$N$238,12,FALSE)</f>
        <v>155.38192415816243</v>
      </c>
      <c r="AC21" s="274">
        <f>VLOOKUP(B21,'[7]Females '!$Q$27:$AB$238,2,FALSE)</f>
        <v>0.16308285784317261</v>
      </c>
      <c r="AD21" s="274">
        <f>VLOOKUP(B21,'[7]Females '!$Q$27:$AB$238,3,FALSE)</f>
        <v>0.14865385861162314</v>
      </c>
      <c r="AE21" s="274">
        <f>VLOOKUP(B21,'[7]Females '!$Q$27:$AB$238,4,FALSE)</f>
        <v>3.8726481848391126E-3</v>
      </c>
      <c r="AF21" s="274">
        <f>VLOOKUP(B21,'[7]Females '!$Q$27:$AB$238,5,FALSE)</f>
        <v>7.028866661611062E-2</v>
      </c>
      <c r="AG21" s="274">
        <f>VLOOKUP(B21,'[7]Females '!$Q$27:$AB$238,6,FALSE)</f>
        <v>0.13438350012848307</v>
      </c>
      <c r="AH21" s="274">
        <f>VLOOKUP(B21,'[7]Females '!$Q$27:$AB$238,7,FALSE)</f>
        <v>0</v>
      </c>
      <c r="AI21" s="274">
        <f>VLOOKUP(B21,'[7]Females '!$Q$27:$AB$238,8,FALSE)</f>
        <v>9.9180113100875586E-2</v>
      </c>
      <c r="AJ21" s="274">
        <f>VLOOKUP(B21,'[7]Females '!$Q$27:$AB$238,9,FALSE)</f>
        <v>0.2280429420560702</v>
      </c>
      <c r="AK21" s="274">
        <f>VLOOKUP(B21,'[7]Females '!$Q$27:$AB$238,10,FALSE)</f>
        <v>6.8418385012914598E-2</v>
      </c>
      <c r="AL21" s="273">
        <f>VLOOKUP(B21,'[7]Females '!$Q$27:$AB$238,11,FALSE)</f>
        <v>8.4077028445911237E-2</v>
      </c>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row>
    <row r="22" spans="1:68" s="3" customFormat="1" x14ac:dyDescent="0.2">
      <c r="A22" s="275" t="s">
        <v>602</v>
      </c>
      <c r="B22" s="28" t="s">
        <v>601</v>
      </c>
      <c r="C22" s="188" t="s">
        <v>600</v>
      </c>
      <c r="D22" s="24">
        <f>VLOOKUP(B22,'[7]Persons '!$C$27:$N$238,12,FALSE)</f>
        <v>647.4911292685573</v>
      </c>
      <c r="E22" s="23">
        <f>VLOOKUP('Table 7'!B22,'[7]Persons '!$P$27:$AA$238,2,0)</f>
        <v>0.21599797239825325</v>
      </c>
      <c r="F22" s="23">
        <f>VLOOKUP('Table 7'!B22,'[7]Persons '!$P$27:$AA$238,3,0)</f>
        <v>9.1030896519221749E-2</v>
      </c>
      <c r="G22" s="23">
        <f>VLOOKUP('Table 7'!B22,'[7]Persons '!$P$27:$AA$238,4,0)</f>
        <v>2.9253640713854945E-2</v>
      </c>
      <c r="H22" s="23">
        <f>VLOOKUP('Table 7'!B22,'[7]Persons '!$P$27:$AA$238,5,0)</f>
        <v>5.1957876310596042E-2</v>
      </c>
      <c r="I22" s="22">
        <f>VLOOKUP('Table 7'!B22,'[7]Persons '!$P$27:$AA$238,6,0)</f>
        <v>0.11594808859288781</v>
      </c>
      <c r="J22" s="19">
        <f>VLOOKUP('Table 7'!B22,'[7]Persons '!$P$27:$AA$238,7,0)</f>
        <v>1.2655312801475275E-2</v>
      </c>
      <c r="K22" s="19">
        <f>VLOOKUP('Table 7'!B22,'[7]Persons '!$P$27:$AA$238,8,0)</f>
        <v>0.19537728634282647</v>
      </c>
      <c r="L22" s="19">
        <f>VLOOKUP('Table 7'!B22,'[7]Persons '!$P$27:$AA$238,9,0)</f>
        <v>0.14967046227820738</v>
      </c>
      <c r="M22" s="19">
        <f>VLOOKUP('Table 7'!B22,'[7]Persons '!$P$27:$AA$238,10,0)</f>
        <v>5.1960028376813606E-2</v>
      </c>
      <c r="N22" s="19">
        <f>VLOOKUP('Table 7'!B22,'[7]Persons '!$P$27:$AA$238,11,0)</f>
        <v>8.6148435665863415E-2</v>
      </c>
      <c r="O22" s="21"/>
      <c r="P22" s="145">
        <f>VLOOKUP(B22,'[7]Males '!$C$27:$N$238,12,FALSE)</f>
        <v>358.1861768250742</v>
      </c>
      <c r="Q22" s="19">
        <f>VLOOKUP(B22,'[7]Males '!$Q$27:$AB$238,2,FALSE)</f>
        <v>0.27046420489915424</v>
      </c>
      <c r="R22" s="19">
        <f>VLOOKUP(B22,'[7]Males '!$Q$27:$AB$238,3,FALSE)</f>
        <v>5.6008790485124117E-2</v>
      </c>
      <c r="S22" s="19">
        <f>VLOOKUP(B22,'[7]Males '!$Q$27:$AB$238,4,FALSE)</f>
        <v>4.1054607696448676E-2</v>
      </c>
      <c r="T22" s="19">
        <f>VLOOKUP(B22,'[7]Males '!$Q$27:$AB$238,5,FALSE)</f>
        <v>4.4418190463221964E-2</v>
      </c>
      <c r="U22" s="19">
        <f>VLOOKUP(B22,'[7]Males '!$Q$27:$AB$238,6,FALSE)</f>
        <v>0.11034997782012103</v>
      </c>
      <c r="V22" s="19">
        <f>VLOOKUP(B22,'[7]Males '!$Q$27:$AB$238,7,FALSE)</f>
        <v>1.372219369417352E-2</v>
      </c>
      <c r="W22" s="19">
        <f>VLOOKUP(B22,'[7]Males '!$Q$27:$AB$238,8,FALSE)</f>
        <v>0.16930082751540698</v>
      </c>
      <c r="X22" s="19">
        <f>VLOOKUP(B22,'[7]Males '!$Q$27:$AB$238,9,FALSE)</f>
        <v>0.16017912240675658</v>
      </c>
      <c r="Y22" s="19">
        <f>VLOOKUP(B22,'[7]Males '!$Q$27:$AB$238,10,FALSE)</f>
        <v>5.5288458574653983E-2</v>
      </c>
      <c r="Z22" s="19">
        <f>VLOOKUP(B22,'[7]Males '!$Q$27:$AB$238,11,FALSE)</f>
        <v>7.9213626444938928E-2</v>
      </c>
      <c r="AA22" s="21"/>
      <c r="AB22" s="145">
        <f>VLOOKUP(B22,'[7]Females '!$C$27:$N$238,12,FALSE)</f>
        <v>283.35258734739767</v>
      </c>
      <c r="AC22" s="274">
        <f>VLOOKUP(B22,'[7]Females '!$Q$27:$AB$238,2,FALSE)</f>
        <v>0.14224100047097973</v>
      </c>
      <c r="AD22" s="274">
        <f>VLOOKUP(B22,'[7]Females '!$Q$27:$AB$238,3,FALSE)</f>
        <v>0.1372146406605026</v>
      </c>
      <c r="AE22" s="274">
        <f>VLOOKUP(B22,'[7]Females '!$Q$27:$AB$238,4,FALSE)</f>
        <v>1.4950560109029731E-2</v>
      </c>
      <c r="AF22" s="274">
        <f>VLOOKUP(B22,'[7]Females '!$Q$27:$AB$238,5,FALSE)</f>
        <v>5.5020724029862494E-2</v>
      </c>
      <c r="AG22" s="274">
        <f>VLOOKUP(B22,'[7]Females '!$Q$27:$AB$238,6,FALSE)</f>
        <v>0.12546037600791041</v>
      </c>
      <c r="AH22" s="274">
        <f>VLOOKUP(B22,'[7]Females '!$Q$27:$AB$238,7,FALSE)</f>
        <v>1.1572517162458922E-2</v>
      </c>
      <c r="AI22" s="274">
        <f>VLOOKUP(B22,'[7]Females '!$Q$27:$AB$238,8,FALSE)</f>
        <v>0.22844108410891614</v>
      </c>
      <c r="AJ22" s="274">
        <f>VLOOKUP(B22,'[7]Females '!$Q$27:$AB$238,9,FALSE)</f>
        <v>0.13953057406925742</v>
      </c>
      <c r="AK22" s="274">
        <f>VLOOKUP(B22,'[7]Females '!$Q$27:$AB$238,10,FALSE)</f>
        <v>4.8844077905504345E-2</v>
      </c>
      <c r="AL22" s="273">
        <f>VLOOKUP(B22,'[7]Females '!$Q$27:$AB$238,11,FALSE)</f>
        <v>9.6724445475577875E-2</v>
      </c>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row>
    <row r="23" spans="1:68" s="3" customFormat="1" x14ac:dyDescent="0.2">
      <c r="A23" s="275" t="s">
        <v>599</v>
      </c>
      <c r="B23" s="28" t="s">
        <v>598</v>
      </c>
      <c r="C23" s="188" t="s">
        <v>597</v>
      </c>
      <c r="D23" s="24">
        <f>VLOOKUP(B23,'[7]Persons '!$C$27:$N$238,12,FALSE)</f>
        <v>458.57505627190562</v>
      </c>
      <c r="E23" s="23">
        <f>VLOOKUP('Table 7'!B23,'[7]Persons '!$P$27:$AA$238,2,0)</f>
        <v>0.15439882150186587</v>
      </c>
      <c r="F23" s="23">
        <f>VLOOKUP('Table 7'!B23,'[7]Persons '!$P$27:$AA$238,3,0)</f>
        <v>7.2054353354590525E-2</v>
      </c>
      <c r="G23" s="23">
        <f>VLOOKUP('Table 7'!B23,'[7]Persons '!$P$27:$AA$238,4,0)</f>
        <v>1.6465405740319187E-2</v>
      </c>
      <c r="H23" s="23">
        <f>VLOOKUP('Table 7'!B23,'[7]Persons '!$P$27:$AA$238,5,0)</f>
        <v>4.8438060020217458E-2</v>
      </c>
      <c r="I23" s="22">
        <f>VLOOKUP('Table 7'!B23,'[7]Persons '!$P$27:$AA$238,6,0)</f>
        <v>0.13272849429192907</v>
      </c>
      <c r="J23" s="19">
        <f>VLOOKUP('Table 7'!B23,'[7]Persons '!$P$27:$AA$238,7,0)</f>
        <v>5.5290980131481237E-3</v>
      </c>
      <c r="K23" s="19">
        <f>VLOOKUP('Table 7'!B23,'[7]Persons '!$P$27:$AA$238,8,0)</f>
        <v>0.21612579080299493</v>
      </c>
      <c r="L23" s="19">
        <f>VLOOKUP('Table 7'!B23,'[7]Persons '!$P$27:$AA$238,9,0)</f>
        <v>0.21979992103598733</v>
      </c>
      <c r="M23" s="19">
        <f>VLOOKUP('Table 7'!B23,'[7]Persons '!$P$27:$AA$238,10,0)</f>
        <v>2.9043179402487594E-2</v>
      </c>
      <c r="N23" s="19">
        <f>VLOOKUP('Table 7'!B23,'[7]Persons '!$P$27:$AA$238,11,0)</f>
        <v>0.10541687583645991</v>
      </c>
      <c r="O23" s="21"/>
      <c r="P23" s="145">
        <f>VLOOKUP(B23,'[7]Males '!$C$27:$N$238,12,FALSE)</f>
        <v>236.15563167913021</v>
      </c>
      <c r="Q23" s="19">
        <f>VLOOKUP(B23,'[7]Males '!$Q$27:$AB$238,2,FALSE)</f>
        <v>0.19468021744025715</v>
      </c>
      <c r="R23" s="19">
        <f>VLOOKUP(B23,'[7]Males '!$Q$27:$AB$238,3,FALSE)</f>
        <v>5.6596087381519382E-2</v>
      </c>
      <c r="S23" s="19">
        <f>VLOOKUP(B23,'[7]Males '!$Q$27:$AB$238,4,FALSE)</f>
        <v>2.0107591943441475E-2</v>
      </c>
      <c r="T23" s="19">
        <f>VLOOKUP(B23,'[7]Males '!$Q$27:$AB$238,5,FALSE)</f>
        <v>2.5134068562758238E-2</v>
      </c>
      <c r="U23" s="19">
        <f>VLOOKUP(B23,'[7]Males '!$Q$27:$AB$238,6,FALSE)</f>
        <v>0.16696031929660099</v>
      </c>
      <c r="V23" s="19">
        <f>VLOOKUP(B23,'[7]Males '!$Q$27:$AB$238,7,FALSE)</f>
        <v>3.3208311609816531E-3</v>
      </c>
      <c r="W23" s="19">
        <f>VLOOKUP(B23,'[7]Males '!$Q$27:$AB$238,8,FALSE)</f>
        <v>0.18474716900942253</v>
      </c>
      <c r="X23" s="19">
        <f>VLOOKUP(B23,'[7]Males '!$Q$27:$AB$238,9,FALSE)</f>
        <v>0.19949590809455248</v>
      </c>
      <c r="Y23" s="19">
        <f>VLOOKUP(B23,'[7]Males '!$Q$27:$AB$238,10,FALSE)</f>
        <v>3.1879829174771744E-2</v>
      </c>
      <c r="Z23" s="19">
        <f>VLOOKUP(B23,'[7]Males '!$Q$27:$AB$238,11,FALSE)</f>
        <v>0.11707797793569448</v>
      </c>
      <c r="AA23" s="21"/>
      <c r="AB23" s="145">
        <f>VLOOKUP(B23,'[7]Females '!$C$27:$N$238,12,FALSE)</f>
        <v>220.21873627571603</v>
      </c>
      <c r="AC23" s="274">
        <f>VLOOKUP(B23,'[7]Females '!$Q$27:$AB$238,2,FALSE)</f>
        <v>0.11085602539044294</v>
      </c>
      <c r="AD23" s="274">
        <f>VLOOKUP(B23,'[7]Females '!$Q$27:$AB$238,3,FALSE)</f>
        <v>8.9351363607098236E-2</v>
      </c>
      <c r="AE23" s="274">
        <f>VLOOKUP(B23,'[7]Females '!$Q$27:$AB$238,4,FALSE)</f>
        <v>1.2724182030763975E-2</v>
      </c>
      <c r="AF23" s="274">
        <f>VLOOKUP(B23,'[7]Females '!$Q$27:$AB$238,5,FALSE)</f>
        <v>7.3912576816304768E-2</v>
      </c>
      <c r="AG23" s="274">
        <f>VLOOKUP(B23,'[7]Females '!$Q$27:$AB$238,6,FALSE)</f>
        <v>9.6100646373988075E-2</v>
      </c>
      <c r="AH23" s="274">
        <f>VLOOKUP(B23,'[7]Females '!$Q$27:$AB$238,7,FALSE)</f>
        <v>7.9524271259022641E-3</v>
      </c>
      <c r="AI23" s="274">
        <f>VLOOKUP(B23,'[7]Females '!$Q$27:$AB$238,8,FALSE)</f>
        <v>0.25193502251088973</v>
      </c>
      <c r="AJ23" s="274">
        <f>VLOOKUP(B23,'[7]Females '!$Q$27:$AB$238,9,FALSE)</f>
        <v>0.24376980756513067</v>
      </c>
      <c r="AK23" s="274">
        <f>VLOOKUP(B23,'[7]Females '!$Q$27:$AB$238,10,FALSE)</f>
        <v>1.9432619908779151E-2</v>
      </c>
      <c r="AL23" s="273">
        <f>VLOOKUP(B23,'[7]Females '!$Q$27:$AB$238,11,FALSE)</f>
        <v>9.3965328670700177E-2</v>
      </c>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row>
    <row r="24" spans="1:68" s="3" customFormat="1" x14ac:dyDescent="0.2">
      <c r="A24" s="275" t="s">
        <v>596</v>
      </c>
      <c r="B24" s="28" t="s">
        <v>595</v>
      </c>
      <c r="C24" s="188" t="s">
        <v>594</v>
      </c>
      <c r="D24" s="24">
        <f>VLOOKUP(B24,'[7]Persons '!$C$27:$N$238,12,FALSE)</f>
        <v>535.54875938647422</v>
      </c>
      <c r="E24" s="23">
        <f>VLOOKUP('Table 7'!B24,'[7]Persons '!$P$27:$AA$238,2,0)</f>
        <v>0.35199908245995215</v>
      </c>
      <c r="F24" s="23">
        <f>VLOOKUP('Table 7'!B24,'[7]Persons '!$P$27:$AA$238,3,0)</f>
        <v>4.3301044042853329E-2</v>
      </c>
      <c r="G24" s="23">
        <f>VLOOKUP('Table 7'!B24,'[7]Persons '!$P$27:$AA$238,4,0)</f>
        <v>4.8582106279162658E-2</v>
      </c>
      <c r="H24" s="23">
        <f>VLOOKUP('Table 7'!B24,'[7]Persons '!$P$27:$AA$238,5,0)</f>
        <v>4.6864544042148834E-2</v>
      </c>
      <c r="I24" s="22">
        <f>VLOOKUP('Table 7'!B24,'[7]Persons '!$P$27:$AA$238,6,0)</f>
        <v>0.16799063593514521</v>
      </c>
      <c r="J24" s="19">
        <f>VLOOKUP('Table 7'!B24,'[7]Persons '!$P$27:$AA$238,7,0)</f>
        <v>1.1706729440958632E-2</v>
      </c>
      <c r="K24" s="19">
        <f>VLOOKUP('Table 7'!B24,'[7]Persons '!$P$27:$AA$238,8,0)</f>
        <v>4.8883671533107513E-2</v>
      </c>
      <c r="L24" s="19">
        <f>VLOOKUP('Table 7'!B24,'[7]Persons '!$P$27:$AA$238,9,0)</f>
        <v>0.10122723128587449</v>
      </c>
      <c r="M24" s="19">
        <f>VLOOKUP('Table 7'!B24,'[7]Persons '!$P$27:$AA$238,10,0)</f>
        <v>7.0652158171580229E-2</v>
      </c>
      <c r="N24" s="19">
        <f>VLOOKUP('Table 7'!B24,'[7]Persons '!$P$27:$AA$238,11,0)</f>
        <v>0.10879279680921689</v>
      </c>
      <c r="O24" s="21"/>
      <c r="P24" s="145">
        <f>VLOOKUP(B24,'[7]Males '!$C$27:$N$238,12,FALSE)</f>
        <v>322.59795871561988</v>
      </c>
      <c r="Q24" s="19">
        <f>VLOOKUP(B24,'[7]Males '!$Q$27:$AB$238,2,FALSE)</f>
        <v>0.37746936198072645</v>
      </c>
      <c r="R24" s="19">
        <f>VLOOKUP(B24,'[7]Males '!$Q$27:$AB$238,3,FALSE)</f>
        <v>3.532351054554031E-2</v>
      </c>
      <c r="S24" s="19">
        <f>VLOOKUP(B24,'[7]Males '!$Q$27:$AB$238,4,FALSE)</f>
        <v>6.1137039714576909E-2</v>
      </c>
      <c r="T24" s="19">
        <f>VLOOKUP(B24,'[7]Males '!$Q$27:$AB$238,5,FALSE)</f>
        <v>5.3828561165791843E-2</v>
      </c>
      <c r="U24" s="19">
        <f>VLOOKUP(B24,'[7]Males '!$Q$27:$AB$238,6,FALSE)</f>
        <v>0.14954248117577471</v>
      </c>
      <c r="V24" s="19">
        <f>VLOOKUP(B24,'[7]Males '!$Q$27:$AB$238,7,FALSE)</f>
        <v>1.1721138588766179E-2</v>
      </c>
      <c r="W24" s="19">
        <f>VLOOKUP(B24,'[7]Males '!$Q$27:$AB$238,8,FALSE)</f>
        <v>3.9574405586561105E-2</v>
      </c>
      <c r="X24" s="19">
        <f>VLOOKUP(B24,'[7]Males '!$Q$27:$AB$238,9,FALSE)</f>
        <v>0.10357048951240461</v>
      </c>
      <c r="Y24" s="19">
        <f>VLOOKUP(B24,'[7]Males '!$Q$27:$AB$238,10,FALSE)</f>
        <v>0.10337982899934965</v>
      </c>
      <c r="Z24" s="19">
        <f>VLOOKUP(B24,'[7]Males '!$Q$27:$AB$238,11,FALSE)</f>
        <v>6.4453182730508082E-2</v>
      </c>
      <c r="AA24" s="21"/>
      <c r="AB24" s="145">
        <f>VLOOKUP(B24,'[7]Females '!$C$27:$N$238,12,FALSE)</f>
        <v>210.80550879303013</v>
      </c>
      <c r="AC24" s="274">
        <f>VLOOKUP(B24,'[7]Females '!$Q$27:$AB$238,2,FALSE)</f>
        <v>0.30940738596118161</v>
      </c>
      <c r="AD24" s="274">
        <f>VLOOKUP(B24,'[7]Females '!$Q$27:$AB$238,3,FALSE)</f>
        <v>5.5949809320249448E-2</v>
      </c>
      <c r="AE24" s="274">
        <f>VLOOKUP(B24,'[7]Females '!$Q$27:$AB$238,4,FALSE)</f>
        <v>2.9863557970536542E-2</v>
      </c>
      <c r="AF24" s="274">
        <f>VLOOKUP(B24,'[7]Females '!$Q$27:$AB$238,5,FALSE)</f>
        <v>3.6684356649781889E-2</v>
      </c>
      <c r="AG24" s="274">
        <f>VLOOKUP(B24,'[7]Females '!$Q$27:$AB$238,6,FALSE)</f>
        <v>0.19793162775458509</v>
      </c>
      <c r="AH24" s="274">
        <f>VLOOKUP(B24,'[7]Females '!$Q$27:$AB$238,7,FALSE)</f>
        <v>1.1803814142554936E-2</v>
      </c>
      <c r="AI24" s="274">
        <f>VLOOKUP(B24,'[7]Females '!$Q$27:$AB$238,8,FALSE)</f>
        <v>6.0646992678912152E-2</v>
      </c>
      <c r="AJ24" s="274">
        <f>VLOOKUP(B24,'[7]Females '!$Q$27:$AB$238,9,FALSE)</f>
        <v>9.8671470923563848E-2</v>
      </c>
      <c r="AK24" s="274">
        <f>VLOOKUP(B24,'[7]Females '!$Q$27:$AB$238,10,FALSE)</f>
        <v>2.128764981000849E-2</v>
      </c>
      <c r="AL24" s="273">
        <f>VLOOKUP(B24,'[7]Females '!$Q$27:$AB$238,11,FALSE)</f>
        <v>0.17775333478862598</v>
      </c>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row>
    <row r="25" spans="1:68" s="3" customFormat="1" x14ac:dyDescent="0.2">
      <c r="A25" s="275" t="s">
        <v>593</v>
      </c>
      <c r="B25" s="28" t="s">
        <v>592</v>
      </c>
      <c r="C25" s="188" t="s">
        <v>591</v>
      </c>
      <c r="D25" s="24">
        <f>VLOOKUP(B25,'[7]Persons '!$C$27:$N$238,12,FALSE)</f>
        <v>440.64136971162316</v>
      </c>
      <c r="E25" s="23">
        <f>VLOOKUP('Table 7'!B25,'[7]Persons '!$P$27:$AA$238,2,0)</f>
        <v>0.12747360580343844</v>
      </c>
      <c r="F25" s="23">
        <f>VLOOKUP('Table 7'!B25,'[7]Persons '!$P$27:$AA$238,3,0)</f>
        <v>0.10890423963344888</v>
      </c>
      <c r="G25" s="23">
        <f>VLOOKUP('Table 7'!B25,'[7]Persons '!$P$27:$AA$238,4,0)</f>
        <v>1.8164257608060019E-2</v>
      </c>
      <c r="H25" s="23">
        <f>VLOOKUP('Table 7'!B25,'[7]Persons '!$P$27:$AA$238,5,0)</f>
        <v>5.2004699223757916E-2</v>
      </c>
      <c r="I25" s="22">
        <f>VLOOKUP('Table 7'!B25,'[7]Persons '!$P$27:$AA$238,6,0)</f>
        <v>0.10745207141955235</v>
      </c>
      <c r="J25" s="19">
        <f>VLOOKUP('Table 7'!B25,'[7]Persons '!$P$27:$AA$238,7,0)</f>
        <v>6.1725036811809413E-4</v>
      </c>
      <c r="K25" s="19">
        <f>VLOOKUP('Table 7'!B25,'[7]Persons '!$P$27:$AA$238,8,0)</f>
        <v>0.26518839560627949</v>
      </c>
      <c r="L25" s="19">
        <f>VLOOKUP('Table 7'!B25,'[7]Persons '!$P$27:$AA$238,9,0)</f>
        <v>0.23375265854916555</v>
      </c>
      <c r="M25" s="19">
        <f>VLOOKUP('Table 7'!B25,'[7]Persons '!$P$27:$AA$238,10,0)</f>
        <v>2.4370968320281947E-2</v>
      </c>
      <c r="N25" s="19">
        <f>VLOOKUP('Table 7'!B25,'[7]Persons '!$P$27:$AA$238,11,0)</f>
        <v>6.2071853467897564E-2</v>
      </c>
      <c r="O25" s="21"/>
      <c r="P25" s="145">
        <f>VLOOKUP(B25,'[7]Males '!$C$27:$N$238,12,FALSE)</f>
        <v>233.32460942209497</v>
      </c>
      <c r="Q25" s="19">
        <f>VLOOKUP(B25,'[7]Males '!$Q$27:$AB$238,2,FALSE)</f>
        <v>0.15996195666685362</v>
      </c>
      <c r="R25" s="19">
        <f>VLOOKUP(B25,'[7]Males '!$Q$27:$AB$238,3,FALSE)</f>
        <v>8.1548156871685332E-2</v>
      </c>
      <c r="S25" s="19">
        <f>VLOOKUP(B25,'[7]Males '!$Q$27:$AB$238,4,FALSE)</f>
        <v>1.74312428996484E-2</v>
      </c>
      <c r="T25" s="19">
        <f>VLOOKUP(B25,'[7]Males '!$Q$27:$AB$238,5,FALSE)</f>
        <v>3.8886658262610438E-2</v>
      </c>
      <c r="U25" s="19">
        <f>VLOOKUP(B25,'[7]Males '!$Q$27:$AB$238,6,FALSE)</f>
        <v>0.10995882458211687</v>
      </c>
      <c r="V25" s="19">
        <f>VLOOKUP(B25,'[7]Males '!$Q$27:$AB$238,7,FALSE)</f>
        <v>0</v>
      </c>
      <c r="W25" s="19">
        <f>VLOOKUP(B25,'[7]Males '!$Q$27:$AB$238,8,FALSE)</f>
        <v>0.24216295776744734</v>
      </c>
      <c r="X25" s="19">
        <f>VLOOKUP(B25,'[7]Males '!$Q$27:$AB$238,9,FALSE)</f>
        <v>0.27156175025795154</v>
      </c>
      <c r="Y25" s="19">
        <f>VLOOKUP(B25,'[7]Males '!$Q$27:$AB$238,10,FALSE)</f>
        <v>2.1847722032565232E-2</v>
      </c>
      <c r="Z25" s="19">
        <f>VLOOKUP(B25,'[7]Males '!$Q$27:$AB$238,11,FALSE)</f>
        <v>5.6640730659121299E-2</v>
      </c>
      <c r="AA25" s="21"/>
      <c r="AB25" s="145">
        <f>VLOOKUP(B25,'[7]Females '!$C$27:$N$238,12,FALSE)</f>
        <v>207.31676028952828</v>
      </c>
      <c r="AC25" s="274">
        <f>VLOOKUP(B25,'[7]Females '!$Q$27:$AB$238,2,FALSE)</f>
        <v>9.0909597348993995E-2</v>
      </c>
      <c r="AD25" s="274">
        <f>VLOOKUP(B25,'[7]Females '!$Q$27:$AB$238,3,FALSE)</f>
        <v>0.13969213790464047</v>
      </c>
      <c r="AE25" s="274">
        <f>VLOOKUP(B25,'[7]Females '!$Q$27:$AB$238,4,FALSE)</f>
        <v>1.8989228875708308E-2</v>
      </c>
      <c r="AF25" s="274">
        <f>VLOOKUP(B25,'[7]Females '!$Q$27:$AB$238,5,FALSE)</f>
        <v>6.6768395990812607E-2</v>
      </c>
      <c r="AG25" s="274">
        <f>VLOOKUP(B25,'[7]Females '!$Q$27:$AB$238,6,FALSE)</f>
        <v>0.1046308465376076</v>
      </c>
      <c r="AH25" s="274">
        <f>VLOOKUP(B25,'[7]Females '!$Q$27:$AB$238,7,FALSE)</f>
        <v>1.311934680450912E-3</v>
      </c>
      <c r="AI25" s="274">
        <f>VLOOKUP(B25,'[7]Females '!$Q$27:$AB$238,8,FALSE)</f>
        <v>0.29110237035205183</v>
      </c>
      <c r="AJ25" s="274">
        <f>VLOOKUP(B25,'[7]Females '!$Q$27:$AB$238,9,FALSE)</f>
        <v>0.19120042329700088</v>
      </c>
      <c r="AK25" s="274">
        <f>VLOOKUP(B25,'[7]Females '!$Q$27:$AB$238,10,FALSE)</f>
        <v>2.7210755386870546E-2</v>
      </c>
      <c r="AL25" s="273">
        <f>VLOOKUP(B25,'[7]Females '!$Q$27:$AB$238,11,FALSE)</f>
        <v>6.8184309625862846E-2</v>
      </c>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row>
    <row r="26" spans="1:68" s="3" customFormat="1" x14ac:dyDescent="0.2">
      <c r="A26" s="275" t="s">
        <v>590</v>
      </c>
      <c r="B26" s="28" t="s">
        <v>589</v>
      </c>
      <c r="C26" s="188" t="s">
        <v>588</v>
      </c>
      <c r="D26" s="24">
        <f>VLOOKUP(B26,'[7]Persons '!$C$27:$N$238,12,FALSE)</f>
        <v>503.68438493183965</v>
      </c>
      <c r="E26" s="23">
        <f>VLOOKUP('Table 7'!B26,'[7]Persons '!$P$27:$AA$238,2,0)</f>
        <v>0.26577942658483455</v>
      </c>
      <c r="F26" s="23">
        <f>VLOOKUP('Table 7'!B26,'[7]Persons '!$P$27:$AA$238,3,0)</f>
        <v>0.11936336995993034</v>
      </c>
      <c r="G26" s="23">
        <f>VLOOKUP('Table 7'!B26,'[7]Persons '!$P$27:$AA$238,4,0)</f>
        <v>1.3211588549392002E-2</v>
      </c>
      <c r="H26" s="23">
        <f>VLOOKUP('Table 7'!B26,'[7]Persons '!$P$27:$AA$238,5,0)</f>
        <v>0.10610578860287977</v>
      </c>
      <c r="I26" s="22">
        <f>VLOOKUP('Table 7'!B26,'[7]Persons '!$P$27:$AA$238,6,0)</f>
        <v>8.5908215118238512E-2</v>
      </c>
      <c r="J26" s="19">
        <f>VLOOKUP('Table 7'!B26,'[7]Persons '!$P$27:$AA$238,7,0)</f>
        <v>1.0770465669416246E-2</v>
      </c>
      <c r="K26" s="19">
        <f>VLOOKUP('Table 7'!B26,'[7]Persons '!$P$27:$AA$238,8,0)</f>
        <v>7.1039353205189892E-2</v>
      </c>
      <c r="L26" s="19">
        <f>VLOOKUP('Table 7'!B26,'[7]Persons '!$P$27:$AA$238,9,0)</f>
        <v>0.18606982779576861</v>
      </c>
      <c r="M26" s="19">
        <f>VLOOKUP('Table 7'!B26,'[7]Persons '!$P$27:$AA$238,10,0)</f>
        <v>3.9852480229804643E-2</v>
      </c>
      <c r="N26" s="19">
        <f>VLOOKUP('Table 7'!B26,'[7]Persons '!$P$27:$AA$238,11,0)</f>
        <v>0.10189948428454548</v>
      </c>
      <c r="O26" s="21"/>
      <c r="P26" s="145">
        <f>VLOOKUP(B26,'[7]Males '!$C$27:$N$238,12,FALSE)</f>
        <v>289.5581093044338</v>
      </c>
      <c r="Q26" s="19">
        <f>VLOOKUP(B26,'[7]Males '!$Q$27:$AB$238,2,FALSE)</f>
        <v>0.30623085992766425</v>
      </c>
      <c r="R26" s="19">
        <f>VLOOKUP(B26,'[7]Males '!$Q$27:$AB$238,3,FALSE)</f>
        <v>8.1318065578239035E-2</v>
      </c>
      <c r="S26" s="19">
        <f>VLOOKUP(B26,'[7]Males '!$Q$27:$AB$238,4,FALSE)</f>
        <v>1.8720621281914845E-2</v>
      </c>
      <c r="T26" s="19">
        <f>VLOOKUP(B26,'[7]Males '!$Q$27:$AB$238,5,FALSE)</f>
        <v>0.14506539940713151</v>
      </c>
      <c r="U26" s="19">
        <f>VLOOKUP(B26,'[7]Males '!$Q$27:$AB$238,6,FALSE)</f>
        <v>0.1003160367164397</v>
      </c>
      <c r="V26" s="19">
        <f>VLOOKUP(B26,'[7]Males '!$Q$27:$AB$238,7,FALSE)</f>
        <v>6.4152204765505092E-3</v>
      </c>
      <c r="W26" s="19">
        <f>VLOOKUP(B26,'[7]Males '!$Q$27:$AB$238,8,FALSE)</f>
        <v>4.50798539962904E-2</v>
      </c>
      <c r="X26" s="19">
        <f>VLOOKUP(B26,'[7]Males '!$Q$27:$AB$238,9,FALSE)</f>
        <v>0.16663512390767984</v>
      </c>
      <c r="Y26" s="19">
        <f>VLOOKUP(B26,'[7]Males '!$Q$27:$AB$238,10,FALSE)</f>
        <v>3.6564178147737762E-2</v>
      </c>
      <c r="Z26" s="19">
        <f>VLOOKUP(B26,'[7]Males '!$Q$27:$AB$238,11,FALSE)</f>
        <v>9.3654640560352068E-2</v>
      </c>
      <c r="AA26" s="21"/>
      <c r="AB26" s="145">
        <f>VLOOKUP(B26,'[7]Females '!$C$27:$N$238,12,FALSE)</f>
        <v>206.83985347941919</v>
      </c>
      <c r="AC26" s="274">
        <f>VLOOKUP(B26,'[7]Females '!$Q$27:$AB$238,2,FALSE)</f>
        <v>0.20645600145029214</v>
      </c>
      <c r="AD26" s="274">
        <f>VLOOKUP(B26,'[7]Females '!$Q$27:$AB$238,3,FALSE)</f>
        <v>0.17378711891174917</v>
      </c>
      <c r="AE26" s="274">
        <f>VLOOKUP(B26,'[7]Females '!$Q$27:$AB$238,4,FALSE)</f>
        <v>5.9648231630573907E-3</v>
      </c>
      <c r="AF26" s="274">
        <f>VLOOKUP(B26,'[7]Females '!$Q$27:$AB$238,5,FALSE)</f>
        <v>5.530349156559404E-2</v>
      </c>
      <c r="AG26" s="274">
        <f>VLOOKUP(B26,'[7]Females '!$Q$27:$AB$238,6,FALSE)</f>
        <v>6.8764816492731251E-2</v>
      </c>
      <c r="AH26" s="274">
        <f>VLOOKUP(B26,'[7]Females '!$Q$27:$AB$238,7,FALSE)</f>
        <v>8.6410297724711857E-3</v>
      </c>
      <c r="AI26" s="274">
        <f>VLOOKUP(B26,'[7]Females '!$Q$27:$AB$238,8,FALSE)</f>
        <v>0.10988296139209695</v>
      </c>
      <c r="AJ26" s="274">
        <f>VLOOKUP(B26,'[7]Females '!$Q$27:$AB$238,9,FALSE)</f>
        <v>0.21983150045980651</v>
      </c>
      <c r="AK26" s="274">
        <f>VLOOKUP(B26,'[7]Females '!$Q$27:$AB$238,10,FALSE)</f>
        <v>3.4337046359151718E-2</v>
      </c>
      <c r="AL26" s="273">
        <f>VLOOKUP(B26,'[7]Females '!$Q$27:$AB$238,11,FALSE)</f>
        <v>0.11703121043304963</v>
      </c>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row>
    <row r="27" spans="1:68" s="3" customFormat="1" x14ac:dyDescent="0.2">
      <c r="A27" s="275" t="s">
        <v>587</v>
      </c>
      <c r="B27" s="28" t="s">
        <v>586</v>
      </c>
      <c r="C27" s="188" t="s">
        <v>585</v>
      </c>
      <c r="D27" s="24">
        <f>VLOOKUP(B27,'[7]Persons '!$C$27:$N$238,12,FALSE)</f>
        <v>942.64844714009837</v>
      </c>
      <c r="E27" s="23">
        <f>VLOOKUP('Table 7'!B27,'[7]Persons '!$P$27:$AA$238,2,0)</f>
        <v>0.18724264373517802</v>
      </c>
      <c r="F27" s="23">
        <f>VLOOKUP('Table 7'!B27,'[7]Persons '!$P$27:$AA$238,3,0)</f>
        <v>0.10041284648060061</v>
      </c>
      <c r="G27" s="23">
        <f>VLOOKUP('Table 7'!B27,'[7]Persons '!$P$27:$AA$238,4,0)</f>
        <v>1.6246697066132531E-2</v>
      </c>
      <c r="H27" s="23">
        <f>VLOOKUP('Table 7'!B27,'[7]Persons '!$P$27:$AA$238,5,0)</f>
        <v>5.7095479357720316E-2</v>
      </c>
      <c r="I27" s="22">
        <f>VLOOKUP('Table 7'!B27,'[7]Persons '!$P$27:$AA$238,6,0)</f>
        <v>9.2425346087797525E-2</v>
      </c>
      <c r="J27" s="19">
        <f>VLOOKUP('Table 7'!B27,'[7]Persons '!$P$27:$AA$238,7,0)</f>
        <v>6.629312736321836E-3</v>
      </c>
      <c r="K27" s="19">
        <f>VLOOKUP('Table 7'!B27,'[7]Persons '!$P$27:$AA$238,8,0)</f>
        <v>0.19145717166163462</v>
      </c>
      <c r="L27" s="19">
        <f>VLOOKUP('Table 7'!B27,'[7]Persons '!$P$27:$AA$238,9,0)</f>
        <v>0.25137806305702393</v>
      </c>
      <c r="M27" s="19">
        <f>VLOOKUP('Table 7'!B27,'[7]Persons '!$P$27:$AA$238,10,0)</f>
        <v>2.5473020068132471E-2</v>
      </c>
      <c r="N27" s="19">
        <f>VLOOKUP('Table 7'!B27,'[7]Persons '!$P$27:$AA$238,11,0)</f>
        <v>7.1639419749458255E-2</v>
      </c>
      <c r="O27" s="21"/>
      <c r="P27" s="145">
        <f>VLOOKUP(B27,'[7]Males '!$C$27:$N$238,12,FALSE)</f>
        <v>468.26091182889382</v>
      </c>
      <c r="Q27" s="19">
        <f>VLOOKUP(B27,'[7]Males '!$Q$27:$AB$238,2,FALSE)</f>
        <v>0.26624619676561184</v>
      </c>
      <c r="R27" s="19">
        <f>VLOOKUP(B27,'[7]Males '!$Q$27:$AB$238,3,FALSE)</f>
        <v>8.6375370337853238E-2</v>
      </c>
      <c r="S27" s="19">
        <f>VLOOKUP(B27,'[7]Males '!$Q$27:$AB$238,4,FALSE)</f>
        <v>1.7184643953128416E-2</v>
      </c>
      <c r="T27" s="19">
        <f>VLOOKUP(B27,'[7]Males '!$Q$27:$AB$238,5,FALSE)</f>
        <v>3.7483346618328819E-2</v>
      </c>
      <c r="U27" s="19">
        <f>VLOOKUP(B27,'[7]Males '!$Q$27:$AB$238,6,FALSE)</f>
        <v>0.10863538030671463</v>
      </c>
      <c r="V27" s="19">
        <f>VLOOKUP(B27,'[7]Males '!$Q$27:$AB$238,7,FALSE)</f>
        <v>9.007756538712771E-3</v>
      </c>
      <c r="W27" s="19">
        <f>VLOOKUP(B27,'[7]Males '!$Q$27:$AB$238,8,FALSE)</f>
        <v>0.1704928064613602</v>
      </c>
      <c r="X27" s="19">
        <f>VLOOKUP(B27,'[7]Males '!$Q$27:$AB$238,9,FALSE)</f>
        <v>0.19965720490654162</v>
      </c>
      <c r="Y27" s="19">
        <f>VLOOKUP(B27,'[7]Males '!$Q$27:$AB$238,10,FALSE)</f>
        <v>2.0881365629752943E-2</v>
      </c>
      <c r="Z27" s="19">
        <f>VLOOKUP(B27,'[7]Males '!$Q$27:$AB$238,11,FALSE)</f>
        <v>8.4035928481995439E-2</v>
      </c>
      <c r="AA27" s="21"/>
      <c r="AB27" s="145">
        <f>VLOOKUP(B27,'[7]Females '!$C$27:$N$238,12,FALSE)</f>
        <v>472.9833971963526</v>
      </c>
      <c r="AC27" s="274">
        <f>VLOOKUP(B27,'[7]Females '!$Q$27:$AB$238,2,FALSE)</f>
        <v>0.10958376296962231</v>
      </c>
      <c r="AD27" s="274">
        <f>VLOOKUP(B27,'[7]Females '!$Q$27:$AB$238,3,FALSE)</f>
        <v>0.11460825994150088</v>
      </c>
      <c r="AE27" s="274">
        <f>VLOOKUP(B27,'[7]Females '!$Q$27:$AB$238,4,FALSE)</f>
        <v>1.5366346380613863E-2</v>
      </c>
      <c r="AF27" s="274">
        <f>VLOOKUP(B27,'[7]Females '!$Q$27:$AB$238,5,FALSE)</f>
        <v>7.5130090721807E-2</v>
      </c>
      <c r="AG27" s="274">
        <f>VLOOKUP(B27,'[7]Females '!$Q$27:$AB$238,6,FALSE)</f>
        <v>7.6651541981497859E-2</v>
      </c>
      <c r="AH27" s="274">
        <f>VLOOKUP(B27,'[7]Females '!$Q$27:$AB$238,7,FALSE)</f>
        <v>4.2942967516179792E-3</v>
      </c>
      <c r="AI27" s="274">
        <f>VLOOKUP(B27,'[7]Females '!$Q$27:$AB$238,8,FALSE)</f>
        <v>0.21259456878966965</v>
      </c>
      <c r="AJ27" s="274">
        <f>VLOOKUP(B27,'[7]Females '!$Q$27:$AB$238,9,FALSE)</f>
        <v>0.30209732353916191</v>
      </c>
      <c r="AK27" s="274">
        <f>VLOOKUP(B27,'[7]Females '!$Q$27:$AB$238,10,FALSE)</f>
        <v>3.0094450641496562E-2</v>
      </c>
      <c r="AL27" s="273">
        <f>VLOOKUP(B27,'[7]Females '!$Q$27:$AB$238,11,FALSE)</f>
        <v>5.9579358283011925E-2</v>
      </c>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row>
    <row r="28" spans="1:68" s="3" customFormat="1" x14ac:dyDescent="0.2">
      <c r="A28" s="275" t="s">
        <v>584</v>
      </c>
      <c r="B28" s="28" t="s">
        <v>583</v>
      </c>
      <c r="C28" s="188" t="s">
        <v>582</v>
      </c>
      <c r="D28" s="24">
        <f>VLOOKUP(B28,'[7]Persons '!$C$27:$N$238,12,FALSE)</f>
        <v>505.0205144556453</v>
      </c>
      <c r="E28" s="23">
        <f>VLOOKUP('Table 7'!B28,'[7]Persons '!$P$27:$AA$238,2,0)</f>
        <v>9.9457084373198362E-2</v>
      </c>
      <c r="F28" s="23">
        <f>VLOOKUP('Table 7'!B28,'[7]Persons '!$P$27:$AA$238,3,0)</f>
        <v>6.6670538596897019E-2</v>
      </c>
      <c r="G28" s="23">
        <f>VLOOKUP('Table 7'!B28,'[7]Persons '!$P$27:$AA$238,4,0)</f>
        <v>9.5563036324620727E-3</v>
      </c>
      <c r="H28" s="23">
        <f>VLOOKUP('Table 7'!B28,'[7]Persons '!$P$27:$AA$238,5,0)</f>
        <v>3.5237327377713915E-2</v>
      </c>
      <c r="I28" s="22">
        <f>VLOOKUP('Table 7'!B28,'[7]Persons '!$P$27:$AA$238,6,0)</f>
        <v>0.11283448522342353</v>
      </c>
      <c r="J28" s="19">
        <f>VLOOKUP('Table 7'!B28,'[7]Persons '!$P$27:$AA$238,7,0)</f>
        <v>6.2969469996366984E-3</v>
      </c>
      <c r="K28" s="19">
        <f>VLOOKUP('Table 7'!B28,'[7]Persons '!$P$27:$AA$238,8,0)</f>
        <v>0.27188478193999549</v>
      </c>
      <c r="L28" s="19">
        <f>VLOOKUP('Table 7'!B28,'[7]Persons '!$P$27:$AA$238,9,0)</f>
        <v>0.30619375412110822</v>
      </c>
      <c r="M28" s="19">
        <f>VLOOKUP('Table 7'!B28,'[7]Persons '!$P$27:$AA$238,10,0)</f>
        <v>1.912275753621458E-2</v>
      </c>
      <c r="N28" s="19">
        <f>VLOOKUP('Table 7'!B28,'[7]Persons '!$P$27:$AA$238,11,0)</f>
        <v>7.2746020199350211E-2</v>
      </c>
      <c r="O28" s="21"/>
      <c r="P28" s="145">
        <f>VLOOKUP(B28,'[7]Males '!$C$27:$N$238,12,FALSE)</f>
        <v>263.1675581458602</v>
      </c>
      <c r="Q28" s="19">
        <f>VLOOKUP(B28,'[7]Males '!$Q$27:$AB$238,2,FALSE)</f>
        <v>9.9582076889211002E-2</v>
      </c>
      <c r="R28" s="19">
        <f>VLOOKUP(B28,'[7]Males '!$Q$27:$AB$238,3,FALSE)</f>
        <v>7.1561498265018481E-2</v>
      </c>
      <c r="S28" s="19">
        <f>VLOOKUP(B28,'[7]Males '!$Q$27:$AB$238,4,FALSE)</f>
        <v>1.389909896176912E-2</v>
      </c>
      <c r="T28" s="19">
        <f>VLOOKUP(B28,'[7]Males '!$Q$27:$AB$238,5,FALSE)</f>
        <v>3.024565717581542E-2</v>
      </c>
      <c r="U28" s="19">
        <f>VLOOKUP(B28,'[7]Males '!$Q$27:$AB$238,6,FALSE)</f>
        <v>0.13748701411341682</v>
      </c>
      <c r="V28" s="19">
        <f>VLOOKUP(B28,'[7]Males '!$Q$27:$AB$238,7,FALSE)</f>
        <v>1.2083888438459801E-2</v>
      </c>
      <c r="W28" s="19">
        <f>VLOOKUP(B28,'[7]Males '!$Q$27:$AB$238,8,FALSE)</f>
        <v>0.27090645090155446</v>
      </c>
      <c r="X28" s="19">
        <f>VLOOKUP(B28,'[7]Males '!$Q$27:$AB$238,9,FALSE)</f>
        <v>0.26634587389998582</v>
      </c>
      <c r="Y28" s="19">
        <f>VLOOKUP(B28,'[7]Males '!$Q$27:$AB$238,10,FALSE)</f>
        <v>9.2360910342396147E-3</v>
      </c>
      <c r="Z28" s="19">
        <f>VLOOKUP(B28,'[7]Males '!$Q$27:$AB$238,11,FALSE)</f>
        <v>8.8652350320529372E-2</v>
      </c>
      <c r="AA28" s="21"/>
      <c r="AB28" s="145">
        <f>VLOOKUP(B28,'[7]Females '!$C$27:$N$238,12,FALSE)</f>
        <v>241.07853755200796</v>
      </c>
      <c r="AC28" s="274">
        <f>VLOOKUP(B28,'[7]Females '!$Q$27:$AB$238,2,FALSE)</f>
        <v>9.9640126202450219E-2</v>
      </c>
      <c r="AD28" s="274">
        <f>VLOOKUP(B28,'[7]Females '!$Q$27:$AB$238,3,FALSE)</f>
        <v>6.1545607071616257E-2</v>
      </c>
      <c r="AE28" s="274">
        <f>VLOOKUP(B28,'[7]Females '!$Q$27:$AB$238,4,FALSE)</f>
        <v>4.8462938859161727E-3</v>
      </c>
      <c r="AF28" s="274">
        <f>VLOOKUP(B28,'[7]Females '!$Q$27:$AB$238,5,FALSE)</f>
        <v>4.0799556678648839E-2</v>
      </c>
      <c r="AG28" s="274">
        <f>VLOOKUP(B28,'[7]Females '!$Q$27:$AB$238,6,FALSE)</f>
        <v>8.6285607197158304E-2</v>
      </c>
      <c r="AH28" s="274">
        <f>VLOOKUP(B28,'[7]Females '!$Q$27:$AB$238,7,FALSE)</f>
        <v>0</v>
      </c>
      <c r="AI28" s="274">
        <f>VLOOKUP(B28,'[7]Females '!$Q$27:$AB$238,8,FALSE)</f>
        <v>0.27061382229607511</v>
      </c>
      <c r="AJ28" s="274">
        <f>VLOOKUP(B28,'[7]Females '!$Q$27:$AB$238,9,FALSE)</f>
        <v>0.35067631831234686</v>
      </c>
      <c r="AK28" s="274">
        <f>VLOOKUP(B28,'[7]Females '!$Q$27:$AB$238,10,FALSE)</f>
        <v>2.9976726247963558E-2</v>
      </c>
      <c r="AL28" s="273">
        <f>VLOOKUP(B28,'[7]Females '!$Q$27:$AB$238,11,FALSE)</f>
        <v>5.5615942107824792E-2</v>
      </c>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row>
    <row r="29" spans="1:68" s="3" customFormat="1" x14ac:dyDescent="0.2">
      <c r="A29" s="275" t="s">
        <v>581</v>
      </c>
      <c r="B29" s="28" t="s">
        <v>580</v>
      </c>
      <c r="C29" s="188" t="s">
        <v>579</v>
      </c>
      <c r="D29" s="24">
        <f>VLOOKUP(B29,'[7]Persons '!$C$27:$N$238,12,FALSE)</f>
        <v>508.38871979506882</v>
      </c>
      <c r="E29" s="23">
        <f>VLOOKUP('Table 7'!B29,'[7]Persons '!$P$27:$AA$238,2,0)</f>
        <v>0.21018896418213473</v>
      </c>
      <c r="F29" s="23">
        <f>VLOOKUP('Table 7'!B29,'[7]Persons '!$P$27:$AA$238,3,0)</f>
        <v>0.11088117170275216</v>
      </c>
      <c r="G29" s="23">
        <f>VLOOKUP('Table 7'!B29,'[7]Persons '!$P$27:$AA$238,4,0)</f>
        <v>6.8168633902700396E-3</v>
      </c>
      <c r="H29" s="23">
        <f>VLOOKUP('Table 7'!B29,'[7]Persons '!$P$27:$AA$238,5,0)</f>
        <v>6.8022472855885752E-2</v>
      </c>
      <c r="I29" s="22">
        <f>VLOOKUP('Table 7'!B29,'[7]Persons '!$P$27:$AA$238,6,0)</f>
        <v>8.734865042000535E-2</v>
      </c>
      <c r="J29" s="19">
        <f>VLOOKUP('Table 7'!B29,'[7]Persons '!$P$27:$AA$238,7,0)</f>
        <v>1.0585238337706408E-2</v>
      </c>
      <c r="K29" s="19">
        <f>VLOOKUP('Table 7'!B29,'[7]Persons '!$P$27:$AA$238,8,0)</f>
        <v>0.21117018435591584</v>
      </c>
      <c r="L29" s="19">
        <f>VLOOKUP('Table 7'!B29,'[7]Persons '!$P$27:$AA$238,9,0)</f>
        <v>0.16269997218202598</v>
      </c>
      <c r="M29" s="19">
        <f>VLOOKUP('Table 7'!B29,'[7]Persons '!$P$27:$AA$238,10,0)</f>
        <v>3.1427330701648187E-2</v>
      </c>
      <c r="N29" s="19">
        <f>VLOOKUP('Table 7'!B29,'[7]Persons '!$P$27:$AA$238,11,0)</f>
        <v>0.10085915187165544</v>
      </c>
      <c r="O29" s="21"/>
      <c r="P29" s="145">
        <f>VLOOKUP(B29,'[7]Males '!$C$27:$N$238,12,FALSE)</f>
        <v>271.90148283540617</v>
      </c>
      <c r="Q29" s="19">
        <f>VLOOKUP(B29,'[7]Males '!$Q$27:$AB$238,2,FALSE)</f>
        <v>0.26746849815316615</v>
      </c>
      <c r="R29" s="19">
        <f>VLOOKUP(B29,'[7]Males '!$Q$27:$AB$238,3,FALSE)</f>
        <v>7.7069417979474586E-2</v>
      </c>
      <c r="S29" s="19">
        <f>VLOOKUP(B29,'[7]Males '!$Q$27:$AB$238,4,FALSE)</f>
        <v>2.3043003928291971E-3</v>
      </c>
      <c r="T29" s="19">
        <f>VLOOKUP(B29,'[7]Males '!$Q$27:$AB$238,5,FALSE)</f>
        <v>8.4227308549436872E-2</v>
      </c>
      <c r="U29" s="19">
        <f>VLOOKUP(B29,'[7]Males '!$Q$27:$AB$238,6,FALSE)</f>
        <v>0.12248661960212544</v>
      </c>
      <c r="V29" s="19">
        <f>VLOOKUP(B29,'[7]Males '!$Q$27:$AB$238,7,FALSE)</f>
        <v>0</v>
      </c>
      <c r="W29" s="19">
        <f>VLOOKUP(B29,'[7]Males '!$Q$27:$AB$238,8,FALSE)</f>
        <v>0.1701638296691865</v>
      </c>
      <c r="X29" s="19">
        <f>VLOOKUP(B29,'[7]Males '!$Q$27:$AB$238,9,FALSE)</f>
        <v>0.1447899847529806</v>
      </c>
      <c r="Y29" s="19">
        <f>VLOOKUP(B29,'[7]Males '!$Q$27:$AB$238,10,FALSE)</f>
        <v>3.6610753133066755E-2</v>
      </c>
      <c r="Z29" s="19">
        <f>VLOOKUP(B29,'[7]Males '!$Q$27:$AB$238,11,FALSE)</f>
        <v>9.4879287767733828E-2</v>
      </c>
      <c r="AA29" s="21"/>
      <c r="AB29" s="145">
        <f>VLOOKUP(B29,'[7]Females '!$C$27:$N$238,12,FALSE)</f>
        <v>236.29112766876068</v>
      </c>
      <c r="AC29" s="274">
        <f>VLOOKUP(B29,'[7]Females '!$Q$27:$AB$238,2,FALSE)</f>
        <v>0.14445153947485523</v>
      </c>
      <c r="AD29" s="274">
        <f>VLOOKUP(B29,'[7]Females '!$Q$27:$AB$238,3,FALSE)</f>
        <v>0.14988056577014133</v>
      </c>
      <c r="AE29" s="274">
        <f>VLOOKUP(B29,'[7]Females '!$Q$27:$AB$238,4,FALSE)</f>
        <v>1.2015151759183617E-2</v>
      </c>
      <c r="AF29" s="274">
        <f>VLOOKUP(B29,'[7]Females '!$Q$27:$AB$238,5,FALSE)</f>
        <v>4.9431935586871464E-2</v>
      </c>
      <c r="AG29" s="274">
        <f>VLOOKUP(B29,'[7]Females '!$Q$27:$AB$238,6,FALSE)</f>
        <v>4.6987693423273462E-2</v>
      </c>
      <c r="AH29" s="274">
        <f>VLOOKUP(B29,'[7]Females '!$Q$27:$AB$238,7,FALSE)</f>
        <v>2.2774514728187586E-2</v>
      </c>
      <c r="AI29" s="274">
        <f>VLOOKUP(B29,'[7]Females '!$Q$27:$AB$238,8,FALSE)</f>
        <v>0.25853167943413113</v>
      </c>
      <c r="AJ29" s="274">
        <f>VLOOKUP(B29,'[7]Females '!$Q$27:$AB$238,9,FALSE)</f>
        <v>0.18344412438128491</v>
      </c>
      <c r="AK29" s="274">
        <f>VLOOKUP(B29,'[7]Females '!$Q$27:$AB$238,10,FALSE)</f>
        <v>2.4658873669820905E-2</v>
      </c>
      <c r="AL29" s="273">
        <f>VLOOKUP(B29,'[7]Females '!$Q$27:$AB$238,11,FALSE)</f>
        <v>0.10782392177225042</v>
      </c>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row>
    <row r="30" spans="1:68" s="3" customFormat="1" x14ac:dyDescent="0.2">
      <c r="A30" s="275" t="s">
        <v>578</v>
      </c>
      <c r="B30" s="28" t="s">
        <v>577</v>
      </c>
      <c r="C30" s="188" t="s">
        <v>576</v>
      </c>
      <c r="D30" s="24">
        <f>VLOOKUP(B30,'[7]Persons '!$C$27:$N$238,12,FALSE)</f>
        <v>488.90814706431507</v>
      </c>
      <c r="E30" s="23">
        <f>VLOOKUP('Table 7'!B30,'[7]Persons '!$P$27:$AA$238,2,0)</f>
        <v>0.2168706809026224</v>
      </c>
      <c r="F30" s="23">
        <f>VLOOKUP('Table 7'!B30,'[7]Persons '!$P$27:$AA$238,3,0)</f>
        <v>7.8547896559719443E-2</v>
      </c>
      <c r="G30" s="23">
        <f>VLOOKUP('Table 7'!B30,'[7]Persons '!$P$27:$AA$238,4,0)</f>
        <v>1.5068827024994973E-2</v>
      </c>
      <c r="H30" s="23">
        <f>VLOOKUP('Table 7'!B30,'[7]Persons '!$P$27:$AA$238,5,0)</f>
        <v>4.3738313698498538E-2</v>
      </c>
      <c r="I30" s="22">
        <f>VLOOKUP('Table 7'!B30,'[7]Persons '!$P$27:$AA$238,6,0)</f>
        <v>0.11587868727878843</v>
      </c>
      <c r="J30" s="19">
        <f>VLOOKUP('Table 7'!B30,'[7]Persons '!$P$27:$AA$238,7,0)</f>
        <v>1.2752310261380394E-2</v>
      </c>
      <c r="K30" s="19">
        <f>VLOOKUP('Table 7'!B30,'[7]Persons '!$P$27:$AA$238,8,0)</f>
        <v>0.19029925361084879</v>
      </c>
      <c r="L30" s="19">
        <f>VLOOKUP('Table 7'!B30,'[7]Persons '!$P$27:$AA$238,9,0)</f>
        <v>0.21222113443289753</v>
      </c>
      <c r="M30" s="19">
        <f>VLOOKUP('Table 7'!B30,'[7]Persons '!$P$27:$AA$238,10,0)</f>
        <v>3.1066062648994197E-2</v>
      </c>
      <c r="N30" s="19">
        <f>VLOOKUP('Table 7'!B30,'[7]Persons '!$P$27:$AA$238,11,0)</f>
        <v>8.3556833581255291E-2</v>
      </c>
      <c r="O30" s="21"/>
      <c r="P30" s="145">
        <f>VLOOKUP(B30,'[7]Males '!$C$27:$N$238,12,FALSE)</f>
        <v>243.69762569593621</v>
      </c>
      <c r="Q30" s="19">
        <f>VLOOKUP(B30,'[7]Males '!$Q$27:$AB$238,2,FALSE)</f>
        <v>0.24718483076222222</v>
      </c>
      <c r="R30" s="19">
        <f>VLOOKUP(B30,'[7]Males '!$Q$27:$AB$238,3,FALSE)</f>
        <v>5.2388746689296328E-2</v>
      </c>
      <c r="S30" s="19">
        <f>VLOOKUP(B30,'[7]Males '!$Q$27:$AB$238,4,FALSE)</f>
        <v>1.6091494552258001E-2</v>
      </c>
      <c r="T30" s="19">
        <f>VLOOKUP(B30,'[7]Males '!$Q$27:$AB$238,5,FALSE)</f>
        <v>6.0660939033570636E-2</v>
      </c>
      <c r="U30" s="19">
        <f>VLOOKUP(B30,'[7]Males '!$Q$27:$AB$238,6,FALSE)</f>
        <v>9.8238005519655835E-2</v>
      </c>
      <c r="V30" s="19">
        <f>VLOOKUP(B30,'[7]Males '!$Q$27:$AB$238,7,FALSE)</f>
        <v>1.9187845219597759E-2</v>
      </c>
      <c r="W30" s="19">
        <f>VLOOKUP(B30,'[7]Males '!$Q$27:$AB$238,8,FALSE)</f>
        <v>0.15643013449355753</v>
      </c>
      <c r="X30" s="19">
        <f>VLOOKUP(B30,'[7]Males '!$Q$27:$AB$238,9,FALSE)</f>
        <v>0.2232200199426414</v>
      </c>
      <c r="Y30" s="19">
        <f>VLOOKUP(B30,'[7]Males '!$Q$27:$AB$238,10,FALSE)</f>
        <v>3.7402133007416259E-2</v>
      </c>
      <c r="Z30" s="19">
        <f>VLOOKUP(B30,'[7]Males '!$Q$27:$AB$238,11,FALSE)</f>
        <v>8.9195850779783911E-2</v>
      </c>
      <c r="AA30" s="21"/>
      <c r="AB30" s="145">
        <f>VLOOKUP(B30,'[7]Females '!$C$27:$N$238,12,FALSE)</f>
        <v>242.91977423025497</v>
      </c>
      <c r="AC30" s="274">
        <f>VLOOKUP(B30,'[7]Females '!$Q$27:$AB$238,2,FALSE)</f>
        <v>0.18555418474201918</v>
      </c>
      <c r="AD30" s="274">
        <f>VLOOKUP(B30,'[7]Females '!$Q$27:$AB$238,3,FALSE)</f>
        <v>0.10089907546297121</v>
      </c>
      <c r="AE30" s="274">
        <f>VLOOKUP(B30,'[7]Females '!$Q$27:$AB$238,4,FALSE)</f>
        <v>1.4184984708871157E-2</v>
      </c>
      <c r="AF30" s="274">
        <f>VLOOKUP(B30,'[7]Females '!$Q$27:$AB$238,5,FALSE)</f>
        <v>2.7173955319201911E-2</v>
      </c>
      <c r="AG30" s="274">
        <f>VLOOKUP(B30,'[7]Females '!$Q$27:$AB$238,6,FALSE)</f>
        <v>0.13466859866445105</v>
      </c>
      <c r="AH30" s="274">
        <f>VLOOKUP(B30,'[7]Females '!$Q$27:$AB$238,7,FALSE)</f>
        <v>6.4164231313924769E-3</v>
      </c>
      <c r="AI30" s="274">
        <f>VLOOKUP(B30,'[7]Females '!$Q$27:$AB$238,8,FALSE)</f>
        <v>0.2242241275519779</v>
      </c>
      <c r="AJ30" s="274">
        <f>VLOOKUP(B30,'[7]Females '!$Q$27:$AB$238,9,FALSE)</f>
        <v>0.20318828671752534</v>
      </c>
      <c r="AK30" s="274">
        <f>VLOOKUP(B30,'[7]Females '!$Q$27:$AB$238,10,FALSE)</f>
        <v>2.5002658328982904E-2</v>
      </c>
      <c r="AL30" s="273">
        <f>VLOOKUP(B30,'[7]Females '!$Q$27:$AB$238,11,FALSE)</f>
        <v>7.8687705372606997E-2</v>
      </c>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row>
    <row r="31" spans="1:68" s="3" customFormat="1" x14ac:dyDescent="0.2">
      <c r="A31" s="275" t="s">
        <v>575</v>
      </c>
      <c r="B31" s="28" t="s">
        <v>574</v>
      </c>
      <c r="C31" s="188" t="s">
        <v>573</v>
      </c>
      <c r="D31" s="24">
        <f>VLOOKUP(B31,'[7]Persons '!$C$27:$N$238,12,FALSE)</f>
        <v>278.69512761268794</v>
      </c>
      <c r="E31" s="23">
        <f>VLOOKUP('Table 7'!B31,'[7]Persons '!$P$27:$AA$238,2,0)</f>
        <v>0.26869335374248748</v>
      </c>
      <c r="F31" s="23">
        <f>VLOOKUP('Table 7'!B31,'[7]Persons '!$P$27:$AA$238,3,0)</f>
        <v>9.2892444816603414E-2</v>
      </c>
      <c r="G31" s="23">
        <f>VLOOKUP('Table 7'!B31,'[7]Persons '!$P$27:$AA$238,4,0)</f>
        <v>3.1616457042320193E-3</v>
      </c>
      <c r="H31" s="23">
        <f>VLOOKUP('Table 7'!B31,'[7]Persons '!$P$27:$AA$238,5,0)</f>
        <v>0.12562682161262781</v>
      </c>
      <c r="I31" s="22">
        <f>VLOOKUP('Table 7'!B31,'[7]Persons '!$P$27:$AA$238,6,0)</f>
        <v>7.7966314062652739E-2</v>
      </c>
      <c r="J31" s="19">
        <f>VLOOKUP('Table 7'!B31,'[7]Persons '!$P$27:$AA$238,7,0)</f>
        <v>6.5154029623267825E-3</v>
      </c>
      <c r="K31" s="19">
        <f>VLOOKUP('Table 7'!B31,'[7]Persons '!$P$27:$AA$238,8,0)</f>
        <v>0.13046680223519863</v>
      </c>
      <c r="L31" s="19">
        <f>VLOOKUP('Table 7'!B31,'[7]Persons '!$P$27:$AA$238,9,0)</f>
        <v>0.1224068448415748</v>
      </c>
      <c r="M31" s="19">
        <f>VLOOKUP('Table 7'!B31,'[7]Persons '!$P$27:$AA$238,10,0)</f>
        <v>8.9523967801921511E-2</v>
      </c>
      <c r="N31" s="19">
        <f>VLOOKUP('Table 7'!B31,'[7]Persons '!$P$27:$AA$238,11,0)</f>
        <v>8.274640222037466E-2</v>
      </c>
      <c r="O31" s="21"/>
      <c r="P31" s="145">
        <f>VLOOKUP(B31,'[7]Males '!$C$27:$N$238,12,FALSE)</f>
        <v>159.40432648737649</v>
      </c>
      <c r="Q31" s="19">
        <f>VLOOKUP(B31,'[7]Males '!$Q$27:$AB$238,2,FALSE)</f>
        <v>0.29224591203753614</v>
      </c>
      <c r="R31" s="19">
        <f>VLOOKUP(B31,'[7]Males '!$Q$27:$AB$238,3,FALSE)</f>
        <v>6.4028068564224924E-2</v>
      </c>
      <c r="S31" s="19">
        <f>VLOOKUP(B31,'[7]Males '!$Q$27:$AB$238,4,FALSE)</f>
        <v>0</v>
      </c>
      <c r="T31" s="19">
        <f>VLOOKUP(B31,'[7]Males '!$Q$27:$AB$238,5,FALSE)</f>
        <v>0.11168659124363568</v>
      </c>
      <c r="U31" s="19">
        <f>VLOOKUP(B31,'[7]Males '!$Q$27:$AB$238,6,FALSE)</f>
        <v>9.3110125554494313E-2</v>
      </c>
      <c r="V31" s="19">
        <f>VLOOKUP(B31,'[7]Males '!$Q$27:$AB$238,7,FALSE)</f>
        <v>0</v>
      </c>
      <c r="W31" s="19">
        <f>VLOOKUP(B31,'[7]Males '!$Q$27:$AB$238,8,FALSE)</f>
        <v>8.0265466482071141E-2</v>
      </c>
      <c r="X31" s="19">
        <f>VLOOKUP(B31,'[7]Males '!$Q$27:$AB$238,9,FALSE)</f>
        <v>0.14880800375044656</v>
      </c>
      <c r="Y31" s="19">
        <f>VLOOKUP(B31,'[7]Males '!$Q$27:$AB$238,10,FALSE)</f>
        <v>0.11150763334214774</v>
      </c>
      <c r="Z31" s="19">
        <f>VLOOKUP(B31,'[7]Males '!$Q$27:$AB$238,11,FALSE)</f>
        <v>9.8348199025443631E-2</v>
      </c>
      <c r="AA31" s="21"/>
      <c r="AB31" s="145">
        <f>VLOOKUP(B31,'[7]Females '!$C$27:$N$238,12,FALSE)</f>
        <v>119.00950654331172</v>
      </c>
      <c r="AC31" s="274">
        <f>VLOOKUP(B31,'[7]Females '!$Q$27:$AB$238,2,FALSE)</f>
        <v>0.23778155674153992</v>
      </c>
      <c r="AD31" s="274">
        <f>VLOOKUP(B31,'[7]Females '!$Q$27:$AB$238,3,FALSE)</f>
        <v>0.13177367986936975</v>
      </c>
      <c r="AE31" s="274">
        <f>VLOOKUP(B31,'[7]Females '!$Q$27:$AB$238,4,FALSE)</f>
        <v>7.4039064491572635E-3</v>
      </c>
      <c r="AF31" s="274">
        <f>VLOOKUP(B31,'[7]Females '!$Q$27:$AB$238,5,FALSE)</f>
        <v>0.14223202108551763</v>
      </c>
      <c r="AG31" s="274">
        <f>VLOOKUP(B31,'[7]Females '!$Q$27:$AB$238,6,FALSE)</f>
        <v>5.7866595653065588E-2</v>
      </c>
      <c r="AH31" s="274">
        <f>VLOOKUP(B31,'[7]Females '!$Q$27:$AB$238,7,FALSE)</f>
        <v>1.5257697580427413E-2</v>
      </c>
      <c r="AI31" s="274">
        <f>VLOOKUP(B31,'[7]Females '!$Q$27:$AB$238,8,FALSE)</f>
        <v>0.19801610945098697</v>
      </c>
      <c r="AJ31" s="274">
        <f>VLOOKUP(B31,'[7]Females '!$Q$27:$AB$238,9,FALSE)</f>
        <v>8.7333793172528304E-2</v>
      </c>
      <c r="AK31" s="274">
        <f>VLOOKUP(B31,'[7]Females '!$Q$27:$AB$238,10,FALSE)</f>
        <v>6.0290094869295444E-2</v>
      </c>
      <c r="AL31" s="273">
        <f>VLOOKUP(B31,'[7]Females '!$Q$27:$AB$238,11,FALSE)</f>
        <v>6.2044545128111792E-2</v>
      </c>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row>
    <row r="32" spans="1:68" s="3" customFormat="1" x14ac:dyDescent="0.2">
      <c r="A32" s="275" t="s">
        <v>572</v>
      </c>
      <c r="B32" s="28" t="s">
        <v>571</v>
      </c>
      <c r="C32" s="188" t="s">
        <v>570</v>
      </c>
      <c r="D32" s="24">
        <f>VLOOKUP(B32,'[7]Persons '!$C$27:$N$238,12,FALSE)</f>
        <v>596.51569017596773</v>
      </c>
      <c r="E32" s="23">
        <f>VLOOKUP('Table 7'!B32,'[7]Persons '!$P$27:$AA$238,2,0)</f>
        <v>0.2601181803903645</v>
      </c>
      <c r="F32" s="23">
        <f>VLOOKUP('Table 7'!B32,'[7]Persons '!$P$27:$AA$238,3,0)</f>
        <v>0.10939151446066755</v>
      </c>
      <c r="G32" s="23">
        <f>VLOOKUP('Table 7'!B32,'[7]Persons '!$P$27:$AA$238,4,0)</f>
        <v>3.5936721384654764E-2</v>
      </c>
      <c r="H32" s="23">
        <f>VLOOKUP('Table 7'!B32,'[7]Persons '!$P$27:$AA$238,5,0)</f>
        <v>0.11255417346562306</v>
      </c>
      <c r="I32" s="22">
        <f>VLOOKUP('Table 7'!B32,'[7]Persons '!$P$27:$AA$238,6,0)</f>
        <v>5.4103345327603698E-2</v>
      </c>
      <c r="J32" s="19">
        <f>VLOOKUP('Table 7'!B32,'[7]Persons '!$P$27:$AA$238,7,0)</f>
        <v>4.3040197412659315E-3</v>
      </c>
      <c r="K32" s="19">
        <f>VLOOKUP('Table 7'!B32,'[7]Persons '!$P$27:$AA$238,8,0)</f>
        <v>0.11412634443030853</v>
      </c>
      <c r="L32" s="19">
        <f>VLOOKUP('Table 7'!B32,'[7]Persons '!$P$27:$AA$238,9,0)</f>
        <v>0.18059045642929303</v>
      </c>
      <c r="M32" s="19">
        <f>VLOOKUP('Table 7'!B32,'[7]Persons '!$P$27:$AA$238,10,0)</f>
        <v>2.6219806277580474E-2</v>
      </c>
      <c r="N32" s="19">
        <f>VLOOKUP('Table 7'!B32,'[7]Persons '!$P$27:$AA$238,11,0)</f>
        <v>0.10265543809263847</v>
      </c>
      <c r="O32" s="21"/>
      <c r="P32" s="145">
        <f>VLOOKUP(B32,'[7]Males '!$C$27:$N$238,12,FALSE)</f>
        <v>307.45617322030989</v>
      </c>
      <c r="Q32" s="19">
        <f>VLOOKUP(B32,'[7]Males '!$Q$27:$AB$238,2,FALSE)</f>
        <v>0.28110878662719718</v>
      </c>
      <c r="R32" s="19">
        <f>VLOOKUP(B32,'[7]Males '!$Q$27:$AB$238,3,FALSE)</f>
        <v>9.4027208873069215E-2</v>
      </c>
      <c r="S32" s="19">
        <f>VLOOKUP(B32,'[7]Males '!$Q$27:$AB$238,4,FALSE)</f>
        <v>3.3888299996020672E-2</v>
      </c>
      <c r="T32" s="19">
        <f>VLOOKUP(B32,'[7]Males '!$Q$27:$AB$238,5,FALSE)</f>
        <v>0.15404456698641045</v>
      </c>
      <c r="U32" s="19">
        <f>VLOOKUP(B32,'[7]Males '!$Q$27:$AB$238,6,FALSE)</f>
        <v>4.5475914605693092E-2</v>
      </c>
      <c r="V32" s="19">
        <f>VLOOKUP(B32,'[7]Males '!$Q$27:$AB$238,7,FALSE)</f>
        <v>2.3672596986151835E-3</v>
      </c>
      <c r="W32" s="19">
        <f>VLOOKUP(B32,'[7]Males '!$Q$27:$AB$238,8,FALSE)</f>
        <v>7.5103197886196779E-2</v>
      </c>
      <c r="X32" s="19">
        <f>VLOOKUP(B32,'[7]Males '!$Q$27:$AB$238,9,FALSE)</f>
        <v>0.17397434271127252</v>
      </c>
      <c r="Y32" s="19">
        <f>VLOOKUP(B32,'[7]Males '!$Q$27:$AB$238,10,FALSE)</f>
        <v>2.3974820156367878E-2</v>
      </c>
      <c r="Z32" s="19">
        <f>VLOOKUP(B32,'[7]Males '!$Q$27:$AB$238,11,FALSE)</f>
        <v>0.11603560245915696</v>
      </c>
      <c r="AA32" s="21"/>
      <c r="AB32" s="145">
        <f>VLOOKUP(B32,'[7]Females '!$C$27:$N$238,12,FALSE)</f>
        <v>283.69100171864568</v>
      </c>
      <c r="AC32" s="274">
        <f>VLOOKUP(B32,'[7]Females '!$Q$27:$AB$238,2,FALSE)</f>
        <v>0.24107442027175999</v>
      </c>
      <c r="AD32" s="274">
        <f>VLOOKUP(B32,'[7]Females '!$Q$27:$AB$238,3,FALSE)</f>
        <v>0.12634204116947323</v>
      </c>
      <c r="AE32" s="274">
        <f>VLOOKUP(B32,'[7]Females '!$Q$27:$AB$238,4,FALSE)</f>
        <v>3.8836801516310838E-2</v>
      </c>
      <c r="AF32" s="274">
        <f>VLOOKUP(B32,'[7]Females '!$Q$27:$AB$238,5,FALSE)</f>
        <v>6.9718028686809611E-2</v>
      </c>
      <c r="AG32" s="274">
        <f>VLOOKUP(B32,'[7]Females '!$Q$27:$AB$238,6,FALSE)</f>
        <v>6.4477348910436091E-2</v>
      </c>
      <c r="AH32" s="274">
        <f>VLOOKUP(B32,'[7]Females '!$Q$27:$AB$238,7,FALSE)</f>
        <v>6.4844732028609903E-3</v>
      </c>
      <c r="AI32" s="274">
        <f>VLOOKUP(B32,'[7]Females '!$Q$27:$AB$238,8,FALSE)</f>
        <v>0.14450427731282092</v>
      </c>
      <c r="AJ32" s="274">
        <f>VLOOKUP(B32,'[7]Females '!$Q$27:$AB$238,9,FALSE)</f>
        <v>0.18990450322754668</v>
      </c>
      <c r="AK32" s="274">
        <f>VLOOKUP(B32,'[7]Females '!$Q$27:$AB$238,10,FALSE)</f>
        <v>2.9149036553617145E-2</v>
      </c>
      <c r="AL32" s="273">
        <f>VLOOKUP(B32,'[7]Females '!$Q$27:$AB$238,11,FALSE)</f>
        <v>8.9509069148364526E-2</v>
      </c>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row>
    <row r="33" spans="1:68" s="3" customFormat="1" x14ac:dyDescent="0.2">
      <c r="A33" s="275" t="s">
        <v>569</v>
      </c>
      <c r="B33" s="28" t="s">
        <v>568</v>
      </c>
      <c r="C33" s="188" t="s">
        <v>567</v>
      </c>
      <c r="D33" s="24">
        <f>VLOOKUP(B33,'[7]Persons '!$C$27:$N$238,12,FALSE)</f>
        <v>1431.0862667866245</v>
      </c>
      <c r="E33" s="23">
        <f>VLOOKUP('Table 7'!B33,'[7]Persons '!$P$27:$AA$238,2,0)</f>
        <v>0.13706628263019321</v>
      </c>
      <c r="F33" s="23">
        <f>VLOOKUP('Table 7'!B33,'[7]Persons '!$P$27:$AA$238,3,0)</f>
        <v>0.11599147878635641</v>
      </c>
      <c r="G33" s="23">
        <f>VLOOKUP('Table 7'!B33,'[7]Persons '!$P$27:$AA$238,4,0)</f>
        <v>1.5383906408394484E-2</v>
      </c>
      <c r="H33" s="23">
        <f>VLOOKUP('Table 7'!B33,'[7]Persons '!$P$27:$AA$238,5,0)</f>
        <v>4.6584819349249629E-2</v>
      </c>
      <c r="I33" s="22">
        <f>VLOOKUP('Table 7'!B33,'[7]Persons '!$P$27:$AA$238,6,0)</f>
        <v>8.0610761966292493E-2</v>
      </c>
      <c r="J33" s="19">
        <f>VLOOKUP('Table 7'!B33,'[7]Persons '!$P$27:$AA$238,7,0)</f>
        <v>7.3547322376994288E-3</v>
      </c>
      <c r="K33" s="19">
        <f>VLOOKUP('Table 7'!B33,'[7]Persons '!$P$27:$AA$238,8,0)</f>
        <v>0.27297790171857705</v>
      </c>
      <c r="L33" s="19">
        <f>VLOOKUP('Table 7'!B33,'[7]Persons '!$P$27:$AA$238,9,0)</f>
        <v>0.24375224876977294</v>
      </c>
      <c r="M33" s="19">
        <f>VLOOKUP('Table 7'!B33,'[7]Persons '!$P$27:$AA$238,10,0)</f>
        <v>2.2117823143575084E-2</v>
      </c>
      <c r="N33" s="19">
        <f>VLOOKUP('Table 7'!B33,'[7]Persons '!$P$27:$AA$238,11,0)</f>
        <v>5.8160044989889151E-2</v>
      </c>
      <c r="O33" s="21"/>
      <c r="P33" s="145">
        <f>VLOOKUP(B33,'[7]Males '!$C$27:$N$238,12,FALSE)</f>
        <v>730.26385996183205</v>
      </c>
      <c r="Q33" s="19">
        <f>VLOOKUP(B33,'[7]Males '!$Q$27:$AB$238,2,FALSE)</f>
        <v>0.16229210182930326</v>
      </c>
      <c r="R33" s="19">
        <f>VLOOKUP(B33,'[7]Males '!$Q$27:$AB$238,3,FALSE)</f>
        <v>0.10305619564782811</v>
      </c>
      <c r="S33" s="19">
        <f>VLOOKUP(B33,'[7]Males '!$Q$27:$AB$238,4,FALSE)</f>
        <v>2.2757497034641822E-2</v>
      </c>
      <c r="T33" s="19">
        <f>VLOOKUP(B33,'[7]Males '!$Q$27:$AB$238,5,FALSE)</f>
        <v>4.6596744103777551E-2</v>
      </c>
      <c r="U33" s="19">
        <f>VLOOKUP(B33,'[7]Males '!$Q$27:$AB$238,6,FALSE)</f>
        <v>8.4088876878220531E-2</v>
      </c>
      <c r="V33" s="19">
        <f>VLOOKUP(B33,'[7]Males '!$Q$27:$AB$238,7,FALSE)</f>
        <v>1.1908052628242375E-2</v>
      </c>
      <c r="W33" s="19">
        <f>VLOOKUP(B33,'[7]Males '!$Q$27:$AB$238,8,FALSE)</f>
        <v>0.22697405744718083</v>
      </c>
      <c r="X33" s="19">
        <f>VLOOKUP(B33,'[7]Males '!$Q$27:$AB$238,9,FALSE)</f>
        <v>0.25645013345914042</v>
      </c>
      <c r="Y33" s="19">
        <f>VLOOKUP(B33,'[7]Males '!$Q$27:$AB$238,10,FALSE)</f>
        <v>2.577044398997486E-2</v>
      </c>
      <c r="Z33" s="19">
        <f>VLOOKUP(B33,'[7]Males '!$Q$27:$AB$238,11,FALSE)</f>
        <v>6.0105896981690235E-2</v>
      </c>
      <c r="AA33" s="21"/>
      <c r="AB33" s="145">
        <f>VLOOKUP(B33,'[7]Females '!$C$27:$N$238,12,FALSE)</f>
        <v>693.65691187741095</v>
      </c>
      <c r="AC33" s="274">
        <f>VLOOKUP(B33,'[7]Females '!$Q$27:$AB$238,2,FALSE)</f>
        <v>0.11192509821353694</v>
      </c>
      <c r="AD33" s="274">
        <f>VLOOKUP(B33,'[7]Females '!$Q$27:$AB$238,3,FALSE)</f>
        <v>0.12577522718385034</v>
      </c>
      <c r="AE33" s="274">
        <f>VLOOKUP(B33,'[7]Females '!$Q$27:$AB$238,4,FALSE)</f>
        <v>7.780099168031308E-3</v>
      </c>
      <c r="AF33" s="274">
        <f>VLOOKUP(B33,'[7]Females '!$Q$27:$AB$238,5,FALSE)</f>
        <v>4.7053487742564092E-2</v>
      </c>
      <c r="AG33" s="274">
        <f>VLOOKUP(B33,'[7]Females '!$Q$27:$AB$238,6,FALSE)</f>
        <v>7.570732571857991E-2</v>
      </c>
      <c r="AH33" s="274">
        <f>VLOOKUP(B33,'[7]Females '!$Q$27:$AB$238,7,FALSE)</f>
        <v>2.6370901709675057E-3</v>
      </c>
      <c r="AI33" s="274">
        <f>VLOOKUP(B33,'[7]Females '!$Q$27:$AB$238,8,FALSE)</f>
        <v>0.32399539550035322</v>
      </c>
      <c r="AJ33" s="274">
        <f>VLOOKUP(B33,'[7]Females '!$Q$27:$AB$238,9,FALSE)</f>
        <v>0.22991306140869713</v>
      </c>
      <c r="AK33" s="274">
        <f>VLOOKUP(B33,'[7]Females '!$Q$27:$AB$238,10,FALSE)</f>
        <v>1.8500917141015143E-2</v>
      </c>
      <c r="AL33" s="273">
        <f>VLOOKUP(B33,'[7]Females '!$Q$27:$AB$238,11,FALSE)</f>
        <v>5.6712297752404613E-2</v>
      </c>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row>
    <row r="34" spans="1:68" s="3" customFormat="1" x14ac:dyDescent="0.2">
      <c r="A34" s="275" t="s">
        <v>566</v>
      </c>
      <c r="B34" s="28" t="s">
        <v>565</v>
      </c>
      <c r="C34" s="188" t="s">
        <v>564</v>
      </c>
      <c r="D34" s="24">
        <f>VLOOKUP(B34,'[7]Persons '!$C$27:$N$238,12,FALSE)</f>
        <v>308.0131988479859</v>
      </c>
      <c r="E34" s="23">
        <f>VLOOKUP('Table 7'!B34,'[7]Persons '!$P$27:$AA$238,2,0)</f>
        <v>0.36012205224099875</v>
      </c>
      <c r="F34" s="23">
        <f>VLOOKUP('Table 7'!B34,'[7]Persons '!$P$27:$AA$238,3,0)</f>
        <v>8.2736393240282743E-2</v>
      </c>
      <c r="G34" s="23">
        <f>VLOOKUP('Table 7'!B34,'[7]Persons '!$P$27:$AA$238,4,0)</f>
        <v>3.7119775208225694E-2</v>
      </c>
      <c r="H34" s="23">
        <f>VLOOKUP('Table 7'!B34,'[7]Persons '!$P$27:$AA$238,5,0)</f>
        <v>0.16339598270957428</v>
      </c>
      <c r="I34" s="22">
        <f>VLOOKUP('Table 7'!B34,'[7]Persons '!$P$27:$AA$238,6,0)</f>
        <v>6.6691572138897315E-2</v>
      </c>
      <c r="J34" s="19">
        <f>VLOOKUP('Table 7'!B34,'[7]Persons '!$P$27:$AA$238,7,0)</f>
        <v>0</v>
      </c>
      <c r="K34" s="19">
        <f>VLOOKUP('Table 7'!B34,'[7]Persons '!$P$27:$AA$238,8,0)</f>
        <v>4.4703167752287325E-2</v>
      </c>
      <c r="L34" s="19">
        <f>VLOOKUP('Table 7'!B34,'[7]Persons '!$P$27:$AA$238,9,0)</f>
        <v>0.13826214187502844</v>
      </c>
      <c r="M34" s="19">
        <f>VLOOKUP('Table 7'!B34,'[7]Persons '!$P$27:$AA$238,10,0)</f>
        <v>6.4811707608750296E-2</v>
      </c>
      <c r="N34" s="19">
        <f>VLOOKUP('Table 7'!B34,'[7]Persons '!$P$27:$AA$238,11,0)</f>
        <v>4.2157207225955035E-2</v>
      </c>
      <c r="O34" s="21"/>
      <c r="P34" s="145">
        <f>VLOOKUP(B34,'[7]Males '!$C$27:$N$238,12,FALSE)</f>
        <v>171.83287342698492</v>
      </c>
      <c r="Q34" s="19">
        <f>VLOOKUP(B34,'[7]Males '!$Q$27:$AB$238,2,FALSE)</f>
        <v>0.38552050607373711</v>
      </c>
      <c r="R34" s="19">
        <f>VLOOKUP(B34,'[7]Males '!$Q$27:$AB$238,3,FALSE)</f>
        <v>5.0883580877584995E-2</v>
      </c>
      <c r="S34" s="19">
        <f>VLOOKUP(B34,'[7]Males '!$Q$27:$AB$238,4,FALSE)</f>
        <v>6.198248640053939E-2</v>
      </c>
      <c r="T34" s="19">
        <f>VLOOKUP(B34,'[7]Males '!$Q$27:$AB$238,5,FALSE)</f>
        <v>0.14370817030857269</v>
      </c>
      <c r="U34" s="19">
        <f>VLOOKUP(B34,'[7]Males '!$Q$27:$AB$238,6,FALSE)</f>
        <v>9.2175924590054428E-2</v>
      </c>
      <c r="V34" s="19">
        <f>VLOOKUP(B34,'[7]Males '!$Q$27:$AB$238,7,FALSE)</f>
        <v>0</v>
      </c>
      <c r="W34" s="19">
        <f>VLOOKUP(B34,'[7]Males '!$Q$27:$AB$238,8,FALSE)</f>
        <v>3.0662219770575296E-2</v>
      </c>
      <c r="X34" s="19">
        <f>VLOOKUP(B34,'[7]Males '!$Q$27:$AB$238,9,FALSE)</f>
        <v>0.12839807213355181</v>
      </c>
      <c r="Y34" s="19">
        <f>VLOOKUP(B34,'[7]Males '!$Q$27:$AB$238,10,FALSE)</f>
        <v>5.8417502849619406E-2</v>
      </c>
      <c r="Z34" s="19">
        <f>VLOOKUP(B34,'[7]Males '!$Q$27:$AB$238,11,FALSE)</f>
        <v>4.8251536995764704E-2</v>
      </c>
      <c r="AA34" s="21"/>
      <c r="AB34" s="145">
        <f>VLOOKUP(B34,'[7]Females '!$C$27:$N$238,12,FALSE)</f>
        <v>131.19053365069595</v>
      </c>
      <c r="AC34" s="274">
        <f>VLOOKUP(B34,'[7]Females '!$Q$27:$AB$238,2,FALSE)</f>
        <v>0.30251769001978102</v>
      </c>
      <c r="AD34" s="274">
        <f>VLOOKUP(B34,'[7]Females '!$Q$27:$AB$238,3,FALSE)</f>
        <v>0.12760394187592167</v>
      </c>
      <c r="AE34" s="274">
        <f>VLOOKUP(B34,'[7]Females '!$Q$27:$AB$238,4,FALSE)</f>
        <v>5.9665277689485707E-3</v>
      </c>
      <c r="AF34" s="274">
        <f>VLOOKUP(B34,'[7]Females '!$Q$27:$AB$238,5,FALSE)</f>
        <v>0.19539772238813205</v>
      </c>
      <c r="AG34" s="274">
        <f>VLOOKUP(B34,'[7]Females '!$Q$27:$AB$238,6,FALSE)</f>
        <v>3.5848855528913329E-2</v>
      </c>
      <c r="AH34" s="274">
        <f>VLOOKUP(B34,'[7]Females '!$Q$27:$AB$238,7,FALSE)</f>
        <v>0</v>
      </c>
      <c r="AI34" s="274">
        <f>VLOOKUP(B34,'[7]Females '!$Q$27:$AB$238,8,FALSE)</f>
        <v>6.4794220532903457E-2</v>
      </c>
      <c r="AJ34" s="274">
        <f>VLOOKUP(B34,'[7]Females '!$Q$27:$AB$238,9,FALSE)</f>
        <v>0.15644082198760997</v>
      </c>
      <c r="AK34" s="274">
        <f>VLOOKUP(B34,'[7]Females '!$Q$27:$AB$238,10,FALSE)</f>
        <v>7.5651906689531853E-2</v>
      </c>
      <c r="AL34" s="273">
        <f>VLOOKUP(B34,'[7]Females '!$Q$27:$AB$238,11,FALSE)</f>
        <v>3.577831320825809E-2</v>
      </c>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row>
    <row r="35" spans="1:68" s="3" customFormat="1" x14ac:dyDescent="0.2">
      <c r="A35" s="275" t="s">
        <v>563</v>
      </c>
      <c r="B35" s="28" t="s">
        <v>562</v>
      </c>
      <c r="C35" s="188" t="s">
        <v>561</v>
      </c>
      <c r="D35" s="24">
        <f>VLOOKUP(B35,'[7]Persons '!$C$27:$N$238,12,FALSE)</f>
        <v>388.2788134671278</v>
      </c>
      <c r="E35" s="23">
        <f>VLOOKUP('Table 7'!B35,'[7]Persons '!$P$27:$AA$238,2,0)</f>
        <v>9.2912795631674289E-2</v>
      </c>
      <c r="F35" s="23">
        <f>VLOOKUP('Table 7'!B35,'[7]Persons '!$P$27:$AA$238,3,0)</f>
        <v>0.1418842530774537</v>
      </c>
      <c r="G35" s="23">
        <f>VLOOKUP('Table 7'!B35,'[7]Persons '!$P$27:$AA$238,4,0)</f>
        <v>1.7047474172086781E-3</v>
      </c>
      <c r="H35" s="23">
        <f>VLOOKUP('Table 7'!B35,'[7]Persons '!$P$27:$AA$238,5,0)</f>
        <v>7.4079504077287917E-2</v>
      </c>
      <c r="I35" s="22">
        <f>VLOOKUP('Table 7'!B35,'[7]Persons '!$P$27:$AA$238,6,0)</f>
        <v>0.18323003322532858</v>
      </c>
      <c r="J35" s="19">
        <f>VLOOKUP('Table 7'!B35,'[7]Persons '!$P$27:$AA$238,7,0)</f>
        <v>2.0010835317235069E-2</v>
      </c>
      <c r="K35" s="19">
        <f>VLOOKUP('Table 7'!B35,'[7]Persons '!$P$27:$AA$238,8,0)</f>
        <v>0.22860412923656712</v>
      </c>
      <c r="L35" s="19">
        <f>VLOOKUP('Table 7'!B35,'[7]Persons '!$P$27:$AA$238,9,0)</f>
        <v>0.15316176862277145</v>
      </c>
      <c r="M35" s="19">
        <f>VLOOKUP('Table 7'!B35,'[7]Persons '!$P$27:$AA$238,10,0)</f>
        <v>5.8459311564045914E-2</v>
      </c>
      <c r="N35" s="19">
        <f>VLOOKUP('Table 7'!B35,'[7]Persons '!$P$27:$AA$238,11,0)</f>
        <v>4.5952621830427143E-2</v>
      </c>
      <c r="O35" s="21"/>
      <c r="P35" s="145">
        <f>VLOOKUP(B35,'[7]Males '!$C$27:$N$238,12,FALSE)</f>
        <v>227.12307213301636</v>
      </c>
      <c r="Q35" s="19">
        <f>VLOOKUP(B35,'[7]Males '!$Q$27:$AB$238,2,FALSE)</f>
        <v>9.1848613832709425E-2</v>
      </c>
      <c r="R35" s="19">
        <f>VLOOKUP(B35,'[7]Males '!$Q$27:$AB$238,3,FALSE)</f>
        <v>0.14906956585792291</v>
      </c>
      <c r="S35" s="19">
        <f>VLOOKUP(B35,'[7]Males '!$Q$27:$AB$238,4,FALSE)</f>
        <v>2.9143551916525649E-3</v>
      </c>
      <c r="T35" s="19">
        <f>VLOOKUP(B35,'[7]Males '!$Q$27:$AB$238,5,FALSE)</f>
        <v>9.1206083501335203E-2</v>
      </c>
      <c r="U35" s="19">
        <f>VLOOKUP(B35,'[7]Males '!$Q$27:$AB$238,6,FALSE)</f>
        <v>0.15445040131517607</v>
      </c>
      <c r="V35" s="19">
        <f>VLOOKUP(B35,'[7]Males '!$Q$27:$AB$238,7,FALSE)</f>
        <v>2.8916180593173212E-2</v>
      </c>
      <c r="W35" s="19">
        <f>VLOOKUP(B35,'[7]Males '!$Q$27:$AB$238,8,FALSE)</f>
        <v>0.24381300782125084</v>
      </c>
      <c r="X35" s="19">
        <f>VLOOKUP(B35,'[7]Males '!$Q$27:$AB$238,9,FALSE)</f>
        <v>9.6716734131513771E-2</v>
      </c>
      <c r="Y35" s="19">
        <f>VLOOKUP(B35,'[7]Males '!$Q$27:$AB$238,10,FALSE)</f>
        <v>9.0328234461836063E-2</v>
      </c>
      <c r="Z35" s="19">
        <f>VLOOKUP(B35,'[7]Males '!$Q$27:$AB$238,11,FALSE)</f>
        <v>5.0736823293429885E-2</v>
      </c>
      <c r="AA35" s="21"/>
      <c r="AB35" s="145">
        <f>VLOOKUP(B35,'[7]Females '!$C$27:$N$238,12,FALSE)</f>
        <v>153.08921093938736</v>
      </c>
      <c r="AC35" s="274">
        <f>VLOOKUP(B35,'[7]Females '!$Q$27:$AB$238,2,FALSE)</f>
        <v>9.9387348106198856E-2</v>
      </c>
      <c r="AD35" s="274">
        <f>VLOOKUP(B35,'[7]Females '!$Q$27:$AB$238,3,FALSE)</f>
        <v>0.13870024899275193</v>
      </c>
      <c r="AE35" s="274">
        <f>VLOOKUP(B35,'[7]Females '!$Q$27:$AB$238,4,FALSE)</f>
        <v>0</v>
      </c>
      <c r="AF35" s="274">
        <f>VLOOKUP(B35,'[7]Females '!$Q$27:$AB$238,5,FALSE)</f>
        <v>5.2573894750202722E-2</v>
      </c>
      <c r="AG35" s="274">
        <f>VLOOKUP(B35,'[7]Females '!$Q$27:$AB$238,6,FALSE)</f>
        <v>0.18289048383530038</v>
      </c>
      <c r="AH35" s="274">
        <f>VLOOKUP(B35,'[7]Females '!$Q$27:$AB$238,7,FALSE)</f>
        <v>7.8532746717437096E-3</v>
      </c>
      <c r="AI35" s="274">
        <f>VLOOKUP(B35,'[7]Females '!$Q$27:$AB$238,8,FALSE)</f>
        <v>0.21808578466398479</v>
      </c>
      <c r="AJ35" s="274">
        <f>VLOOKUP(B35,'[7]Females '!$Q$27:$AB$238,9,FALSE)</f>
        <v>0.2449739454310951</v>
      </c>
      <c r="AK35" s="274">
        <f>VLOOKUP(B35,'[7]Females '!$Q$27:$AB$238,10,FALSE)</f>
        <v>1.4258914821460269E-2</v>
      </c>
      <c r="AL35" s="273">
        <f>VLOOKUP(B35,'[7]Females '!$Q$27:$AB$238,11,FALSE)</f>
        <v>4.1276104727262314E-2</v>
      </c>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row>
    <row r="36" spans="1:68" s="3" customFormat="1" x14ac:dyDescent="0.2">
      <c r="A36" s="275" t="s">
        <v>560</v>
      </c>
      <c r="B36" s="28" t="s">
        <v>559</v>
      </c>
      <c r="C36" s="188" t="s">
        <v>558</v>
      </c>
      <c r="D36" s="24">
        <f>VLOOKUP(B36,'[7]Persons '!$C$27:$N$238,12,FALSE)</f>
        <v>443.26411459278899</v>
      </c>
      <c r="E36" s="23">
        <f>VLOOKUP('Table 7'!B36,'[7]Persons '!$P$27:$AA$238,2,0)</f>
        <v>0.35260015045641085</v>
      </c>
      <c r="F36" s="23">
        <f>VLOOKUP('Table 7'!B36,'[7]Persons '!$P$27:$AA$238,3,0)</f>
        <v>8.4262373464207591E-2</v>
      </c>
      <c r="G36" s="23">
        <f>VLOOKUP('Table 7'!B36,'[7]Persons '!$P$27:$AA$238,4,0)</f>
        <v>2.9965797372452113E-2</v>
      </c>
      <c r="H36" s="23">
        <f>VLOOKUP('Table 7'!B36,'[7]Persons '!$P$27:$AA$238,5,0)</f>
        <v>7.8682835886132119E-2</v>
      </c>
      <c r="I36" s="22">
        <f>VLOOKUP('Table 7'!B36,'[7]Persons '!$P$27:$AA$238,6,0)</f>
        <v>0.12132216113925935</v>
      </c>
      <c r="J36" s="19">
        <f>VLOOKUP('Table 7'!B36,'[7]Persons '!$P$27:$AA$238,7,0)</f>
        <v>1.1175898196146184E-2</v>
      </c>
      <c r="K36" s="19">
        <f>VLOOKUP('Table 7'!B36,'[7]Persons '!$P$27:$AA$238,8,0)</f>
        <v>3.08211492299824E-2</v>
      </c>
      <c r="L36" s="19">
        <f>VLOOKUP('Table 7'!B36,'[7]Persons '!$P$27:$AA$238,9,0)</f>
        <v>0.13451053206575223</v>
      </c>
      <c r="M36" s="19">
        <f>VLOOKUP('Table 7'!B36,'[7]Persons '!$P$27:$AA$238,10,0)</f>
        <v>6.6787170510863608E-2</v>
      </c>
      <c r="N36" s="19">
        <f>VLOOKUP('Table 7'!B36,'[7]Persons '!$P$27:$AA$238,11,0)</f>
        <v>8.9871931678793676E-2</v>
      </c>
      <c r="O36" s="21"/>
      <c r="P36" s="145">
        <f>VLOOKUP(B36,'[7]Males '!$C$27:$N$238,12,FALSE)</f>
        <v>236.11778143485199</v>
      </c>
      <c r="Q36" s="19">
        <f>VLOOKUP(B36,'[7]Males '!$Q$27:$AB$238,2,FALSE)</f>
        <v>0.40070213059961829</v>
      </c>
      <c r="R36" s="19">
        <f>VLOOKUP(B36,'[7]Males '!$Q$27:$AB$238,3,FALSE)</f>
        <v>7.9792328667326592E-2</v>
      </c>
      <c r="S36" s="19">
        <f>VLOOKUP(B36,'[7]Males '!$Q$27:$AB$238,4,FALSE)</f>
        <v>2.1960011400189352E-2</v>
      </c>
      <c r="T36" s="19">
        <f>VLOOKUP(B36,'[7]Males '!$Q$27:$AB$238,5,FALSE)</f>
        <v>4.733250812908487E-2</v>
      </c>
      <c r="U36" s="19">
        <f>VLOOKUP(B36,'[7]Males '!$Q$27:$AB$238,6,FALSE)</f>
        <v>0.13015916823784077</v>
      </c>
      <c r="V36" s="19">
        <f>VLOOKUP(B36,'[7]Males '!$Q$27:$AB$238,7,FALSE)</f>
        <v>8.3467232846094544E-3</v>
      </c>
      <c r="W36" s="19">
        <f>VLOOKUP(B36,'[7]Males '!$Q$27:$AB$238,8,FALSE)</f>
        <v>3.3057020545443044E-2</v>
      </c>
      <c r="X36" s="19">
        <f>VLOOKUP(B36,'[7]Males '!$Q$27:$AB$238,9,FALSE)</f>
        <v>0.11495494431067031</v>
      </c>
      <c r="Y36" s="19">
        <f>VLOOKUP(B36,'[7]Males '!$Q$27:$AB$238,10,FALSE)</f>
        <v>5.4905874997804943E-2</v>
      </c>
      <c r="Z36" s="19">
        <f>VLOOKUP(B36,'[7]Males '!$Q$27:$AB$238,11,FALSE)</f>
        <v>0.10878928982741241</v>
      </c>
      <c r="AA36" s="21"/>
      <c r="AB36" s="145">
        <f>VLOOKUP(B36,'[7]Females '!$C$27:$N$238,12,FALSE)</f>
        <v>205.8005017271675</v>
      </c>
      <c r="AC36" s="274">
        <f>VLOOKUP(B36,'[7]Females '!$Q$27:$AB$238,2,FALSE)</f>
        <v>0.29971790586651587</v>
      </c>
      <c r="AD36" s="274">
        <f>VLOOKUP(B36,'[7]Females '!$Q$27:$AB$238,3,FALSE)</f>
        <v>8.8314774221748063E-2</v>
      </c>
      <c r="AE36" s="274">
        <f>VLOOKUP(B36,'[7]Females '!$Q$27:$AB$238,4,FALSE)</f>
        <v>3.9346908293767226E-2</v>
      </c>
      <c r="AF36" s="274">
        <f>VLOOKUP(B36,'[7]Females '!$Q$27:$AB$238,5,FALSE)</f>
        <v>0.11025373142545922</v>
      </c>
      <c r="AG36" s="274">
        <f>VLOOKUP(B36,'[7]Females '!$Q$27:$AB$238,6,FALSE)</f>
        <v>0.11197672555095985</v>
      </c>
      <c r="AH36" s="274">
        <f>VLOOKUP(B36,'[7]Females '!$Q$27:$AB$238,7,FALSE)</f>
        <v>1.4494934703492465E-2</v>
      </c>
      <c r="AI36" s="274">
        <f>VLOOKUP(B36,'[7]Females '!$Q$27:$AB$238,8,FALSE)</f>
        <v>2.8457457697980512E-2</v>
      </c>
      <c r="AJ36" s="274">
        <f>VLOOKUP(B36,'[7]Females '!$Q$27:$AB$238,9,FALSE)</f>
        <v>0.15782656121503721</v>
      </c>
      <c r="AK36" s="274">
        <f>VLOOKUP(B36,'[7]Females '!$Q$27:$AB$238,10,FALSE)</f>
        <v>8.0855500695010837E-2</v>
      </c>
      <c r="AL36" s="273">
        <f>VLOOKUP(B36,'[7]Females '!$Q$27:$AB$238,11,FALSE)</f>
        <v>6.8755500330028863E-2</v>
      </c>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row>
    <row r="37" spans="1:68" s="3" customFormat="1" x14ac:dyDescent="0.2">
      <c r="A37" s="275" t="s">
        <v>557</v>
      </c>
      <c r="B37" s="28" t="s">
        <v>556</v>
      </c>
      <c r="C37" s="188" t="s">
        <v>555</v>
      </c>
      <c r="D37" s="24">
        <f>VLOOKUP(B37,'[7]Persons '!$C$27:$N$238,12,FALSE)</f>
        <v>388.73105685583408</v>
      </c>
      <c r="E37" s="23">
        <f>VLOOKUP('Table 7'!B37,'[7]Persons '!$P$27:$AA$238,2,0)</f>
        <v>0.2864862031204749</v>
      </c>
      <c r="F37" s="23">
        <f>VLOOKUP('Table 7'!B37,'[7]Persons '!$P$27:$AA$238,3,0)</f>
        <v>9.4088088385670066E-2</v>
      </c>
      <c r="G37" s="23">
        <f>VLOOKUP('Table 7'!B37,'[7]Persons '!$P$27:$AA$238,4,0)</f>
        <v>3.8799141371087295E-2</v>
      </c>
      <c r="H37" s="23">
        <f>VLOOKUP('Table 7'!B37,'[7]Persons '!$P$27:$AA$238,5,0)</f>
        <v>5.3992885224891048E-2</v>
      </c>
      <c r="I37" s="22">
        <f>VLOOKUP('Table 7'!B37,'[7]Persons '!$P$27:$AA$238,6,0)</f>
        <v>9.4121116895264506E-2</v>
      </c>
      <c r="J37" s="19">
        <f>VLOOKUP('Table 7'!B37,'[7]Persons '!$P$27:$AA$238,7,0)</f>
        <v>7.259532886685102E-3</v>
      </c>
      <c r="K37" s="19">
        <f>VLOOKUP('Table 7'!B37,'[7]Persons '!$P$27:$AA$238,8,0)</f>
        <v>8.039872698752995E-2</v>
      </c>
      <c r="L37" s="19">
        <f>VLOOKUP('Table 7'!B37,'[7]Persons '!$P$27:$AA$238,9,0)</f>
        <v>0.18303821580962845</v>
      </c>
      <c r="M37" s="19">
        <f>VLOOKUP('Table 7'!B37,'[7]Persons '!$P$27:$AA$238,10,0)</f>
        <v>6.2867687901275962E-2</v>
      </c>
      <c r="N37" s="19">
        <f>VLOOKUP('Table 7'!B37,'[7]Persons '!$P$27:$AA$238,11,0)</f>
        <v>9.8948401417492865E-2</v>
      </c>
      <c r="O37" s="21"/>
      <c r="P37" s="145">
        <f>VLOOKUP(B37,'[7]Males '!$C$27:$N$238,12,FALSE)</f>
        <v>231.47920178313146</v>
      </c>
      <c r="Q37" s="19">
        <f>VLOOKUP(B37,'[7]Males '!$Q$27:$AB$238,2,FALSE)</f>
        <v>0.2840413240211021</v>
      </c>
      <c r="R37" s="19">
        <f>VLOOKUP(B37,'[7]Males '!$Q$27:$AB$238,3,FALSE)</f>
        <v>8.5347509098529492E-2</v>
      </c>
      <c r="S37" s="19">
        <f>VLOOKUP(B37,'[7]Males '!$Q$27:$AB$238,4,FALSE)</f>
        <v>4.4241263323774128E-2</v>
      </c>
      <c r="T37" s="19">
        <f>VLOOKUP(B37,'[7]Males '!$Q$27:$AB$238,5,FALSE)</f>
        <v>3.963515824836062E-2</v>
      </c>
      <c r="U37" s="19">
        <f>VLOOKUP(B37,'[7]Males '!$Q$27:$AB$238,6,FALSE)</f>
        <v>0.1223100114069219</v>
      </c>
      <c r="V37" s="19">
        <f>VLOOKUP(B37,'[7]Males '!$Q$27:$AB$238,7,FALSE)</f>
        <v>0</v>
      </c>
      <c r="W37" s="19">
        <f>VLOOKUP(B37,'[7]Males '!$Q$27:$AB$238,8,FALSE)</f>
        <v>7.9324210767234365E-2</v>
      </c>
      <c r="X37" s="19">
        <f>VLOOKUP(B37,'[7]Males '!$Q$27:$AB$238,9,FALSE)</f>
        <v>0.18627056255230037</v>
      </c>
      <c r="Y37" s="19">
        <f>VLOOKUP(B37,'[7]Males '!$Q$27:$AB$238,10,FALSE)</f>
        <v>4.0818300479441863E-2</v>
      </c>
      <c r="Z37" s="19">
        <f>VLOOKUP(B37,'[7]Males '!$Q$27:$AB$238,11,FALSE)</f>
        <v>0.1180116601023351</v>
      </c>
      <c r="AA37" s="21"/>
      <c r="AB37" s="145">
        <f>VLOOKUP(B37,'[7]Females '!$C$27:$N$238,12,FALSE)</f>
        <v>154.74825208646101</v>
      </c>
      <c r="AC37" s="274">
        <f>VLOOKUP(B37,'[7]Females '!$Q$27:$AB$238,2,FALSE)</f>
        <v>0.29198555715476199</v>
      </c>
      <c r="AD37" s="274">
        <f>VLOOKUP(B37,'[7]Females '!$Q$27:$AB$238,3,FALSE)</f>
        <v>0.1007147848582023</v>
      </c>
      <c r="AE37" s="274">
        <f>VLOOKUP(B37,'[7]Females '!$Q$27:$AB$238,4,FALSE)</f>
        <v>3.128629141162817E-2</v>
      </c>
      <c r="AF37" s="274">
        <f>VLOOKUP(B37,'[7]Females '!$Q$27:$AB$238,5,FALSE)</f>
        <v>7.6343327843782782E-2</v>
      </c>
      <c r="AG37" s="274">
        <f>VLOOKUP(B37,'[7]Females '!$Q$27:$AB$238,6,FALSE)</f>
        <v>5.3477679527933912E-2</v>
      </c>
      <c r="AH37" s="274">
        <f>VLOOKUP(B37,'[7]Females '!$Q$27:$AB$238,7,FALSE)</f>
        <v>1.8236108345469852E-2</v>
      </c>
      <c r="AI37" s="274">
        <f>VLOOKUP(B37,'[7]Females '!$Q$27:$AB$238,8,FALSE)</f>
        <v>8.3306770496167623E-2</v>
      </c>
      <c r="AJ37" s="274">
        <f>VLOOKUP(B37,'[7]Females '!$Q$27:$AB$238,9,FALSE)</f>
        <v>0.17574865873698101</v>
      </c>
      <c r="AK37" s="274">
        <f>VLOOKUP(B37,'[7]Females '!$Q$27:$AB$238,10,FALSE)</f>
        <v>9.6867234005624067E-2</v>
      </c>
      <c r="AL37" s="273">
        <f>VLOOKUP(B37,'[7]Females '!$Q$27:$AB$238,11,FALSE)</f>
        <v>7.2033587619448239E-2</v>
      </c>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row>
    <row r="38" spans="1:68" s="3" customFormat="1" x14ac:dyDescent="0.2">
      <c r="A38" s="275" t="s">
        <v>554</v>
      </c>
      <c r="B38" s="28" t="s">
        <v>553</v>
      </c>
      <c r="C38" s="188" t="s">
        <v>552</v>
      </c>
      <c r="D38" s="24">
        <f>VLOOKUP(B38,'[7]Persons '!$C$27:$N$238,12,FALSE)</f>
        <v>465.09557599863501</v>
      </c>
      <c r="E38" s="23">
        <f>VLOOKUP('Table 7'!B38,'[7]Persons '!$P$27:$AA$238,2,0)</f>
        <v>0.16905056448295663</v>
      </c>
      <c r="F38" s="23">
        <f>VLOOKUP('Table 7'!B38,'[7]Persons '!$P$27:$AA$238,3,0)</f>
        <v>8.1593240202958384E-2</v>
      </c>
      <c r="G38" s="23">
        <f>VLOOKUP('Table 7'!B38,'[7]Persons '!$P$27:$AA$238,4,0)</f>
        <v>4.953259953982847E-2</v>
      </c>
      <c r="H38" s="23">
        <f>VLOOKUP('Table 7'!B38,'[7]Persons '!$P$27:$AA$238,5,0)</f>
        <v>6.3193486366861382E-2</v>
      </c>
      <c r="I38" s="22">
        <f>VLOOKUP('Table 7'!B38,'[7]Persons '!$P$27:$AA$238,6,0)</f>
        <v>8.6613602684882385E-2</v>
      </c>
      <c r="J38" s="19">
        <f>VLOOKUP('Table 7'!B38,'[7]Persons '!$P$27:$AA$238,7,0)</f>
        <v>7.0185115670891246E-3</v>
      </c>
      <c r="K38" s="19">
        <f>VLOOKUP('Table 7'!B38,'[7]Persons '!$P$27:$AA$238,8,0)</f>
        <v>0.23109742204512862</v>
      </c>
      <c r="L38" s="19">
        <f>VLOOKUP('Table 7'!B38,'[7]Persons '!$P$27:$AA$238,9,0)</f>
        <v>0.19318429545365898</v>
      </c>
      <c r="M38" s="19">
        <f>VLOOKUP('Table 7'!B38,'[7]Persons '!$P$27:$AA$238,10,0)</f>
        <v>6.0164833642873138E-2</v>
      </c>
      <c r="N38" s="19">
        <f>VLOOKUP('Table 7'!B38,'[7]Persons '!$P$27:$AA$238,11,0)</f>
        <v>5.855144401376295E-2</v>
      </c>
      <c r="O38" s="21"/>
      <c r="P38" s="145">
        <f>VLOOKUP(B38,'[7]Males '!$C$27:$N$238,12,FALSE)</f>
        <v>237.3392164457716</v>
      </c>
      <c r="Q38" s="19">
        <f>VLOOKUP(B38,'[7]Males '!$Q$27:$AB$238,2,FALSE)</f>
        <v>0.22321482474968182</v>
      </c>
      <c r="R38" s="19">
        <f>VLOOKUP(B38,'[7]Males '!$Q$27:$AB$238,3,FALSE)</f>
        <v>8.5628367553536575E-2</v>
      </c>
      <c r="S38" s="19">
        <f>VLOOKUP(B38,'[7]Males '!$Q$27:$AB$238,4,FALSE)</f>
        <v>1.5431622417753713E-2</v>
      </c>
      <c r="T38" s="19">
        <f>VLOOKUP(B38,'[7]Males '!$Q$27:$AB$238,5,FALSE)</f>
        <v>2.5065303523560137E-2</v>
      </c>
      <c r="U38" s="19">
        <f>VLOOKUP(B38,'[7]Males '!$Q$27:$AB$238,6,FALSE)</f>
        <v>0.10136418865448205</v>
      </c>
      <c r="V38" s="19">
        <f>VLOOKUP(B38,'[7]Males '!$Q$27:$AB$238,7,FALSE)</f>
        <v>0</v>
      </c>
      <c r="W38" s="19">
        <f>VLOOKUP(B38,'[7]Males '!$Q$27:$AB$238,8,FALSE)</f>
        <v>0.22199786386321038</v>
      </c>
      <c r="X38" s="19">
        <f>VLOOKUP(B38,'[7]Males '!$Q$27:$AB$238,9,FALSE)</f>
        <v>0.20508174166725993</v>
      </c>
      <c r="Y38" s="19">
        <f>VLOOKUP(B38,'[7]Males '!$Q$27:$AB$238,10,FALSE)</f>
        <v>6.3151565532222842E-2</v>
      </c>
      <c r="Z38" s="19">
        <f>VLOOKUP(B38,'[7]Males '!$Q$27:$AB$238,11,FALSE)</f>
        <v>5.906452203829253E-2</v>
      </c>
      <c r="AA38" s="21"/>
      <c r="AB38" s="145">
        <f>VLOOKUP(B38,'[7]Females '!$C$27:$N$238,12,FALSE)</f>
        <v>227.75635955286347</v>
      </c>
      <c r="AC38" s="274">
        <f>VLOOKUP(B38,'[7]Females '!$Q$27:$AB$238,2,FALSE)</f>
        <v>0.11260734104758371</v>
      </c>
      <c r="AD38" s="274">
        <f>VLOOKUP(B38,'[7]Females '!$Q$27:$AB$238,3,FALSE)</f>
        <v>7.7388334726223043E-2</v>
      </c>
      <c r="AE38" s="274">
        <f>VLOOKUP(B38,'[7]Females '!$Q$27:$AB$238,4,FALSE)</f>
        <v>8.5068376481810454E-2</v>
      </c>
      <c r="AF38" s="274">
        <f>VLOOKUP(B38,'[7]Females '!$Q$27:$AB$238,5,FALSE)</f>
        <v>0.10292591385339148</v>
      </c>
      <c r="AG38" s="274">
        <f>VLOOKUP(B38,'[7]Females '!$Q$27:$AB$238,6,FALSE)</f>
        <v>7.1242385288302026E-2</v>
      </c>
      <c r="AH38" s="274">
        <f>VLOOKUP(B38,'[7]Females '!$Q$27:$AB$238,7,FALSE)</f>
        <v>1.4332327256884971E-2</v>
      </c>
      <c r="AI38" s="274">
        <f>VLOOKUP(B38,'[7]Females '!$Q$27:$AB$238,8,FALSE)</f>
        <v>0.24057984445976099</v>
      </c>
      <c r="AJ38" s="274">
        <f>VLOOKUP(B38,'[7]Females '!$Q$27:$AB$238,9,FALSE)</f>
        <v>0.1807862637693391</v>
      </c>
      <c r="AK38" s="274">
        <f>VLOOKUP(B38,'[7]Females '!$Q$27:$AB$238,10,FALSE)</f>
        <v>5.7052434903520563E-2</v>
      </c>
      <c r="AL38" s="273">
        <f>VLOOKUP(B38,'[7]Females '!$Q$27:$AB$238,11,FALSE)</f>
        <v>5.8016778213183469E-2</v>
      </c>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row>
    <row r="39" spans="1:68" s="3" customFormat="1" x14ac:dyDescent="0.2">
      <c r="A39" s="275" t="s">
        <v>551</v>
      </c>
      <c r="B39" s="28" t="s">
        <v>550</v>
      </c>
      <c r="C39" s="188" t="s">
        <v>549</v>
      </c>
      <c r="D39" s="24">
        <f>VLOOKUP(B39,'[7]Persons '!$C$27:$N$238,12,FALSE)</f>
        <v>297.61191581917137</v>
      </c>
      <c r="E39" s="23">
        <f>VLOOKUP('Table 7'!B39,'[7]Persons '!$P$27:$AA$238,2,0)</f>
        <v>0.36433734651035193</v>
      </c>
      <c r="F39" s="23">
        <f>VLOOKUP('Table 7'!B39,'[7]Persons '!$P$27:$AA$238,3,0)</f>
        <v>0.12105606591579124</v>
      </c>
      <c r="G39" s="23">
        <f>VLOOKUP('Table 7'!B39,'[7]Persons '!$P$27:$AA$238,4,0)</f>
        <v>2.9907565754026016E-2</v>
      </c>
      <c r="H39" s="23">
        <f>VLOOKUP('Table 7'!B39,'[7]Persons '!$P$27:$AA$238,5,0)</f>
        <v>9.4392226581122896E-2</v>
      </c>
      <c r="I39" s="22">
        <f>VLOOKUP('Table 7'!B39,'[7]Persons '!$P$27:$AA$238,6,0)</f>
        <v>6.9775013103210479E-2</v>
      </c>
      <c r="J39" s="19">
        <f>VLOOKUP('Table 7'!B39,'[7]Persons '!$P$27:$AA$238,7,0)</f>
        <v>0</v>
      </c>
      <c r="K39" s="19">
        <f>VLOOKUP('Table 7'!B39,'[7]Persons '!$P$27:$AA$238,8,0)</f>
        <v>7.366283118729447E-2</v>
      </c>
      <c r="L39" s="19">
        <f>VLOOKUP('Table 7'!B39,'[7]Persons '!$P$27:$AA$238,9,0)</f>
        <v>0.11917043628197752</v>
      </c>
      <c r="M39" s="19">
        <f>VLOOKUP('Table 7'!B39,'[7]Persons '!$P$27:$AA$238,10,0)</f>
        <v>5.5457490647352031E-2</v>
      </c>
      <c r="N39" s="19">
        <f>VLOOKUP('Table 7'!B39,'[7]Persons '!$P$27:$AA$238,11,0)</f>
        <v>7.2241024018873182E-2</v>
      </c>
      <c r="O39" s="21"/>
      <c r="P39" s="145">
        <f>VLOOKUP(B39,'[7]Males '!$C$27:$N$238,12,FALSE)</f>
        <v>162.23084100503877</v>
      </c>
      <c r="Q39" s="19">
        <f>VLOOKUP(B39,'[7]Males '!$Q$27:$AB$238,2,FALSE)</f>
        <v>0.41612261675860579</v>
      </c>
      <c r="R39" s="19">
        <f>VLOOKUP(B39,'[7]Males '!$Q$27:$AB$238,3,FALSE)</f>
        <v>7.8251530253885232E-2</v>
      </c>
      <c r="S39" s="19">
        <f>VLOOKUP(B39,'[7]Males '!$Q$27:$AB$238,4,FALSE)</f>
        <v>3.7724347499705907E-2</v>
      </c>
      <c r="T39" s="19">
        <f>VLOOKUP(B39,'[7]Males '!$Q$27:$AB$238,5,FALSE)</f>
        <v>8.266087696750693E-2</v>
      </c>
      <c r="U39" s="19">
        <f>VLOOKUP(B39,'[7]Males '!$Q$27:$AB$238,6,FALSE)</f>
        <v>7.8766938031565412E-2</v>
      </c>
      <c r="V39" s="19">
        <f>VLOOKUP(B39,'[7]Males '!$Q$27:$AB$238,7,FALSE)</f>
        <v>0</v>
      </c>
      <c r="W39" s="19">
        <f>VLOOKUP(B39,'[7]Males '!$Q$27:$AB$238,8,FALSE)</f>
        <v>5.9055341288937142E-2</v>
      </c>
      <c r="X39" s="19">
        <f>VLOOKUP(B39,'[7]Males '!$Q$27:$AB$238,9,FALSE)</f>
        <v>0.10510693494382368</v>
      </c>
      <c r="Y39" s="19">
        <f>VLOOKUP(B39,'[7]Males '!$Q$27:$AB$238,10,FALSE)</f>
        <v>5.1490114385019235E-2</v>
      </c>
      <c r="Z39" s="19">
        <f>VLOOKUP(B39,'[7]Males '!$Q$27:$AB$238,11,FALSE)</f>
        <v>9.0821299870950639E-2</v>
      </c>
      <c r="AA39" s="21"/>
      <c r="AB39" s="145">
        <f>VLOOKUP(B39,'[7]Females '!$C$27:$N$238,12,FALSE)</f>
        <v>135.38107481413257</v>
      </c>
      <c r="AC39" s="274">
        <f>VLOOKUP(B39,'[7]Females '!$Q$27:$AB$238,2,FALSE)</f>
        <v>0.30228164222833531</v>
      </c>
      <c r="AD39" s="274">
        <f>VLOOKUP(B39,'[7]Females '!$Q$27:$AB$238,3,FALSE)</f>
        <v>0.17234991055984539</v>
      </c>
      <c r="AE39" s="274">
        <f>VLOOKUP(B39,'[7]Females '!$Q$27:$AB$238,4,FALSE)</f>
        <v>2.0540502608047049E-2</v>
      </c>
      <c r="AF39" s="274">
        <f>VLOOKUP(B39,'[7]Females '!$Q$27:$AB$238,5,FALSE)</f>
        <v>0.10845022336209086</v>
      </c>
      <c r="AG39" s="274">
        <f>VLOOKUP(B39,'[7]Females '!$Q$27:$AB$238,6,FALSE)</f>
        <v>5.8999743772663614E-2</v>
      </c>
      <c r="AH39" s="274">
        <f>VLOOKUP(B39,'[7]Females '!$Q$27:$AB$238,7,FALSE)</f>
        <v>0</v>
      </c>
      <c r="AI39" s="274">
        <f>VLOOKUP(B39,'[7]Females '!$Q$27:$AB$238,8,FALSE)</f>
        <v>9.1167385457059616E-2</v>
      </c>
      <c r="AJ39" s="274">
        <f>VLOOKUP(B39,'[7]Females '!$Q$27:$AB$238,9,FALSE)</f>
        <v>0.13602311419649804</v>
      </c>
      <c r="AK39" s="274">
        <f>VLOOKUP(B39,'[7]Females '!$Q$27:$AB$238,10,FALSE)</f>
        <v>6.0211706024245214E-2</v>
      </c>
      <c r="AL39" s="273">
        <f>VLOOKUP(B39,'[7]Females '!$Q$27:$AB$238,11,FALSE)</f>
        <v>4.9975771791214922E-2</v>
      </c>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row>
    <row r="40" spans="1:68" s="3" customFormat="1" x14ac:dyDescent="0.2">
      <c r="A40" s="275" t="s">
        <v>548</v>
      </c>
      <c r="B40" s="28" t="s">
        <v>547</v>
      </c>
      <c r="C40" s="188" t="s">
        <v>546</v>
      </c>
      <c r="D40" s="24">
        <f>VLOOKUP(B40,'[7]Persons '!$C$27:$N$238,12,FALSE)</f>
        <v>223.38637786585295</v>
      </c>
      <c r="E40" s="23">
        <f>VLOOKUP('Table 7'!B40,'[7]Persons '!$P$27:$AA$238,2,0)</f>
        <v>0.19415658406918171</v>
      </c>
      <c r="F40" s="23">
        <f>VLOOKUP('Table 7'!B40,'[7]Persons '!$P$27:$AA$238,3,0)</f>
        <v>8.9461927623871423E-2</v>
      </c>
      <c r="G40" s="23">
        <f>VLOOKUP('Table 7'!B40,'[7]Persons '!$P$27:$AA$238,4,0)</f>
        <v>2.7236985318933329E-2</v>
      </c>
      <c r="H40" s="23">
        <f>VLOOKUP('Table 7'!B40,'[7]Persons '!$P$27:$AA$238,5,0)</f>
        <v>5.5437904158305587E-2</v>
      </c>
      <c r="I40" s="22">
        <f>VLOOKUP('Table 7'!B40,'[7]Persons '!$P$27:$AA$238,6,0)</f>
        <v>7.2130158612526349E-2</v>
      </c>
      <c r="J40" s="19">
        <f>VLOOKUP('Table 7'!B40,'[7]Persons '!$P$27:$AA$238,7,0)</f>
        <v>2.5856555548778035E-3</v>
      </c>
      <c r="K40" s="19">
        <f>VLOOKUP('Table 7'!B40,'[7]Persons '!$P$27:$AA$238,8,0)</f>
        <v>0.24619701471843233</v>
      </c>
      <c r="L40" s="19">
        <f>VLOOKUP('Table 7'!B40,'[7]Persons '!$P$27:$AA$238,9,0)</f>
        <v>0.20425898706206774</v>
      </c>
      <c r="M40" s="19">
        <f>VLOOKUP('Table 7'!B40,'[7]Persons '!$P$27:$AA$238,10,0)</f>
        <v>8.0975980551480378E-2</v>
      </c>
      <c r="N40" s="19">
        <f>VLOOKUP('Table 7'!B40,'[7]Persons '!$P$27:$AA$238,11,0)</f>
        <v>2.7558802330323283E-2</v>
      </c>
      <c r="O40" s="21"/>
      <c r="P40" s="145">
        <f>VLOOKUP(B40,'[7]Males '!$C$27:$N$238,12,FALSE)</f>
        <v>118.08191292707011</v>
      </c>
      <c r="Q40" s="19">
        <f>VLOOKUP(B40,'[7]Males '!$Q$27:$AB$238,2,FALSE)</f>
        <v>0.29032169904755406</v>
      </c>
      <c r="R40" s="19">
        <f>VLOOKUP(B40,'[7]Males '!$Q$27:$AB$238,3,FALSE)</f>
        <v>6.4845058896312147E-2</v>
      </c>
      <c r="S40" s="19">
        <f>VLOOKUP(B40,'[7]Males '!$Q$27:$AB$238,4,FALSE)</f>
        <v>1.6549991115346437E-2</v>
      </c>
      <c r="T40" s="19">
        <f>VLOOKUP(B40,'[7]Males '!$Q$27:$AB$238,5,FALSE)</f>
        <v>6.8889214344954292E-2</v>
      </c>
      <c r="U40" s="19">
        <f>VLOOKUP(B40,'[7]Males '!$Q$27:$AB$238,6,FALSE)</f>
        <v>0.11111569268184955</v>
      </c>
      <c r="V40" s="19">
        <f>VLOOKUP(B40,'[7]Males '!$Q$27:$AB$238,7,FALSE)</f>
        <v>0</v>
      </c>
      <c r="W40" s="19">
        <f>VLOOKUP(B40,'[7]Males '!$Q$27:$AB$238,8,FALSE)</f>
        <v>0.20893486220919302</v>
      </c>
      <c r="X40" s="19">
        <f>VLOOKUP(B40,'[7]Males '!$Q$27:$AB$238,9,FALSE)</f>
        <v>0.14195012155537703</v>
      </c>
      <c r="Y40" s="19">
        <f>VLOOKUP(B40,'[7]Males '!$Q$27:$AB$238,10,FALSE)</f>
        <v>7.2593284232373351E-2</v>
      </c>
      <c r="Z40" s="19">
        <f>VLOOKUP(B40,'[7]Males '!$Q$27:$AB$238,11,FALSE)</f>
        <v>2.4800075917040133E-2</v>
      </c>
      <c r="AA40" s="21"/>
      <c r="AB40" s="145">
        <f>VLOOKUP(B40,'[7]Females '!$C$27:$N$238,12,FALSE)</f>
        <v>105.30446493878284</v>
      </c>
      <c r="AC40" s="274">
        <f>VLOOKUP(B40,'[7]Females '!$Q$27:$AB$238,2,FALSE)</f>
        <v>8.6322972834376954E-2</v>
      </c>
      <c r="AD40" s="274">
        <f>VLOOKUP(B40,'[7]Females '!$Q$27:$AB$238,3,FALSE)</f>
        <v>0.11706576143390594</v>
      </c>
      <c r="AE40" s="274">
        <f>VLOOKUP(B40,'[7]Females '!$Q$27:$AB$238,4,FALSE)</f>
        <v>3.9220719529383573E-2</v>
      </c>
      <c r="AF40" s="274">
        <f>VLOOKUP(B40,'[7]Females '!$Q$27:$AB$238,5,FALSE)</f>
        <v>4.0354437002964802E-2</v>
      </c>
      <c r="AG40" s="274">
        <f>VLOOKUP(B40,'[7]Females '!$Q$27:$AB$238,6,FALSE)</f>
        <v>2.8414192323107233E-2</v>
      </c>
      <c r="AH40" s="274">
        <f>VLOOKUP(B40,'[7]Females '!$Q$27:$AB$238,7,FALSE)</f>
        <v>5.4850497474029595E-3</v>
      </c>
      <c r="AI40" s="274">
        <f>VLOOKUP(B40,'[7]Females '!$Q$27:$AB$238,8,FALSE)</f>
        <v>0.28798048753346506</v>
      </c>
      <c r="AJ40" s="274">
        <f>VLOOKUP(B40,'[7]Females '!$Q$27:$AB$238,9,FALSE)</f>
        <v>0.27412829446154779</v>
      </c>
      <c r="AK40" s="274">
        <f>VLOOKUP(B40,'[7]Females '!$Q$27:$AB$238,10,FALSE)</f>
        <v>9.0375817656415072E-2</v>
      </c>
      <c r="AL40" s="273">
        <f>VLOOKUP(B40,'[7]Females '!$Q$27:$AB$238,11,FALSE)</f>
        <v>3.0652267477430602E-2</v>
      </c>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row>
    <row r="41" spans="1:68" s="3" customFormat="1" x14ac:dyDescent="0.2">
      <c r="A41" s="275" t="s">
        <v>545</v>
      </c>
      <c r="B41" s="28" t="s">
        <v>544</v>
      </c>
      <c r="C41" s="188" t="s">
        <v>543</v>
      </c>
      <c r="D41" s="24">
        <f>VLOOKUP(B41,'[7]Persons '!$C$27:$N$238,12,FALSE)</f>
        <v>594.8682806497261</v>
      </c>
      <c r="E41" s="23">
        <f>VLOOKUP('Table 7'!B41,'[7]Persons '!$P$27:$AA$238,2,0)</f>
        <v>0.14434930308216579</v>
      </c>
      <c r="F41" s="23">
        <f>VLOOKUP('Table 7'!B41,'[7]Persons '!$P$27:$AA$238,3,0)</f>
        <v>8.1737521684931605E-2</v>
      </c>
      <c r="G41" s="23">
        <f>VLOOKUP('Table 7'!B41,'[7]Persons '!$P$27:$AA$238,4,0)</f>
        <v>2.3379517207881444E-2</v>
      </c>
      <c r="H41" s="23">
        <f>VLOOKUP('Table 7'!B41,'[7]Persons '!$P$27:$AA$238,5,0)</f>
        <v>6.9555632464502512E-2</v>
      </c>
      <c r="I41" s="22">
        <f>VLOOKUP('Table 7'!B41,'[7]Persons '!$P$27:$AA$238,6,0)</f>
        <v>0.10610255863261552</v>
      </c>
      <c r="J41" s="19">
        <f>VLOOKUP('Table 7'!B41,'[7]Persons '!$P$27:$AA$238,7,0)</f>
        <v>3.0137105163279287E-2</v>
      </c>
      <c r="K41" s="19">
        <f>VLOOKUP('Table 7'!B41,'[7]Persons '!$P$27:$AA$238,8,0)</f>
        <v>0.20467498124792072</v>
      </c>
      <c r="L41" s="19">
        <f>VLOOKUP('Table 7'!B41,'[7]Persons '!$P$27:$AA$238,9,0)</f>
        <v>0.22758614359735566</v>
      </c>
      <c r="M41" s="19">
        <f>VLOOKUP('Table 7'!B41,'[7]Persons '!$P$27:$AA$238,10,0)</f>
        <v>4.2104339099766491E-2</v>
      </c>
      <c r="N41" s="19">
        <f>VLOOKUP('Table 7'!B41,'[7]Persons '!$P$27:$AA$238,11,0)</f>
        <v>7.0372897819580976E-2</v>
      </c>
      <c r="O41" s="21"/>
      <c r="P41" s="145">
        <f>VLOOKUP(B41,'[7]Males '!$C$27:$N$238,12,FALSE)</f>
        <v>328.34842640424733</v>
      </c>
      <c r="Q41" s="19">
        <f>VLOOKUP(B41,'[7]Males '!$Q$27:$AB$238,2,FALSE)</f>
        <v>0.15670060576695893</v>
      </c>
      <c r="R41" s="19">
        <f>VLOOKUP(B41,'[7]Males '!$Q$27:$AB$238,3,FALSE)</f>
        <v>6.9509875549456937E-2</v>
      </c>
      <c r="S41" s="19">
        <f>VLOOKUP(B41,'[7]Males '!$Q$27:$AB$238,4,FALSE)</f>
        <v>3.4479939495873829E-2</v>
      </c>
      <c r="T41" s="19">
        <f>VLOOKUP(B41,'[7]Males '!$Q$27:$AB$238,5,FALSE)</f>
        <v>6.0546201417729061E-2</v>
      </c>
      <c r="U41" s="19">
        <f>VLOOKUP(B41,'[7]Males '!$Q$27:$AB$238,6,FALSE)</f>
        <v>0.13097237164411404</v>
      </c>
      <c r="V41" s="19">
        <f>VLOOKUP(B41,'[7]Males '!$Q$27:$AB$238,7,FALSE)</f>
        <v>3.891026561877816E-2</v>
      </c>
      <c r="W41" s="19">
        <f>VLOOKUP(B41,'[7]Males '!$Q$27:$AB$238,8,FALSE)</f>
        <v>0.17806531111734822</v>
      </c>
      <c r="X41" s="19">
        <f>VLOOKUP(B41,'[7]Males '!$Q$27:$AB$238,9,FALSE)</f>
        <v>0.20799506333033033</v>
      </c>
      <c r="Y41" s="19">
        <f>VLOOKUP(B41,'[7]Males '!$Q$27:$AB$238,10,FALSE)</f>
        <v>4.3318681943288806E-2</v>
      </c>
      <c r="Z41" s="19">
        <f>VLOOKUP(B41,'[7]Males '!$Q$27:$AB$238,11,FALSE)</f>
        <v>7.9501684116121588E-2</v>
      </c>
      <c r="AA41" s="21"/>
      <c r="AB41" s="145">
        <f>VLOOKUP(B41,'[7]Females '!$C$27:$N$238,12,FALSE)</f>
        <v>265.06730672354576</v>
      </c>
      <c r="AC41" s="274">
        <f>VLOOKUP(B41,'[7]Females '!$Q$27:$AB$238,2,FALSE)</f>
        <v>0.12652366787534008</v>
      </c>
      <c r="AD41" s="274">
        <f>VLOOKUP(B41,'[7]Females '!$Q$27:$AB$238,3,FALSE)</f>
        <v>9.7332262707047673E-2</v>
      </c>
      <c r="AE41" s="274">
        <f>VLOOKUP(B41,'[7]Females '!$Q$27:$AB$238,4,FALSE)</f>
        <v>9.7571419118340844E-3</v>
      </c>
      <c r="AF41" s="274">
        <f>VLOOKUP(B41,'[7]Females '!$Q$27:$AB$238,5,FALSE)</f>
        <v>8.1097098692056294E-2</v>
      </c>
      <c r="AG41" s="274">
        <f>VLOOKUP(B41,'[7]Females '!$Q$27:$AB$238,6,FALSE)</f>
        <v>7.5876858384199428E-2</v>
      </c>
      <c r="AH41" s="274">
        <f>VLOOKUP(B41,'[7]Females '!$Q$27:$AB$238,7,FALSE)</f>
        <v>1.9434624016894029E-2</v>
      </c>
      <c r="AI41" s="274">
        <f>VLOOKUP(B41,'[7]Females '!$Q$27:$AB$238,8,FALSE)</f>
        <v>0.23875894114096599</v>
      </c>
      <c r="AJ41" s="274">
        <f>VLOOKUP(B41,'[7]Females '!$Q$27:$AB$238,9,FALSE)</f>
        <v>0.25093820899359343</v>
      </c>
      <c r="AK41" s="274">
        <f>VLOOKUP(B41,'[7]Females '!$Q$27:$AB$238,10,FALSE)</f>
        <v>4.0830817243991603E-2</v>
      </c>
      <c r="AL41" s="273">
        <f>VLOOKUP(B41,'[7]Females '!$Q$27:$AB$238,11,FALSE)</f>
        <v>5.9450379034077627E-2</v>
      </c>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row>
    <row r="42" spans="1:68" s="3" customFormat="1" x14ac:dyDescent="0.2">
      <c r="A42" s="275" t="s">
        <v>542</v>
      </c>
      <c r="B42" s="28" t="s">
        <v>541</v>
      </c>
      <c r="C42" s="188" t="s">
        <v>540</v>
      </c>
      <c r="D42" s="24">
        <f>VLOOKUP(B42,'[7]Persons '!$C$27:$N$238,12,FALSE)</f>
        <v>366.78540062115724</v>
      </c>
      <c r="E42" s="23">
        <f>VLOOKUP('Table 7'!B42,'[7]Persons '!$P$27:$AA$238,2,0)</f>
        <v>0.23519323737839637</v>
      </c>
      <c r="F42" s="23">
        <f>VLOOKUP('Table 7'!B42,'[7]Persons '!$P$27:$AA$238,3,0)</f>
        <v>0.13556602494691802</v>
      </c>
      <c r="G42" s="23">
        <f>VLOOKUP('Table 7'!B42,'[7]Persons '!$P$27:$AA$238,4,0)</f>
        <v>2.3106263761407727E-2</v>
      </c>
      <c r="H42" s="23">
        <f>VLOOKUP('Table 7'!B42,'[7]Persons '!$P$27:$AA$238,5,0)</f>
        <v>9.6709807916669305E-2</v>
      </c>
      <c r="I42" s="22">
        <f>VLOOKUP('Table 7'!B42,'[7]Persons '!$P$27:$AA$238,6,0)</f>
        <v>7.7965278865311696E-2</v>
      </c>
      <c r="J42" s="19">
        <f>VLOOKUP('Table 7'!B42,'[7]Persons '!$P$27:$AA$238,7,0)</f>
        <v>6.9681592867208448E-4</v>
      </c>
      <c r="K42" s="19">
        <f>VLOOKUP('Table 7'!B42,'[7]Persons '!$P$27:$AA$238,8,0)</f>
        <v>0.10359726063137406</v>
      </c>
      <c r="L42" s="19">
        <f>VLOOKUP('Table 7'!B42,'[7]Persons '!$P$27:$AA$238,9,0)</f>
        <v>0.19750701708183965</v>
      </c>
      <c r="M42" s="19">
        <f>VLOOKUP('Table 7'!B42,'[7]Persons '!$P$27:$AA$238,10,0)</f>
        <v>5.8261580186113167E-2</v>
      </c>
      <c r="N42" s="19">
        <f>VLOOKUP('Table 7'!B42,'[7]Persons '!$P$27:$AA$238,11,0)</f>
        <v>7.1396713303297873E-2</v>
      </c>
      <c r="O42" s="21"/>
      <c r="P42" s="145">
        <f>VLOOKUP(B42,'[7]Males '!$C$27:$N$238,12,FALSE)</f>
        <v>201.16656613902066</v>
      </c>
      <c r="Q42" s="19">
        <f>VLOOKUP(B42,'[7]Males '!$Q$27:$AB$238,2,FALSE)</f>
        <v>0.28892118248012655</v>
      </c>
      <c r="R42" s="19">
        <f>VLOOKUP(B42,'[7]Males '!$Q$27:$AB$238,3,FALSE)</f>
        <v>9.7838251058011361E-2</v>
      </c>
      <c r="S42" s="19">
        <f>VLOOKUP(B42,'[7]Males '!$Q$27:$AB$238,4,FALSE)</f>
        <v>2.6515273578387746E-2</v>
      </c>
      <c r="T42" s="19">
        <f>VLOOKUP(B42,'[7]Males '!$Q$27:$AB$238,5,FALSE)</f>
        <v>7.3868905822106409E-2</v>
      </c>
      <c r="U42" s="19">
        <f>VLOOKUP(B42,'[7]Males '!$Q$27:$AB$238,6,FALSE)</f>
        <v>8.8730078861662023E-2</v>
      </c>
      <c r="V42" s="19">
        <f>VLOOKUP(B42,'[7]Males '!$Q$27:$AB$238,7,FALSE)</f>
        <v>1.2704989425557358E-3</v>
      </c>
      <c r="W42" s="19">
        <f>VLOOKUP(B42,'[7]Males '!$Q$27:$AB$238,8,FALSE)</f>
        <v>9.8086420779034997E-2</v>
      </c>
      <c r="X42" s="19">
        <f>VLOOKUP(B42,'[7]Males '!$Q$27:$AB$238,9,FALSE)</f>
        <v>0.22794317724451324</v>
      </c>
      <c r="Y42" s="19">
        <f>VLOOKUP(B42,'[7]Males '!$Q$27:$AB$238,10,FALSE)</f>
        <v>4.2023847119978378E-2</v>
      </c>
      <c r="Z42" s="19">
        <f>VLOOKUP(B42,'[7]Males '!$Q$27:$AB$238,11,FALSE)</f>
        <v>5.4802364113623422E-2</v>
      </c>
      <c r="AA42" s="21"/>
      <c r="AB42" s="145">
        <f>VLOOKUP(B42,'[7]Females '!$C$27:$N$238,12,FALSE)</f>
        <v>162.57456917827454</v>
      </c>
      <c r="AC42" s="274">
        <f>VLOOKUP(B42,'[7]Females '!$Q$27:$AB$238,2,FALSE)</f>
        <v>0.1684329720668967</v>
      </c>
      <c r="AD42" s="274">
        <f>VLOOKUP(B42,'[7]Females '!$Q$27:$AB$238,3,FALSE)</f>
        <v>0.18270264880016068</v>
      </c>
      <c r="AE42" s="274">
        <f>VLOOKUP(B42,'[7]Females '!$Q$27:$AB$238,4,FALSE)</f>
        <v>1.9320695053730737E-2</v>
      </c>
      <c r="AF42" s="274">
        <f>VLOOKUP(B42,'[7]Females '!$Q$27:$AB$238,5,FALSE)</f>
        <v>0.12368677705791083</v>
      </c>
      <c r="AG42" s="274">
        <f>VLOOKUP(B42,'[7]Females '!$Q$27:$AB$238,6,FALSE)</f>
        <v>6.6105054558217483E-2</v>
      </c>
      <c r="AH42" s="274">
        <f>VLOOKUP(B42,'[7]Females '!$Q$27:$AB$238,7,FALSE)</f>
        <v>0</v>
      </c>
      <c r="AI42" s="274">
        <f>VLOOKUP(B42,'[7]Females '!$Q$27:$AB$238,8,FALSE)</f>
        <v>0.11235615990418024</v>
      </c>
      <c r="AJ42" s="274">
        <f>VLOOKUP(B42,'[7]Females '!$Q$27:$AB$238,9,FALSE)</f>
        <v>0.15468373128983234</v>
      </c>
      <c r="AK42" s="274">
        <f>VLOOKUP(B42,'[7]Females '!$Q$27:$AB$238,10,FALSE)</f>
        <v>7.9444799230222685E-2</v>
      </c>
      <c r="AL42" s="273">
        <f>VLOOKUP(B42,'[7]Females '!$Q$27:$AB$238,11,FALSE)</f>
        <v>9.3267162038848384E-2</v>
      </c>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row>
    <row r="43" spans="1:68" s="3" customFormat="1" x14ac:dyDescent="0.2">
      <c r="A43" s="275" t="s">
        <v>539</v>
      </c>
      <c r="B43" s="28" t="s">
        <v>538</v>
      </c>
      <c r="C43" s="188" t="s">
        <v>537</v>
      </c>
      <c r="D43" s="24">
        <f>VLOOKUP(B43,'[7]Persons '!$C$27:$N$238,12,FALSE)</f>
        <v>474.05058537202854</v>
      </c>
      <c r="E43" s="23">
        <f>VLOOKUP('Table 7'!B43,'[7]Persons '!$P$27:$AA$238,2,0)</f>
        <v>0.21602572418789093</v>
      </c>
      <c r="F43" s="23">
        <f>VLOOKUP('Table 7'!B43,'[7]Persons '!$P$27:$AA$238,3,0)</f>
        <v>9.4348849375143415E-2</v>
      </c>
      <c r="G43" s="23">
        <f>VLOOKUP('Table 7'!B43,'[7]Persons '!$P$27:$AA$238,4,0)</f>
        <v>6.1605237445956145E-3</v>
      </c>
      <c r="H43" s="23">
        <f>VLOOKUP('Table 7'!B43,'[7]Persons '!$P$27:$AA$238,5,0)</f>
        <v>8.8454340299893089E-2</v>
      </c>
      <c r="I43" s="22">
        <f>VLOOKUP('Table 7'!B43,'[7]Persons '!$P$27:$AA$238,6,0)</f>
        <v>0.16171218130885964</v>
      </c>
      <c r="J43" s="19">
        <f>VLOOKUP('Table 7'!B43,'[7]Persons '!$P$27:$AA$238,7,0)</f>
        <v>2.4558636714135398E-2</v>
      </c>
      <c r="K43" s="19">
        <f>VLOOKUP('Table 7'!B43,'[7]Persons '!$P$27:$AA$238,8,0)</f>
        <v>0.16646124393714032</v>
      </c>
      <c r="L43" s="19">
        <f>VLOOKUP('Table 7'!B43,'[7]Persons '!$P$27:$AA$238,9,0)</f>
        <v>0.12391943711377458</v>
      </c>
      <c r="M43" s="19">
        <f>VLOOKUP('Table 7'!B43,'[7]Persons '!$P$27:$AA$238,10,0)</f>
        <v>2.6623010439941169E-2</v>
      </c>
      <c r="N43" s="19">
        <f>VLOOKUP('Table 7'!B43,'[7]Persons '!$P$27:$AA$238,11,0)</f>
        <v>9.173605287862599E-2</v>
      </c>
      <c r="O43" s="21"/>
      <c r="P43" s="145">
        <f>VLOOKUP(B43,'[7]Males '!$C$27:$N$238,12,FALSE)</f>
        <v>278.24472765752847</v>
      </c>
      <c r="Q43" s="19">
        <f>VLOOKUP(B43,'[7]Males '!$Q$27:$AB$238,2,FALSE)</f>
        <v>0.26635828728567523</v>
      </c>
      <c r="R43" s="19">
        <f>VLOOKUP(B43,'[7]Males '!$Q$27:$AB$238,3,FALSE)</f>
        <v>6.9709803034631979E-2</v>
      </c>
      <c r="S43" s="19">
        <f>VLOOKUP(B43,'[7]Males '!$Q$27:$AB$238,4,FALSE)</f>
        <v>9.439786167548269E-3</v>
      </c>
      <c r="T43" s="19">
        <f>VLOOKUP(B43,'[7]Males '!$Q$27:$AB$238,5,FALSE)</f>
        <v>8.079808273043694E-2</v>
      </c>
      <c r="U43" s="19">
        <f>VLOOKUP(B43,'[7]Males '!$Q$27:$AB$238,6,FALSE)</f>
        <v>0.19151717525181558</v>
      </c>
      <c r="V43" s="19">
        <f>VLOOKUP(B43,'[7]Males '!$Q$27:$AB$238,7,FALSE)</f>
        <v>1.4883870560123268E-2</v>
      </c>
      <c r="W43" s="19">
        <f>VLOOKUP(B43,'[7]Males '!$Q$27:$AB$238,8,FALSE)</f>
        <v>0.1735330151117376</v>
      </c>
      <c r="X43" s="19">
        <f>VLOOKUP(B43,'[7]Males '!$Q$27:$AB$238,9,FALSE)</f>
        <v>9.2268555852485057E-2</v>
      </c>
      <c r="Y43" s="19">
        <f>VLOOKUP(B43,'[7]Males '!$Q$27:$AB$238,10,FALSE)</f>
        <v>3.0392651974972214E-2</v>
      </c>
      <c r="Z43" s="19">
        <f>VLOOKUP(B43,'[7]Males '!$Q$27:$AB$238,11,FALSE)</f>
        <v>7.1098772030573937E-2</v>
      </c>
      <c r="AA43" s="21"/>
      <c r="AB43" s="145">
        <f>VLOOKUP(B43,'[7]Females '!$C$27:$N$238,12,FALSE)</f>
        <v>192.99816461868434</v>
      </c>
      <c r="AC43" s="274">
        <f>VLOOKUP(B43,'[7]Females '!$Q$27:$AB$238,2,FALSE)</f>
        <v>0.13973715836564091</v>
      </c>
      <c r="AD43" s="274">
        <f>VLOOKUP(B43,'[7]Females '!$Q$27:$AB$238,3,FALSE)</f>
        <v>0.12955295219730259</v>
      </c>
      <c r="AE43" s="274">
        <f>VLOOKUP(B43,'[7]Females '!$Q$27:$AB$238,4,FALSE)</f>
        <v>1.5224453381180707E-3</v>
      </c>
      <c r="AF43" s="274">
        <f>VLOOKUP(B43,'[7]Females '!$Q$27:$AB$238,5,FALSE)</f>
        <v>0.10077915151011264</v>
      </c>
      <c r="AG43" s="274">
        <f>VLOOKUP(B43,'[7]Females '!$Q$27:$AB$238,6,FALSE)</f>
        <v>0.12109498547692087</v>
      </c>
      <c r="AH43" s="274">
        <f>VLOOKUP(B43,'[7]Females '!$Q$27:$AB$238,7,FALSE)</f>
        <v>3.8863984093335399E-2</v>
      </c>
      <c r="AI43" s="274">
        <f>VLOOKUP(B43,'[7]Females '!$Q$27:$AB$238,8,FALSE)</f>
        <v>0.15868753809815889</v>
      </c>
      <c r="AJ43" s="274">
        <f>VLOOKUP(B43,'[7]Females '!$Q$27:$AB$238,9,FALSE)</f>
        <v>0.17135314511186478</v>
      </c>
      <c r="AK43" s="274">
        <f>VLOOKUP(B43,'[7]Females '!$Q$27:$AB$238,10,FALSE)</f>
        <v>2.1575637882778189E-2</v>
      </c>
      <c r="AL43" s="273">
        <f>VLOOKUP(B43,'[7]Females '!$Q$27:$AB$238,11,FALSE)</f>
        <v>0.11683300192576761</v>
      </c>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row>
    <row r="44" spans="1:68" s="3" customFormat="1" x14ac:dyDescent="0.2">
      <c r="A44" s="275" t="s">
        <v>536</v>
      </c>
      <c r="B44" s="28" t="s">
        <v>535</v>
      </c>
      <c r="C44" s="188" t="s">
        <v>534</v>
      </c>
      <c r="D44" s="24">
        <f>VLOOKUP(B44,'[7]Persons '!$C$27:$N$238,12,FALSE)</f>
        <v>532.78563134111914</v>
      </c>
      <c r="E44" s="23">
        <f>VLOOKUP('Table 7'!B44,'[7]Persons '!$P$27:$AA$238,2,0)</f>
        <v>0.14365901979554899</v>
      </c>
      <c r="F44" s="23">
        <f>VLOOKUP('Table 7'!B44,'[7]Persons '!$P$27:$AA$238,3,0)</f>
        <v>4.475237120454309E-2</v>
      </c>
      <c r="G44" s="23">
        <f>VLOOKUP('Table 7'!B44,'[7]Persons '!$P$27:$AA$238,4,0)</f>
        <v>1.6908071882904985E-2</v>
      </c>
      <c r="H44" s="23">
        <f>VLOOKUP('Table 7'!B44,'[7]Persons '!$P$27:$AA$238,5,0)</f>
        <v>7.0207350752904449E-2</v>
      </c>
      <c r="I44" s="22">
        <f>VLOOKUP('Table 7'!B44,'[7]Persons '!$P$27:$AA$238,6,0)</f>
        <v>0.1288095364656861</v>
      </c>
      <c r="J44" s="19">
        <f>VLOOKUP('Table 7'!B44,'[7]Persons '!$P$27:$AA$238,7,0)</f>
        <v>8.3768345543928577E-3</v>
      </c>
      <c r="K44" s="19">
        <f>VLOOKUP('Table 7'!B44,'[7]Persons '!$P$27:$AA$238,8,0)</f>
        <v>0.2421652696316669</v>
      </c>
      <c r="L44" s="19">
        <f>VLOOKUP('Table 7'!B44,'[7]Persons '!$P$27:$AA$238,9,0)</f>
        <v>0.22136674836089623</v>
      </c>
      <c r="M44" s="19">
        <f>VLOOKUP('Table 7'!B44,'[7]Persons '!$P$27:$AA$238,10,0)</f>
        <v>4.21869126627646E-2</v>
      </c>
      <c r="N44" s="19">
        <f>VLOOKUP('Table 7'!B44,'[7]Persons '!$P$27:$AA$238,11,0)</f>
        <v>8.1567884688691722E-2</v>
      </c>
      <c r="O44" s="21"/>
      <c r="P44" s="145">
        <f>VLOOKUP(B44,'[7]Males '!$C$27:$N$238,12,FALSE)</f>
        <v>287.0962855519727</v>
      </c>
      <c r="Q44" s="19">
        <f>VLOOKUP(B44,'[7]Males '!$Q$27:$AB$238,2,FALSE)</f>
        <v>0.1629121625991905</v>
      </c>
      <c r="R44" s="19">
        <f>VLOOKUP(B44,'[7]Males '!$Q$27:$AB$238,3,FALSE)</f>
        <v>2.9191490914590581E-2</v>
      </c>
      <c r="S44" s="19">
        <f>VLOOKUP(B44,'[7]Males '!$Q$27:$AB$238,4,FALSE)</f>
        <v>1.9538468460570661E-2</v>
      </c>
      <c r="T44" s="19">
        <f>VLOOKUP(B44,'[7]Males '!$Q$27:$AB$238,5,FALSE)</f>
        <v>8.3338595057098716E-2</v>
      </c>
      <c r="U44" s="19">
        <f>VLOOKUP(B44,'[7]Males '!$Q$27:$AB$238,6,FALSE)</f>
        <v>0.14126822764009697</v>
      </c>
      <c r="V44" s="19">
        <f>VLOOKUP(B44,'[7]Males '!$Q$27:$AB$238,7,FALSE)</f>
        <v>7.066085563334169E-3</v>
      </c>
      <c r="W44" s="19">
        <f>VLOOKUP(B44,'[7]Males '!$Q$27:$AB$238,8,FALSE)</f>
        <v>0.1925492736069106</v>
      </c>
      <c r="X44" s="19">
        <f>VLOOKUP(B44,'[7]Males '!$Q$27:$AB$238,9,FALSE)</f>
        <v>0.23659813275552707</v>
      </c>
      <c r="Y44" s="19">
        <f>VLOOKUP(B44,'[7]Males '!$Q$27:$AB$238,10,FALSE)</f>
        <v>3.591172448565106E-2</v>
      </c>
      <c r="Z44" s="19">
        <f>VLOOKUP(B44,'[7]Males '!$Q$27:$AB$238,11,FALSE)</f>
        <v>9.1625838917029467E-2</v>
      </c>
      <c r="AA44" s="21"/>
      <c r="AB44" s="145">
        <f>VLOOKUP(B44,'[7]Females '!$C$27:$N$238,12,FALSE)</f>
        <v>242.59046181360227</v>
      </c>
      <c r="AC44" s="274">
        <f>VLOOKUP(B44,'[7]Females '!$Q$27:$AB$238,2,FALSE)</f>
        <v>0.12270880142445133</v>
      </c>
      <c r="AD44" s="274">
        <f>VLOOKUP(B44,'[7]Females '!$Q$27:$AB$238,3,FALSE)</f>
        <v>6.3739734939795109E-2</v>
      </c>
      <c r="AE44" s="274">
        <f>VLOOKUP(B44,'[7]Females '!$Q$27:$AB$238,4,FALSE)</f>
        <v>1.0727850160001948E-2</v>
      </c>
      <c r="AF44" s="274">
        <f>VLOOKUP(B44,'[7]Females '!$Q$27:$AB$238,5,FALSE)</f>
        <v>5.5563877123980018E-2</v>
      </c>
      <c r="AG44" s="274">
        <f>VLOOKUP(B44,'[7]Females '!$Q$27:$AB$238,6,FALSE)</f>
        <v>0.11571059544877463</v>
      </c>
      <c r="AH44" s="274">
        <f>VLOOKUP(B44,'[7]Females '!$Q$27:$AB$238,7,FALSE)</f>
        <v>1.0035061353513378E-2</v>
      </c>
      <c r="AI44" s="274">
        <f>VLOOKUP(B44,'[7]Females '!$Q$27:$AB$238,8,FALSE)</f>
        <v>0.29788678191266793</v>
      </c>
      <c r="AJ44" s="274">
        <f>VLOOKUP(B44,'[7]Females '!$Q$27:$AB$238,9,FALSE)</f>
        <v>0.20616877236985412</v>
      </c>
      <c r="AK44" s="274">
        <f>VLOOKUP(B44,'[7]Females '!$Q$27:$AB$238,10,FALSE)</f>
        <v>5.0152252890782283E-2</v>
      </c>
      <c r="AL44" s="273">
        <f>VLOOKUP(B44,'[7]Females '!$Q$27:$AB$238,11,FALSE)</f>
        <v>6.730627237617906E-2</v>
      </c>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row>
    <row r="45" spans="1:68" s="3" customFormat="1" x14ac:dyDescent="0.2">
      <c r="A45" s="275" t="s">
        <v>533</v>
      </c>
      <c r="B45" s="28" t="s">
        <v>532</v>
      </c>
      <c r="C45" s="188" t="s">
        <v>531</v>
      </c>
      <c r="D45" s="24">
        <f>VLOOKUP(B45,'[7]Persons '!$C$27:$N$238,12,FALSE)</f>
        <v>237.03942934935463</v>
      </c>
      <c r="E45" s="23">
        <f>VLOOKUP('Table 7'!B45,'[7]Persons '!$P$27:$AA$238,2,0)</f>
        <v>0.14383608082439686</v>
      </c>
      <c r="F45" s="23">
        <f>VLOOKUP('Table 7'!B45,'[7]Persons '!$P$27:$AA$238,3,0)</f>
        <v>9.3940899658045585E-2</v>
      </c>
      <c r="G45" s="23">
        <f>VLOOKUP('Table 7'!B45,'[7]Persons '!$P$27:$AA$238,4,0)</f>
        <v>1.8776856079773554E-2</v>
      </c>
      <c r="H45" s="23">
        <f>VLOOKUP('Table 7'!B45,'[7]Persons '!$P$27:$AA$238,5,0)</f>
        <v>4.969918625310174E-2</v>
      </c>
      <c r="I45" s="22">
        <f>VLOOKUP('Table 7'!B45,'[7]Persons '!$P$27:$AA$238,6,0)</f>
        <v>8.8391612151351232E-2</v>
      </c>
      <c r="J45" s="19">
        <f>VLOOKUP('Table 7'!B45,'[7]Persons '!$P$27:$AA$238,7,0)</f>
        <v>1.5259263580916558E-2</v>
      </c>
      <c r="K45" s="19">
        <f>VLOOKUP('Table 7'!B45,'[7]Persons '!$P$27:$AA$238,8,0)</f>
        <v>0.24824974747568934</v>
      </c>
      <c r="L45" s="19">
        <f>VLOOKUP('Table 7'!B45,'[7]Persons '!$P$27:$AA$238,9,0)</f>
        <v>0.24676849892218367</v>
      </c>
      <c r="M45" s="19">
        <f>VLOOKUP('Table 7'!B45,'[7]Persons '!$P$27:$AA$238,10,0)</f>
        <v>4.9527917881987224E-2</v>
      </c>
      <c r="N45" s="19">
        <f>VLOOKUP('Table 7'!B45,'[7]Persons '!$P$27:$AA$238,11,0)</f>
        <v>4.5549937172554164E-2</v>
      </c>
      <c r="O45" s="21"/>
      <c r="P45" s="145">
        <f>VLOOKUP(B45,'[7]Males '!$C$27:$N$238,12,FALSE)</f>
        <v>111.98470539267369</v>
      </c>
      <c r="Q45" s="19">
        <f>VLOOKUP(B45,'[7]Males '!$Q$27:$AB$238,2,FALSE)</f>
        <v>0.19457769223290175</v>
      </c>
      <c r="R45" s="19">
        <f>VLOOKUP(B45,'[7]Males '!$Q$27:$AB$238,3,FALSE)</f>
        <v>7.4645664009728718E-2</v>
      </c>
      <c r="S45" s="19">
        <f>VLOOKUP(B45,'[7]Males '!$Q$27:$AB$238,4,FALSE)</f>
        <v>2.1219441554081515E-2</v>
      </c>
      <c r="T45" s="19">
        <f>VLOOKUP(B45,'[7]Males '!$Q$27:$AB$238,5,FALSE)</f>
        <v>2.8614158555955237E-2</v>
      </c>
      <c r="U45" s="19">
        <f>VLOOKUP(B45,'[7]Males '!$Q$27:$AB$238,6,FALSE)</f>
        <v>0.10947570959178757</v>
      </c>
      <c r="V45" s="19">
        <f>VLOOKUP(B45,'[7]Males '!$Q$27:$AB$238,7,FALSE)</f>
        <v>0</v>
      </c>
      <c r="W45" s="19">
        <f>VLOOKUP(B45,'[7]Males '!$Q$27:$AB$238,8,FALSE)</f>
        <v>0.22758942557551307</v>
      </c>
      <c r="X45" s="19">
        <f>VLOOKUP(B45,'[7]Males '!$Q$27:$AB$238,9,FALSE)</f>
        <v>0.28569548991499855</v>
      </c>
      <c r="Y45" s="19">
        <f>VLOOKUP(B45,'[7]Males '!$Q$27:$AB$238,10,FALSE)</f>
        <v>2.4957939066841288E-2</v>
      </c>
      <c r="Z45" s="19">
        <f>VLOOKUP(B45,'[7]Males '!$Q$27:$AB$238,11,FALSE)</f>
        <v>3.3224479498192371E-2</v>
      </c>
      <c r="AA45" s="21"/>
      <c r="AB45" s="145">
        <f>VLOOKUP(B45,'[7]Females '!$C$27:$N$238,12,FALSE)</f>
        <v>122.051371915262</v>
      </c>
      <c r="AC45" s="274">
        <f>VLOOKUP(B45,'[7]Females '!$Q$27:$AB$238,2,FALSE)</f>
        <v>0.10081899764566395</v>
      </c>
      <c r="AD45" s="274">
        <f>VLOOKUP(B45,'[7]Females '!$Q$27:$AB$238,3,FALSE)</f>
        <v>0.11395631475731847</v>
      </c>
      <c r="AE45" s="274">
        <f>VLOOKUP(B45,'[7]Females '!$Q$27:$AB$238,4,FALSE)</f>
        <v>1.6997779758952357E-2</v>
      </c>
      <c r="AF45" s="274">
        <f>VLOOKUP(B45,'[7]Females '!$Q$27:$AB$238,5,FALSE)</f>
        <v>7.0268105126823202E-2</v>
      </c>
      <c r="AG45" s="274">
        <f>VLOOKUP(B45,'[7]Females '!$Q$27:$AB$238,6,FALSE)</f>
        <v>5.8315527372686492E-2</v>
      </c>
      <c r="AH45" s="274">
        <f>VLOOKUP(B45,'[7]Females '!$Q$27:$AB$238,7,FALSE)</f>
        <v>2.9635448375157136E-2</v>
      </c>
      <c r="AI45" s="274">
        <f>VLOOKUP(B45,'[7]Females '!$Q$27:$AB$238,8,FALSE)</f>
        <v>0.27331477869300225</v>
      </c>
      <c r="AJ45" s="274">
        <f>VLOOKUP(B45,'[7]Females '!$Q$27:$AB$238,9,FALSE)</f>
        <v>0.20542324562553793</v>
      </c>
      <c r="AK45" s="274">
        <f>VLOOKUP(B45,'[7]Females '!$Q$27:$AB$238,10,FALSE)</f>
        <v>7.3290138387054643E-2</v>
      </c>
      <c r="AL45" s="273">
        <f>VLOOKUP(B45,'[7]Females '!$Q$27:$AB$238,11,FALSE)</f>
        <v>5.7979664257803473E-2</v>
      </c>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row>
    <row r="46" spans="1:68" s="3" customFormat="1" x14ac:dyDescent="0.2">
      <c r="A46" s="275" t="s">
        <v>530</v>
      </c>
      <c r="B46" s="28" t="s">
        <v>529</v>
      </c>
      <c r="C46" s="188" t="s">
        <v>528</v>
      </c>
      <c r="D46" s="24">
        <f>VLOOKUP(B46,'[7]Persons '!$C$27:$N$238,12,FALSE)</f>
        <v>418.19382925621062</v>
      </c>
      <c r="E46" s="23">
        <f>VLOOKUP('Table 7'!B46,'[7]Persons '!$P$27:$AA$238,2,0)</f>
        <v>0.18485651344899209</v>
      </c>
      <c r="F46" s="23">
        <f>VLOOKUP('Table 7'!B46,'[7]Persons '!$P$27:$AA$238,3,0)</f>
        <v>9.9067654925769286E-2</v>
      </c>
      <c r="G46" s="23">
        <f>VLOOKUP('Table 7'!B46,'[7]Persons '!$P$27:$AA$238,4,0)</f>
        <v>1.6981452576672756E-2</v>
      </c>
      <c r="H46" s="23">
        <f>VLOOKUP('Table 7'!B46,'[7]Persons '!$P$27:$AA$238,5,0)</f>
        <v>0.13551387483976587</v>
      </c>
      <c r="I46" s="22">
        <f>VLOOKUP('Table 7'!B46,'[7]Persons '!$P$27:$AA$238,6,0)</f>
        <v>0.11893666239087197</v>
      </c>
      <c r="J46" s="19">
        <f>VLOOKUP('Table 7'!B46,'[7]Persons '!$P$27:$AA$238,7,0)</f>
        <v>0</v>
      </c>
      <c r="K46" s="19">
        <f>VLOOKUP('Table 7'!B46,'[7]Persons '!$P$27:$AA$238,8,0)</f>
        <v>0.10345111549269499</v>
      </c>
      <c r="L46" s="19">
        <f>VLOOKUP('Table 7'!B46,'[7]Persons '!$P$27:$AA$238,9,0)</f>
        <v>0.18524705081893653</v>
      </c>
      <c r="M46" s="19">
        <f>VLOOKUP('Table 7'!B46,'[7]Persons '!$P$27:$AA$238,10,0)</f>
        <v>7.0378573363779617E-2</v>
      </c>
      <c r="N46" s="19">
        <f>VLOOKUP('Table 7'!B46,'[7]Persons '!$P$27:$AA$238,11,0)</f>
        <v>8.5567102142516852E-2</v>
      </c>
      <c r="O46" s="21"/>
      <c r="P46" s="145">
        <f>VLOOKUP(B46,'[7]Males '!$C$27:$N$238,12,FALSE)</f>
        <v>235.69171417572932</v>
      </c>
      <c r="Q46" s="19">
        <f>VLOOKUP(B46,'[7]Males '!$Q$27:$AB$238,2,FALSE)</f>
        <v>0.19291339682988978</v>
      </c>
      <c r="R46" s="19">
        <f>VLOOKUP(B46,'[7]Males '!$Q$27:$AB$238,3,FALSE)</f>
        <v>6.5208964795208407E-2</v>
      </c>
      <c r="S46" s="19">
        <f>VLOOKUP(B46,'[7]Males '!$Q$27:$AB$238,4,FALSE)</f>
        <v>1.6564005463215434E-2</v>
      </c>
      <c r="T46" s="19">
        <f>VLOOKUP(B46,'[7]Males '!$Q$27:$AB$238,5,FALSE)</f>
        <v>0.1539977583202225</v>
      </c>
      <c r="U46" s="19">
        <f>VLOOKUP(B46,'[7]Males '!$Q$27:$AB$238,6,FALSE)</f>
        <v>0.12834274184133881</v>
      </c>
      <c r="V46" s="19">
        <f>VLOOKUP(B46,'[7]Males '!$Q$27:$AB$238,7,FALSE)</f>
        <v>0</v>
      </c>
      <c r="W46" s="19">
        <f>VLOOKUP(B46,'[7]Males '!$Q$27:$AB$238,8,FALSE)</f>
        <v>8.7410807346129882E-2</v>
      </c>
      <c r="X46" s="19">
        <f>VLOOKUP(B46,'[7]Males '!$Q$27:$AB$238,9,FALSE)</f>
        <v>0.1821568832398939</v>
      </c>
      <c r="Y46" s="19">
        <f>VLOOKUP(B46,'[7]Males '!$Q$27:$AB$238,10,FALSE)</f>
        <v>7.1770144505721736E-2</v>
      </c>
      <c r="Z46" s="19">
        <f>VLOOKUP(B46,'[7]Males '!$Q$27:$AB$238,11,FALSE)</f>
        <v>0.10163529765837936</v>
      </c>
      <c r="AA46" s="21"/>
      <c r="AB46" s="145">
        <f>VLOOKUP(B46,'[7]Females '!$C$27:$N$238,12,FALSE)</f>
        <v>181.04898892079672</v>
      </c>
      <c r="AC46" s="274">
        <f>VLOOKUP(B46,'[7]Females '!$Q$27:$AB$238,2,FALSE)</f>
        <v>0.1758516533324293</v>
      </c>
      <c r="AD46" s="274">
        <f>VLOOKUP(B46,'[7]Females '!$Q$27:$AB$238,3,FALSE)</f>
        <v>0.14394042978076751</v>
      </c>
      <c r="AE46" s="274">
        <f>VLOOKUP(B46,'[7]Females '!$Q$27:$AB$238,4,FALSE)</f>
        <v>1.766118583257572E-2</v>
      </c>
      <c r="AF46" s="274">
        <f>VLOOKUP(B46,'[7]Females '!$Q$27:$AB$238,5,FALSE)</f>
        <v>0.11253899135437358</v>
      </c>
      <c r="AG46" s="274">
        <f>VLOOKUP(B46,'[7]Females '!$Q$27:$AB$238,6,FALSE)</f>
        <v>0.1076463203344349</v>
      </c>
      <c r="AH46" s="274">
        <f>VLOOKUP(B46,'[7]Females '!$Q$27:$AB$238,7,FALSE)</f>
        <v>0</v>
      </c>
      <c r="AI46" s="274">
        <f>VLOOKUP(B46,'[7]Females '!$Q$27:$AB$238,8,FALSE)</f>
        <v>0.12516289233593095</v>
      </c>
      <c r="AJ46" s="274">
        <f>VLOOKUP(B46,'[7]Females '!$Q$27:$AB$238,9,FALSE)</f>
        <v>0.18273053894523736</v>
      </c>
      <c r="AK46" s="274">
        <f>VLOOKUP(B46,'[7]Females '!$Q$27:$AB$238,10,FALSE)</f>
        <v>6.913187851532418E-2</v>
      </c>
      <c r="AL46" s="273">
        <f>VLOOKUP(B46,'[7]Females '!$Q$27:$AB$238,11,FALSE)</f>
        <v>6.5336109568926354E-2</v>
      </c>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row>
    <row r="47" spans="1:68" s="3" customFormat="1" x14ac:dyDescent="0.2">
      <c r="A47" s="275" t="s">
        <v>527</v>
      </c>
      <c r="B47" s="28" t="s">
        <v>526</v>
      </c>
      <c r="C47" s="188" t="s">
        <v>525</v>
      </c>
      <c r="D47" s="24">
        <f>VLOOKUP(B47,'[7]Persons '!$C$27:$N$238,12,FALSE)</f>
        <v>590.49792101233277</v>
      </c>
      <c r="E47" s="23">
        <f>VLOOKUP('Table 7'!B47,'[7]Persons '!$P$27:$AA$238,2,0)</f>
        <v>0.16506925236506417</v>
      </c>
      <c r="F47" s="23">
        <f>VLOOKUP('Table 7'!B47,'[7]Persons '!$P$27:$AA$238,3,0)</f>
        <v>8.1041111825527395E-2</v>
      </c>
      <c r="G47" s="23">
        <f>VLOOKUP('Table 7'!B47,'[7]Persons '!$P$27:$AA$238,4,0)</f>
        <v>2.8174943237262946E-2</v>
      </c>
      <c r="H47" s="23">
        <f>VLOOKUP('Table 7'!B47,'[7]Persons '!$P$27:$AA$238,5,0)</f>
        <v>8.6660873526154758E-2</v>
      </c>
      <c r="I47" s="22">
        <f>VLOOKUP('Table 7'!B47,'[7]Persons '!$P$27:$AA$238,6,0)</f>
        <v>6.852304979608094E-2</v>
      </c>
      <c r="J47" s="19">
        <f>VLOOKUP('Table 7'!B47,'[7]Persons '!$P$27:$AA$238,7,0)</f>
        <v>1.5660751137075871E-3</v>
      </c>
      <c r="K47" s="19">
        <f>VLOOKUP('Table 7'!B47,'[7]Persons '!$P$27:$AA$238,8,0)</f>
        <v>0.17244399689305559</v>
      </c>
      <c r="L47" s="19">
        <f>VLOOKUP('Table 7'!B47,'[7]Persons '!$P$27:$AA$238,9,0)</f>
        <v>0.27093577680634245</v>
      </c>
      <c r="M47" s="19">
        <f>VLOOKUP('Table 7'!B47,'[7]Persons '!$P$27:$AA$238,10,0)</f>
        <v>5.5224225453113417E-2</v>
      </c>
      <c r="N47" s="19">
        <f>VLOOKUP('Table 7'!B47,'[7]Persons '!$P$27:$AA$238,11,0)</f>
        <v>7.0360694983690658E-2</v>
      </c>
      <c r="O47" s="21"/>
      <c r="P47" s="145">
        <f>VLOOKUP(B47,'[7]Males '!$C$27:$N$238,12,FALSE)</f>
        <v>318.64247909471266</v>
      </c>
      <c r="Q47" s="19">
        <f>VLOOKUP(B47,'[7]Males '!$Q$27:$AB$238,2,FALSE)</f>
        <v>0.18478239331347251</v>
      </c>
      <c r="R47" s="19">
        <f>VLOOKUP(B47,'[7]Males '!$Q$27:$AB$238,3,FALSE)</f>
        <v>7.0513105781177088E-2</v>
      </c>
      <c r="S47" s="19">
        <f>VLOOKUP(B47,'[7]Males '!$Q$27:$AB$238,4,FALSE)</f>
        <v>3.8568804809898501E-2</v>
      </c>
      <c r="T47" s="19">
        <f>VLOOKUP(B47,'[7]Males '!$Q$27:$AB$238,5,FALSE)</f>
        <v>7.4647889590946315E-2</v>
      </c>
      <c r="U47" s="19">
        <f>VLOOKUP(B47,'[7]Males '!$Q$27:$AB$238,6,FALSE)</f>
        <v>8.8113363348074958E-2</v>
      </c>
      <c r="V47" s="19">
        <f>VLOOKUP(B47,'[7]Males '!$Q$27:$AB$238,7,FALSE)</f>
        <v>0</v>
      </c>
      <c r="W47" s="19">
        <f>VLOOKUP(B47,'[7]Males '!$Q$27:$AB$238,8,FALSE)</f>
        <v>0.1436834983942667</v>
      </c>
      <c r="X47" s="19">
        <f>VLOOKUP(B47,'[7]Males '!$Q$27:$AB$238,9,FALSE)</f>
        <v>0.27220023729595388</v>
      </c>
      <c r="Y47" s="19">
        <f>VLOOKUP(B47,'[7]Males '!$Q$27:$AB$238,10,FALSE)</f>
        <v>5.7209608646137215E-2</v>
      </c>
      <c r="Z47" s="19">
        <f>VLOOKUP(B47,'[7]Males '!$Q$27:$AB$238,11,FALSE)</f>
        <v>7.0281098820072968E-2</v>
      </c>
      <c r="AA47" s="21"/>
      <c r="AB47" s="145">
        <f>VLOOKUP(B47,'[7]Females '!$C$27:$N$238,12,FALSE)</f>
        <v>271.31836146401776</v>
      </c>
      <c r="AC47" s="274">
        <f>VLOOKUP(B47,'[7]Females '!$Q$27:$AB$238,2,FALSE)</f>
        <v>0.14224444758520197</v>
      </c>
      <c r="AD47" s="274">
        <f>VLOOKUP(B47,'[7]Females '!$Q$27:$AB$238,3,FALSE)</f>
        <v>9.3565865125153469E-2</v>
      </c>
      <c r="AE47" s="274">
        <f>VLOOKUP(B47,'[7]Females '!$Q$27:$AB$238,4,FALSE)</f>
        <v>1.6023927766771133E-2</v>
      </c>
      <c r="AF47" s="274">
        <f>VLOOKUP(B47,'[7]Females '!$Q$27:$AB$238,5,FALSE)</f>
        <v>0.10094074320691201</v>
      </c>
      <c r="AG47" s="274">
        <f>VLOOKUP(B47,'[7]Females '!$Q$27:$AB$238,6,FALSE)</f>
        <v>4.5651381058665244E-2</v>
      </c>
      <c r="AH47" s="274">
        <f>VLOOKUP(B47,'[7]Females '!$Q$27:$AB$238,7,FALSE)</f>
        <v>3.4084095665457754E-3</v>
      </c>
      <c r="AI47" s="274">
        <f>VLOOKUP(B47,'[7]Females '!$Q$27:$AB$238,8,FALSE)</f>
        <v>0.20458281839069442</v>
      </c>
      <c r="AJ47" s="274">
        <f>VLOOKUP(B47,'[7]Females '!$Q$27:$AB$238,9,FALSE)</f>
        <v>0.26998708865330345</v>
      </c>
      <c r="AK47" s="274">
        <f>VLOOKUP(B47,'[7]Females '!$Q$27:$AB$238,10,FALSE)</f>
        <v>5.3001863622280071E-2</v>
      </c>
      <c r="AL47" s="273">
        <f>VLOOKUP(B47,'[7]Females '!$Q$27:$AB$238,11,FALSE)</f>
        <v>7.0593455024472299E-2</v>
      </c>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row>
    <row r="48" spans="1:68" s="3" customFormat="1" x14ac:dyDescent="0.2">
      <c r="A48" s="275" t="s">
        <v>524</v>
      </c>
      <c r="B48" s="28" t="s">
        <v>523</v>
      </c>
      <c r="C48" s="188" t="s">
        <v>522</v>
      </c>
      <c r="D48" s="24">
        <f>VLOOKUP(B48,'[7]Persons '!$C$27:$N$238,12,FALSE)</f>
        <v>309.66958581185366</v>
      </c>
      <c r="E48" s="23">
        <f>VLOOKUP('Table 7'!B48,'[7]Persons '!$P$27:$AA$238,2,0)</f>
        <v>0.1573115249724652</v>
      </c>
      <c r="F48" s="23">
        <f>VLOOKUP('Table 7'!B48,'[7]Persons '!$P$27:$AA$238,3,0)</f>
        <v>7.1663042121697981E-2</v>
      </c>
      <c r="G48" s="23">
        <f>VLOOKUP('Table 7'!B48,'[7]Persons '!$P$27:$AA$238,4,0)</f>
        <v>4.576743992238029E-2</v>
      </c>
      <c r="H48" s="23">
        <f>VLOOKUP('Table 7'!B48,'[7]Persons '!$P$27:$AA$238,5,0)</f>
        <v>7.656185145888017E-2</v>
      </c>
      <c r="I48" s="22">
        <f>VLOOKUP('Table 7'!B48,'[7]Persons '!$P$27:$AA$238,6,0)</f>
        <v>7.5531545788039764E-2</v>
      </c>
      <c r="J48" s="19">
        <f>VLOOKUP('Table 7'!B48,'[7]Persons '!$P$27:$AA$238,7,0)</f>
        <v>3.9298173829822747E-3</v>
      </c>
      <c r="K48" s="19">
        <f>VLOOKUP('Table 7'!B48,'[7]Persons '!$P$27:$AA$238,8,0)</f>
        <v>0.21542786282674323</v>
      </c>
      <c r="L48" s="19">
        <f>VLOOKUP('Table 7'!B48,'[7]Persons '!$P$27:$AA$238,9,0)</f>
        <v>0.18054542533249618</v>
      </c>
      <c r="M48" s="19">
        <f>VLOOKUP('Table 7'!B48,'[7]Persons '!$P$27:$AA$238,10,0)</f>
        <v>7.7795008008212471E-2</v>
      </c>
      <c r="N48" s="19">
        <f>VLOOKUP('Table 7'!B48,'[7]Persons '!$P$27:$AA$238,11,0)</f>
        <v>9.54664821861025E-2</v>
      </c>
      <c r="O48" s="21"/>
      <c r="P48" s="145">
        <f>VLOOKUP(B48,'[7]Males '!$C$27:$N$238,12,FALSE)</f>
        <v>161.93543621937351</v>
      </c>
      <c r="Q48" s="19">
        <f>VLOOKUP(B48,'[7]Males '!$Q$27:$AB$238,2,FALSE)</f>
        <v>0.1942292064405092</v>
      </c>
      <c r="R48" s="19">
        <f>VLOOKUP(B48,'[7]Males '!$Q$27:$AB$238,3,FALSE)</f>
        <v>6.1307537921548312E-2</v>
      </c>
      <c r="S48" s="19">
        <f>VLOOKUP(B48,'[7]Males '!$Q$27:$AB$238,4,FALSE)</f>
        <v>6.3342049115540325E-2</v>
      </c>
      <c r="T48" s="19">
        <f>VLOOKUP(B48,'[7]Males '!$Q$27:$AB$238,5,FALSE)</f>
        <v>6.9209958228218432E-2</v>
      </c>
      <c r="U48" s="19">
        <f>VLOOKUP(B48,'[7]Males '!$Q$27:$AB$238,6,FALSE)</f>
        <v>7.9631742462810448E-2</v>
      </c>
      <c r="V48" s="19">
        <f>VLOOKUP(B48,'[7]Males '!$Q$27:$AB$238,7,FALSE)</f>
        <v>3.6320262599540657E-3</v>
      </c>
      <c r="W48" s="19">
        <f>VLOOKUP(B48,'[7]Males '!$Q$27:$AB$238,8,FALSE)</f>
        <v>0.19100305808374821</v>
      </c>
      <c r="X48" s="19">
        <f>VLOOKUP(B48,'[7]Males '!$Q$27:$AB$238,9,FALSE)</f>
        <v>0.16360621821407273</v>
      </c>
      <c r="Y48" s="19">
        <f>VLOOKUP(B48,'[7]Males '!$Q$27:$AB$238,10,FALSE)</f>
        <v>5.7253559160046805E-2</v>
      </c>
      <c r="Z48" s="19">
        <f>VLOOKUP(B48,'[7]Males '!$Q$27:$AB$238,11,FALSE)</f>
        <v>0.11678464411355169</v>
      </c>
      <c r="AA48" s="21"/>
      <c r="AB48" s="145">
        <f>VLOOKUP(B48,'[7]Females '!$C$27:$N$238,12,FALSE)</f>
        <v>146.45155110404033</v>
      </c>
      <c r="AC48" s="274">
        <f>VLOOKUP(B48,'[7]Females '!$Q$27:$AB$238,2,FALSE)</f>
        <v>0.11786835564414548</v>
      </c>
      <c r="AD48" s="274">
        <f>VLOOKUP(B48,'[7]Females '!$Q$27:$AB$238,3,FALSE)</f>
        <v>7.9892037458667076E-2</v>
      </c>
      <c r="AE48" s="274">
        <f>VLOOKUP(B48,'[7]Females '!$Q$27:$AB$238,4,FALSE)</f>
        <v>2.6735543463768576E-2</v>
      </c>
      <c r="AF48" s="274">
        <f>VLOOKUP(B48,'[7]Females '!$Q$27:$AB$238,5,FALSE)</f>
        <v>8.5361554449961907E-2</v>
      </c>
      <c r="AG48" s="274">
        <f>VLOOKUP(B48,'[7]Females '!$Q$27:$AB$238,6,FALSE)</f>
        <v>7.1659340363229462E-2</v>
      </c>
      <c r="AH48" s="274">
        <f>VLOOKUP(B48,'[7]Females '!$Q$27:$AB$238,7,FALSE)</f>
        <v>4.2935097634559313E-3</v>
      </c>
      <c r="AI48" s="274">
        <f>VLOOKUP(B48,'[7]Females '!$Q$27:$AB$238,8,FALSE)</f>
        <v>0.24432171086016716</v>
      </c>
      <c r="AJ48" s="274">
        <f>VLOOKUP(B48,'[7]Females '!$Q$27:$AB$238,9,FALSE)</f>
        <v>0.20085675123607216</v>
      </c>
      <c r="AK48" s="274">
        <f>VLOOKUP(B48,'[7]Females '!$Q$27:$AB$238,10,FALSE)</f>
        <v>0.10118955872247007</v>
      </c>
      <c r="AL48" s="273">
        <f>VLOOKUP(B48,'[7]Females '!$Q$27:$AB$238,11,FALSE)</f>
        <v>6.782163803806214E-2</v>
      </c>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row>
    <row r="49" spans="1:68" s="3" customFormat="1" x14ac:dyDescent="0.2">
      <c r="A49" s="275" t="s">
        <v>521</v>
      </c>
      <c r="B49" s="28" t="s">
        <v>520</v>
      </c>
      <c r="C49" s="188" t="s">
        <v>519</v>
      </c>
      <c r="D49" s="24">
        <f>VLOOKUP(B49,'[7]Persons '!$C$27:$N$238,12,FALSE)</f>
        <v>633.41833234129149</v>
      </c>
      <c r="E49" s="23">
        <f>VLOOKUP('Table 7'!B49,'[7]Persons '!$P$27:$AA$238,2,0)</f>
        <v>0.234645307526826</v>
      </c>
      <c r="F49" s="23">
        <f>VLOOKUP('Table 7'!B49,'[7]Persons '!$P$27:$AA$238,3,0)</f>
        <v>0.13381856242331608</v>
      </c>
      <c r="G49" s="23">
        <f>VLOOKUP('Table 7'!B49,'[7]Persons '!$P$27:$AA$238,4,0)</f>
        <v>2.1751327651018823E-2</v>
      </c>
      <c r="H49" s="23">
        <f>VLOOKUP('Table 7'!B49,'[7]Persons '!$P$27:$AA$238,5,0)</f>
        <v>0.12197344382710482</v>
      </c>
      <c r="I49" s="22">
        <f>VLOOKUP('Table 7'!B49,'[7]Persons '!$P$27:$AA$238,6,0)</f>
        <v>0.11154847423336743</v>
      </c>
      <c r="J49" s="19">
        <f>VLOOKUP('Table 7'!B49,'[7]Persons '!$P$27:$AA$238,7,0)</f>
        <v>6.7748301969692178E-3</v>
      </c>
      <c r="K49" s="19">
        <f>VLOOKUP('Table 7'!B49,'[7]Persons '!$P$27:$AA$238,8,0)</f>
        <v>0.12361420292673926</v>
      </c>
      <c r="L49" s="19">
        <f>VLOOKUP('Table 7'!B49,'[7]Persons '!$P$27:$AA$238,9,0)</f>
        <v>0.13387188070520259</v>
      </c>
      <c r="M49" s="19">
        <f>VLOOKUP('Table 7'!B49,'[7]Persons '!$P$27:$AA$238,10,0)</f>
        <v>4.1201670572834199E-2</v>
      </c>
      <c r="N49" s="19">
        <f>VLOOKUP('Table 7'!B49,'[7]Persons '!$P$27:$AA$238,11,0)</f>
        <v>7.0800299936621763E-2</v>
      </c>
      <c r="O49" s="21"/>
      <c r="P49" s="145">
        <f>VLOOKUP(B49,'[7]Males '!$C$27:$N$238,12,FALSE)</f>
        <v>356.70195511246123</v>
      </c>
      <c r="Q49" s="19">
        <f>VLOOKUP(B49,'[7]Males '!$Q$27:$AB$238,2,FALSE)</f>
        <v>0.31413003190045713</v>
      </c>
      <c r="R49" s="19">
        <f>VLOOKUP(B49,'[7]Males '!$Q$27:$AB$238,3,FALSE)</f>
        <v>9.2010152967410677E-2</v>
      </c>
      <c r="S49" s="19">
        <f>VLOOKUP(B49,'[7]Males '!$Q$27:$AB$238,4,FALSE)</f>
        <v>2.0612413762079718E-2</v>
      </c>
      <c r="T49" s="19">
        <f>VLOOKUP(B49,'[7]Males '!$Q$27:$AB$238,5,FALSE)</f>
        <v>0.13695176947276438</v>
      </c>
      <c r="U49" s="19">
        <f>VLOOKUP(B49,'[7]Males '!$Q$27:$AB$238,6,FALSE)</f>
        <v>0.12918195631523383</v>
      </c>
      <c r="V49" s="19">
        <f>VLOOKUP(B49,'[7]Males '!$Q$27:$AB$238,7,FALSE)</f>
        <v>6.8896073927449926E-3</v>
      </c>
      <c r="W49" s="19">
        <f>VLOOKUP(B49,'[7]Males '!$Q$27:$AB$238,8,FALSE)</f>
        <v>9.1440166280054982E-2</v>
      </c>
      <c r="X49" s="19">
        <f>VLOOKUP(B49,'[7]Males '!$Q$27:$AB$238,9,FALSE)</f>
        <v>9.9216646830774413E-2</v>
      </c>
      <c r="Y49" s="19">
        <f>VLOOKUP(B49,'[7]Males '!$Q$27:$AB$238,10,FALSE)</f>
        <v>3.5138356631720095E-2</v>
      </c>
      <c r="Z49" s="19">
        <f>VLOOKUP(B49,'[7]Males '!$Q$27:$AB$238,11,FALSE)</f>
        <v>7.4428898446759845E-2</v>
      </c>
      <c r="AA49" s="21"/>
      <c r="AB49" s="145">
        <f>VLOOKUP(B49,'[7]Females '!$C$27:$N$238,12,FALSE)</f>
        <v>275.4959276483138</v>
      </c>
      <c r="AC49" s="274">
        <f>VLOOKUP(B49,'[7]Females '!$Q$27:$AB$238,2,FALSE)</f>
        <v>0.13277090212967674</v>
      </c>
      <c r="AD49" s="274">
        <f>VLOOKUP(B49,'[7]Females '!$Q$27:$AB$238,3,FALSE)</f>
        <v>0.18712114671688723</v>
      </c>
      <c r="AE49" s="274">
        <f>VLOOKUP(B49,'[7]Females '!$Q$27:$AB$238,4,FALSE)</f>
        <v>2.3322309891268746E-2</v>
      </c>
      <c r="AF49" s="274">
        <f>VLOOKUP(B49,'[7]Females '!$Q$27:$AB$238,5,FALSE)</f>
        <v>0.10312040433537292</v>
      </c>
      <c r="AG49" s="274">
        <f>VLOOKUP(B49,'[7]Females '!$Q$27:$AB$238,6,FALSE)</f>
        <v>8.9211453508645261E-2</v>
      </c>
      <c r="AH49" s="274">
        <f>VLOOKUP(B49,'[7]Females '!$Q$27:$AB$238,7,FALSE)</f>
        <v>6.6562334839706441E-3</v>
      </c>
      <c r="AI49" s="274">
        <f>VLOOKUP(B49,'[7]Females '!$Q$27:$AB$238,8,FALSE)</f>
        <v>0.16581956972505757</v>
      </c>
      <c r="AJ49" s="274">
        <f>VLOOKUP(B49,'[7]Females '!$Q$27:$AB$238,9,FALSE)</f>
        <v>0.17933525167207442</v>
      </c>
      <c r="AK49" s="274">
        <f>VLOOKUP(B49,'[7]Females '!$Q$27:$AB$238,10,FALSE)</f>
        <v>4.7969128100809479E-2</v>
      </c>
      <c r="AL49" s="273">
        <f>VLOOKUP(B49,'[7]Females '!$Q$27:$AB$238,11,FALSE)</f>
        <v>6.4673600436236864E-2</v>
      </c>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row>
    <row r="50" spans="1:68" s="3" customFormat="1" x14ac:dyDescent="0.2">
      <c r="A50" s="275" t="s">
        <v>518</v>
      </c>
      <c r="B50" s="28" t="s">
        <v>517</v>
      </c>
      <c r="C50" s="188" t="s">
        <v>516</v>
      </c>
      <c r="D50" s="24">
        <f>VLOOKUP(B50,'[7]Persons '!$C$27:$N$238,12,FALSE)</f>
        <v>295.98758756936394</v>
      </c>
      <c r="E50" s="23">
        <f>VLOOKUP('Table 7'!B50,'[7]Persons '!$P$27:$AA$238,2,0)</f>
        <v>0.18569601599250515</v>
      </c>
      <c r="F50" s="23">
        <f>VLOOKUP('Table 7'!B50,'[7]Persons '!$P$27:$AA$238,3,0)</f>
        <v>0.13358803369658973</v>
      </c>
      <c r="G50" s="23">
        <f>VLOOKUP('Table 7'!B50,'[7]Persons '!$P$27:$AA$238,4,0)</f>
        <v>3.287743893540393E-2</v>
      </c>
      <c r="H50" s="23">
        <f>VLOOKUP('Table 7'!B50,'[7]Persons '!$P$27:$AA$238,5,0)</f>
        <v>5.5174056378755734E-2</v>
      </c>
      <c r="I50" s="22">
        <f>VLOOKUP('Table 7'!B50,'[7]Persons '!$P$27:$AA$238,6,0)</f>
        <v>7.7246052632101242E-2</v>
      </c>
      <c r="J50" s="19">
        <f>VLOOKUP('Table 7'!B50,'[7]Persons '!$P$27:$AA$238,7,0)</f>
        <v>1.9448886755851599E-2</v>
      </c>
      <c r="K50" s="19">
        <f>VLOOKUP('Table 7'!B50,'[7]Persons '!$P$27:$AA$238,8,0)</f>
        <v>0.14190411078890525</v>
      </c>
      <c r="L50" s="19">
        <f>VLOOKUP('Table 7'!B50,'[7]Persons '!$P$27:$AA$238,9,0)</f>
        <v>0.19653016704166024</v>
      </c>
      <c r="M50" s="19">
        <f>VLOOKUP('Table 7'!B50,'[7]Persons '!$P$27:$AA$238,10,0)</f>
        <v>2.9734890988739965E-2</v>
      </c>
      <c r="N50" s="19">
        <f>VLOOKUP('Table 7'!B50,'[7]Persons '!$P$27:$AA$238,11,0)</f>
        <v>0.12780034678948696</v>
      </c>
      <c r="O50" s="21"/>
      <c r="P50" s="145">
        <f>VLOOKUP(B50,'[7]Males '!$C$27:$N$238,12,FALSE)</f>
        <v>164.95988995185829</v>
      </c>
      <c r="Q50" s="19">
        <f>VLOOKUP(B50,'[7]Males '!$Q$27:$AB$238,2,FALSE)</f>
        <v>0.20695385337275979</v>
      </c>
      <c r="R50" s="19">
        <f>VLOOKUP(B50,'[7]Males '!$Q$27:$AB$238,3,FALSE)</f>
        <v>0.11386837040626292</v>
      </c>
      <c r="S50" s="19">
        <f>VLOOKUP(B50,'[7]Males '!$Q$27:$AB$238,4,FALSE)</f>
        <v>4.4931685156468719E-2</v>
      </c>
      <c r="T50" s="19">
        <f>VLOOKUP(B50,'[7]Males '!$Q$27:$AB$238,5,FALSE)</f>
        <v>4.3011981802416187E-2</v>
      </c>
      <c r="U50" s="19">
        <f>VLOOKUP(B50,'[7]Males '!$Q$27:$AB$238,6,FALSE)</f>
        <v>5.9632923386763105E-2</v>
      </c>
      <c r="V50" s="19">
        <f>VLOOKUP(B50,'[7]Males '!$Q$27:$AB$238,7,FALSE)</f>
        <v>2.8901258244995055E-2</v>
      </c>
      <c r="W50" s="19">
        <f>VLOOKUP(B50,'[7]Males '!$Q$27:$AB$238,8,FALSE)</f>
        <v>0.16699700131544046</v>
      </c>
      <c r="X50" s="19">
        <f>VLOOKUP(B50,'[7]Males '!$Q$27:$AB$238,9,FALSE)</f>
        <v>0.15544745551080066</v>
      </c>
      <c r="Y50" s="19">
        <f>VLOOKUP(B50,'[7]Males '!$Q$27:$AB$238,10,FALSE)</f>
        <v>5.1254030899521685E-2</v>
      </c>
      <c r="Z50" s="19">
        <f>VLOOKUP(B50,'[7]Males '!$Q$27:$AB$238,11,FALSE)</f>
        <v>0.12900143990457161</v>
      </c>
      <c r="AA50" s="21"/>
      <c r="AB50" s="145">
        <f>VLOOKUP(B50,'[7]Females '!$C$27:$N$238,12,FALSE)</f>
        <v>129.16178824464586</v>
      </c>
      <c r="AC50" s="274">
        <f>VLOOKUP(B50,'[7]Females '!$Q$27:$AB$238,2,FALSE)</f>
        <v>0.1612290384051987</v>
      </c>
      <c r="AD50" s="274">
        <f>VLOOKUP(B50,'[7]Females '!$Q$27:$AB$238,3,FALSE)</f>
        <v>0.16070299314421543</v>
      </c>
      <c r="AE50" s="274">
        <f>VLOOKUP(B50,'[7]Females '!$Q$27:$AB$238,4,FALSE)</f>
        <v>1.7957230452659099E-2</v>
      </c>
      <c r="AF50" s="274">
        <f>VLOOKUP(B50,'[7]Females '!$Q$27:$AB$238,5,FALSE)</f>
        <v>7.1503996535979511E-2</v>
      </c>
      <c r="AG50" s="274">
        <f>VLOOKUP(B50,'[7]Females '!$Q$27:$AB$238,6,FALSE)</f>
        <v>0.10085670433556979</v>
      </c>
      <c r="AH50" s="274">
        <f>VLOOKUP(B50,'[7]Females '!$Q$27:$AB$238,7,FALSE)</f>
        <v>7.6576881262763593E-3</v>
      </c>
      <c r="AI50" s="274">
        <f>VLOOKUP(B50,'[7]Females '!$Q$27:$AB$238,8,FALSE)</f>
        <v>0.11190653718668669</v>
      </c>
      <c r="AJ50" s="274">
        <f>VLOOKUP(B50,'[7]Females '!$Q$27:$AB$238,9,FALSE)</f>
        <v>0.24586470955386128</v>
      </c>
      <c r="AK50" s="274">
        <f>VLOOKUP(B50,'[7]Females '!$Q$27:$AB$238,10,FALSE)</f>
        <v>2.6811285158501613E-3</v>
      </c>
      <c r="AL50" s="273">
        <f>VLOOKUP(B50,'[7]Females '!$Q$27:$AB$238,11,FALSE)</f>
        <v>0.11963997374370296</v>
      </c>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row>
    <row r="51" spans="1:68" s="3" customFormat="1" x14ac:dyDescent="0.2">
      <c r="A51" s="275" t="s">
        <v>515</v>
      </c>
      <c r="B51" s="28" t="s">
        <v>514</v>
      </c>
      <c r="C51" s="188" t="s">
        <v>513</v>
      </c>
      <c r="D51" s="24">
        <f>VLOOKUP(B51,'[7]Persons '!$C$27:$N$238,12,FALSE)</f>
        <v>389.95533421994026</v>
      </c>
      <c r="E51" s="23">
        <f>VLOOKUP('Table 7'!B51,'[7]Persons '!$P$27:$AA$238,2,0)</f>
        <v>0.1370220674208574</v>
      </c>
      <c r="F51" s="23">
        <f>VLOOKUP('Table 7'!B51,'[7]Persons '!$P$27:$AA$238,3,0)</f>
        <v>8.4938584467686443E-2</v>
      </c>
      <c r="G51" s="23">
        <f>VLOOKUP('Table 7'!B51,'[7]Persons '!$P$27:$AA$238,4,0)</f>
        <v>1.6276309121095209E-2</v>
      </c>
      <c r="H51" s="23">
        <f>VLOOKUP('Table 7'!B51,'[7]Persons '!$P$27:$AA$238,5,0)</f>
        <v>3.1512688264555729E-2</v>
      </c>
      <c r="I51" s="22">
        <f>VLOOKUP('Table 7'!B51,'[7]Persons '!$P$27:$AA$238,6,0)</f>
        <v>0.15244579998952784</v>
      </c>
      <c r="J51" s="19">
        <f>VLOOKUP('Table 7'!B51,'[7]Persons '!$P$27:$AA$238,7,0)</f>
        <v>2.6286030904215129E-3</v>
      </c>
      <c r="K51" s="19">
        <f>VLOOKUP('Table 7'!B51,'[7]Persons '!$P$27:$AA$238,8,0)</f>
        <v>0.24590403372911179</v>
      </c>
      <c r="L51" s="19">
        <f>VLOOKUP('Table 7'!B51,'[7]Persons '!$P$27:$AA$238,9,0)</f>
        <v>0.24435188941508784</v>
      </c>
      <c r="M51" s="19">
        <f>VLOOKUP('Table 7'!B51,'[7]Persons '!$P$27:$AA$238,10,0)</f>
        <v>2.3773503957195703E-2</v>
      </c>
      <c r="N51" s="19">
        <f>VLOOKUP('Table 7'!B51,'[7]Persons '!$P$27:$AA$238,11,0)</f>
        <v>6.1146520544460556E-2</v>
      </c>
      <c r="O51" s="21"/>
      <c r="P51" s="145">
        <f>VLOOKUP(B51,'[7]Males '!$C$27:$N$238,12,FALSE)</f>
        <v>210.6295748255443</v>
      </c>
      <c r="Q51" s="19">
        <f>VLOOKUP(B51,'[7]Males '!$Q$27:$AB$238,2,FALSE)</f>
        <v>0.17546200287238803</v>
      </c>
      <c r="R51" s="19">
        <f>VLOOKUP(B51,'[7]Males '!$Q$27:$AB$238,3,FALSE)</f>
        <v>7.1854320774992764E-2</v>
      </c>
      <c r="S51" s="19">
        <f>VLOOKUP(B51,'[7]Males '!$Q$27:$AB$238,4,FALSE)</f>
        <v>3.0133629469844055E-2</v>
      </c>
      <c r="T51" s="19">
        <f>VLOOKUP(B51,'[7]Males '!$Q$27:$AB$238,5,FALSE)</f>
        <v>5.2159845316136287E-2</v>
      </c>
      <c r="U51" s="19">
        <f>VLOOKUP(B51,'[7]Males '!$Q$27:$AB$238,6,FALSE)</f>
        <v>0.11639760209779841</v>
      </c>
      <c r="V51" s="19">
        <f>VLOOKUP(B51,'[7]Males '!$Q$27:$AB$238,7,FALSE)</f>
        <v>0</v>
      </c>
      <c r="W51" s="19">
        <f>VLOOKUP(B51,'[7]Males '!$Q$27:$AB$238,8,FALSE)</f>
        <v>0.23555997142436283</v>
      </c>
      <c r="X51" s="19">
        <f>VLOOKUP(B51,'[7]Males '!$Q$27:$AB$238,9,FALSE)</f>
        <v>0.24725791440315462</v>
      </c>
      <c r="Y51" s="19">
        <f>VLOOKUP(B51,'[7]Males '!$Q$27:$AB$238,10,FALSE)</f>
        <v>2.5585670032835139E-2</v>
      </c>
      <c r="Z51" s="19">
        <f>VLOOKUP(B51,'[7]Males '!$Q$27:$AB$238,11,FALSE)</f>
        <v>4.5589043608487902E-2</v>
      </c>
      <c r="AA51" s="21"/>
      <c r="AB51" s="145">
        <f>VLOOKUP(B51,'[7]Females '!$C$27:$N$238,12,FALSE)</f>
        <v>177.35410729262006</v>
      </c>
      <c r="AC51" s="274">
        <f>VLOOKUP(B51,'[7]Females '!$Q$27:$AB$238,2,FALSE)</f>
        <v>9.2893247780135746E-2</v>
      </c>
      <c r="AD51" s="274">
        <f>VLOOKUP(B51,'[7]Females '!$Q$27:$AB$238,3,FALSE)</f>
        <v>0.10142200445559557</v>
      </c>
      <c r="AE51" s="274">
        <f>VLOOKUP(B51,'[7]Females '!$Q$27:$AB$238,4,FALSE)</f>
        <v>0</v>
      </c>
      <c r="AF51" s="274">
        <f>VLOOKUP(B51,'[7]Females '!$Q$27:$AB$238,5,FALSE)</f>
        <v>7.3420055635997003E-3</v>
      </c>
      <c r="AG51" s="274">
        <f>VLOOKUP(B51,'[7]Females '!$Q$27:$AB$238,6,FALSE)</f>
        <v>0.19695216523594891</v>
      </c>
      <c r="AH51" s="274">
        <f>VLOOKUP(B51,'[7]Females '!$Q$27:$AB$238,7,FALSE)</f>
        <v>5.779611266434663E-3</v>
      </c>
      <c r="AI51" s="274">
        <f>VLOOKUP(B51,'[7]Females '!$Q$27:$AB$238,8,FALSE)</f>
        <v>0.25805797485026605</v>
      </c>
      <c r="AJ51" s="274">
        <f>VLOOKUP(B51,'[7]Females '!$Q$27:$AB$238,9,FALSE)</f>
        <v>0.23536467877242254</v>
      </c>
      <c r="AK51" s="274">
        <f>VLOOKUP(B51,'[7]Females '!$Q$27:$AB$238,10,FALSE)</f>
        <v>2.1885627233658667E-2</v>
      </c>
      <c r="AL51" s="273">
        <f>VLOOKUP(B51,'[7]Females '!$Q$27:$AB$238,11,FALSE)</f>
        <v>8.0302684841938171E-2</v>
      </c>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row>
    <row r="52" spans="1:68" s="3" customFormat="1" x14ac:dyDescent="0.2">
      <c r="A52" s="275" t="s">
        <v>512</v>
      </c>
      <c r="B52" s="28" t="s">
        <v>511</v>
      </c>
      <c r="C52" s="188" t="s">
        <v>510</v>
      </c>
      <c r="D52" s="24">
        <f>VLOOKUP(B52,'[7]Persons '!$C$27:$N$238,12,FALSE)</f>
        <v>468.78149342430856</v>
      </c>
      <c r="E52" s="23">
        <f>VLOOKUP('Table 7'!B52,'[7]Persons '!$P$27:$AA$238,2,0)</f>
        <v>0.31869507879489795</v>
      </c>
      <c r="F52" s="23">
        <f>VLOOKUP('Table 7'!B52,'[7]Persons '!$P$27:$AA$238,3,0)</f>
        <v>0.15714874526670031</v>
      </c>
      <c r="G52" s="23">
        <f>VLOOKUP('Table 7'!B52,'[7]Persons '!$P$27:$AA$238,4,0)</f>
        <v>2.5673616863635118E-2</v>
      </c>
      <c r="H52" s="23">
        <f>VLOOKUP('Table 7'!B52,'[7]Persons '!$P$27:$AA$238,5,0)</f>
        <v>0.12266320769720147</v>
      </c>
      <c r="I52" s="22">
        <f>VLOOKUP('Table 7'!B52,'[7]Persons '!$P$27:$AA$238,6,0)</f>
        <v>5.7821432017546692E-2</v>
      </c>
      <c r="J52" s="19">
        <f>VLOOKUP('Table 7'!B52,'[7]Persons '!$P$27:$AA$238,7,0)</f>
        <v>4.7532725719166453E-3</v>
      </c>
      <c r="K52" s="19">
        <f>VLOOKUP('Table 7'!B52,'[7]Persons '!$P$27:$AA$238,8,0)</f>
        <v>8.5643105772983896E-2</v>
      </c>
      <c r="L52" s="19">
        <f>VLOOKUP('Table 7'!B52,'[7]Persons '!$P$27:$AA$238,9,0)</f>
        <v>0.12262749046707197</v>
      </c>
      <c r="M52" s="19">
        <f>VLOOKUP('Table 7'!B52,'[7]Persons '!$P$27:$AA$238,10,0)</f>
        <v>4.4374794783850639E-2</v>
      </c>
      <c r="N52" s="19">
        <f>VLOOKUP('Table 7'!B52,'[7]Persons '!$P$27:$AA$238,11,0)</f>
        <v>6.0599255764195538E-2</v>
      </c>
      <c r="O52" s="21"/>
      <c r="P52" s="145">
        <f>VLOOKUP(B52,'[7]Males '!$C$27:$N$238,12,FALSE)</f>
        <v>279.53752242789943</v>
      </c>
      <c r="Q52" s="19">
        <f>VLOOKUP(B52,'[7]Males '!$Q$27:$AB$238,2,FALSE)</f>
        <v>0.39873870116928112</v>
      </c>
      <c r="R52" s="19">
        <f>VLOOKUP(B52,'[7]Males '!$Q$27:$AB$238,3,FALSE)</f>
        <v>0.12239632794618045</v>
      </c>
      <c r="S52" s="19">
        <f>VLOOKUP(B52,'[7]Males '!$Q$27:$AB$238,4,FALSE)</f>
        <v>2.870467632605336E-2</v>
      </c>
      <c r="T52" s="19">
        <f>VLOOKUP(B52,'[7]Males '!$Q$27:$AB$238,5,FALSE)</f>
        <v>9.1633212539139974E-2</v>
      </c>
      <c r="U52" s="19">
        <f>VLOOKUP(B52,'[7]Males '!$Q$27:$AB$238,6,FALSE)</f>
        <v>8.1357525798381847E-2</v>
      </c>
      <c r="V52" s="19">
        <f>VLOOKUP(B52,'[7]Males '!$Q$27:$AB$238,7,FALSE)</f>
        <v>7.9711882525202536E-3</v>
      </c>
      <c r="W52" s="19">
        <f>VLOOKUP(B52,'[7]Males '!$Q$27:$AB$238,8,FALSE)</f>
        <v>6.183170109381201E-2</v>
      </c>
      <c r="X52" s="19">
        <f>VLOOKUP(B52,'[7]Males '!$Q$27:$AB$238,9,FALSE)</f>
        <v>9.0534175801565225E-2</v>
      </c>
      <c r="Y52" s="19">
        <f>VLOOKUP(B52,'[7]Males '!$Q$27:$AB$238,10,FALSE)</f>
        <v>4.8826129116676054E-2</v>
      </c>
      <c r="Z52" s="19">
        <f>VLOOKUP(B52,'[7]Males '!$Q$27:$AB$238,11,FALSE)</f>
        <v>6.8006361956389635E-2</v>
      </c>
      <c r="AA52" s="21"/>
      <c r="AB52" s="145">
        <f>VLOOKUP(B52,'[7]Females '!$C$27:$N$238,12,FALSE)</f>
        <v>187.2417399259779</v>
      </c>
      <c r="AC52" s="274">
        <f>VLOOKUP(B52,'[7]Females '!$Q$27:$AB$238,2,FALSE)</f>
        <v>0.19530173718353877</v>
      </c>
      <c r="AD52" s="274">
        <f>VLOOKUP(B52,'[7]Females '!$Q$27:$AB$238,3,FALSE)</f>
        <v>0.21071187035075323</v>
      </c>
      <c r="AE52" s="274">
        <f>VLOOKUP(B52,'[7]Females '!$Q$27:$AB$238,4,FALSE)</f>
        <v>2.1423013662682396E-2</v>
      </c>
      <c r="AF52" s="274">
        <f>VLOOKUP(B52,'[7]Females '!$Q$27:$AB$238,5,FALSE)</f>
        <v>0.16690925170740326</v>
      </c>
      <c r="AG52" s="274">
        <f>VLOOKUP(B52,'[7]Females '!$Q$27:$AB$238,6,FALSE)</f>
        <v>2.3302155076635016E-2</v>
      </c>
      <c r="AH52" s="274">
        <f>VLOOKUP(B52,'[7]Females '!$Q$27:$AB$238,7,FALSE)</f>
        <v>0</v>
      </c>
      <c r="AI52" s="274">
        <f>VLOOKUP(B52,'[7]Females '!$Q$27:$AB$238,8,FALSE)</f>
        <v>0.12210750927398678</v>
      </c>
      <c r="AJ52" s="274">
        <f>VLOOKUP(B52,'[7]Females '!$Q$27:$AB$238,9,FALSE)</f>
        <v>0.17185163377636073</v>
      </c>
      <c r="AK52" s="274">
        <f>VLOOKUP(B52,'[7]Females '!$Q$27:$AB$238,10,FALSE)</f>
        <v>3.8203807596416797E-2</v>
      </c>
      <c r="AL52" s="273">
        <f>VLOOKUP(B52,'[7]Females '!$Q$27:$AB$238,11,FALSE)</f>
        <v>5.0189021372222919E-2</v>
      </c>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row>
    <row r="53" spans="1:68" s="3" customFormat="1" x14ac:dyDescent="0.2">
      <c r="A53" s="275" t="s">
        <v>509</v>
      </c>
      <c r="B53" s="28" t="s">
        <v>508</v>
      </c>
      <c r="C53" s="188" t="s">
        <v>507</v>
      </c>
      <c r="D53" s="24">
        <f>VLOOKUP(B53,'[7]Persons '!$C$27:$N$238,12,FALSE)</f>
        <v>215.54406142428653</v>
      </c>
      <c r="E53" s="23">
        <f>VLOOKUP('Table 7'!B53,'[7]Persons '!$P$27:$AA$238,2,0)</f>
        <v>0.23515202898497606</v>
      </c>
      <c r="F53" s="23">
        <f>VLOOKUP('Table 7'!B53,'[7]Persons '!$P$27:$AA$238,3,0)</f>
        <v>0.14085162689447595</v>
      </c>
      <c r="G53" s="23">
        <f>VLOOKUP('Table 7'!B53,'[7]Persons '!$P$27:$AA$238,4,0)</f>
        <v>1.7317257442505032E-2</v>
      </c>
      <c r="H53" s="23">
        <f>VLOOKUP('Table 7'!B53,'[7]Persons '!$P$27:$AA$238,5,0)</f>
        <v>9.9831708478940712E-2</v>
      </c>
      <c r="I53" s="22">
        <f>VLOOKUP('Table 7'!B53,'[7]Persons '!$P$27:$AA$238,6,0)</f>
        <v>2.5368321025906908E-2</v>
      </c>
      <c r="J53" s="19">
        <f>VLOOKUP('Table 7'!B53,'[7]Persons '!$P$27:$AA$238,7,0)</f>
        <v>0</v>
      </c>
      <c r="K53" s="19">
        <f>VLOOKUP('Table 7'!B53,'[7]Persons '!$P$27:$AA$238,8,0)</f>
        <v>0.24244947958506602</v>
      </c>
      <c r="L53" s="19">
        <f>VLOOKUP('Table 7'!B53,'[7]Persons '!$P$27:$AA$238,9,0)</f>
        <v>0.18744033520803377</v>
      </c>
      <c r="M53" s="19">
        <f>VLOOKUP('Table 7'!B53,'[7]Persons '!$P$27:$AA$238,10,0)</f>
        <v>3.4208418752276447E-2</v>
      </c>
      <c r="N53" s="19">
        <f>VLOOKUP('Table 7'!B53,'[7]Persons '!$P$27:$AA$238,11,0)</f>
        <v>1.7380823627819012E-2</v>
      </c>
      <c r="O53" s="21"/>
      <c r="P53" s="145">
        <f>VLOOKUP(B53,'[7]Males '!$C$27:$N$238,12,FALSE)</f>
        <v>108.94195213996137</v>
      </c>
      <c r="Q53" s="19">
        <f>VLOOKUP(B53,'[7]Males '!$Q$27:$AB$238,2,FALSE)</f>
        <v>0.23424914763699115</v>
      </c>
      <c r="R53" s="19">
        <f>VLOOKUP(B53,'[7]Males '!$Q$27:$AB$238,3,FALSE)</f>
        <v>0.15210162667430938</v>
      </c>
      <c r="S53" s="19">
        <f>VLOOKUP(B53,'[7]Males '!$Q$27:$AB$238,4,FALSE)</f>
        <v>3.4262576799542289E-2</v>
      </c>
      <c r="T53" s="19">
        <f>VLOOKUP(B53,'[7]Males '!$Q$27:$AB$238,5,FALSE)</f>
        <v>6.6877772551064349E-2</v>
      </c>
      <c r="U53" s="19">
        <f>VLOOKUP(B53,'[7]Males '!$Q$27:$AB$238,6,FALSE)</f>
        <v>2.7546309919890787E-2</v>
      </c>
      <c r="V53" s="19">
        <f>VLOOKUP(B53,'[7]Males '!$Q$27:$AB$238,7,FALSE)</f>
        <v>0</v>
      </c>
      <c r="W53" s="19">
        <f>VLOOKUP(B53,'[7]Males '!$Q$27:$AB$238,8,FALSE)</f>
        <v>0.2178585350889406</v>
      </c>
      <c r="X53" s="19">
        <f>VLOOKUP(B53,'[7]Males '!$Q$27:$AB$238,9,FALSE)</f>
        <v>0.25173035145065359</v>
      </c>
      <c r="Y53" s="19">
        <f>VLOOKUP(B53,'[7]Males '!$Q$27:$AB$238,10,FALSE)</f>
        <v>8.9175988834282027E-3</v>
      </c>
      <c r="Z53" s="19">
        <f>VLOOKUP(B53,'[7]Males '!$Q$27:$AB$238,11,FALSE)</f>
        <v>6.4560809951795979E-3</v>
      </c>
      <c r="AA53" s="21"/>
      <c r="AB53" s="145">
        <f>VLOOKUP(B53,'[7]Females '!$C$27:$N$238,12,FALSE)</f>
        <v>106.60210928432512</v>
      </c>
      <c r="AC53" s="274">
        <f>VLOOKUP(B53,'[7]Females '!$Q$27:$AB$238,2,FALSE)</f>
        <v>0.2360747279565121</v>
      </c>
      <c r="AD53" s="274">
        <f>VLOOKUP(B53,'[7]Females '!$Q$27:$AB$238,3,FALSE)</f>
        <v>0.12935469737012364</v>
      </c>
      <c r="AE53" s="274">
        <f>VLOOKUP(B53,'[7]Females '!$Q$27:$AB$238,4,FALSE)</f>
        <v>0</v>
      </c>
      <c r="AF53" s="274">
        <f>VLOOKUP(B53,'[7]Females '!$Q$27:$AB$238,5,FALSE)</f>
        <v>0.13350896059693376</v>
      </c>
      <c r="AG53" s="274">
        <f>VLOOKUP(B53,'[7]Females '!$Q$27:$AB$238,6,FALSE)</f>
        <v>2.3142526776218017E-2</v>
      </c>
      <c r="AH53" s="274">
        <f>VLOOKUP(B53,'[7]Females '!$Q$27:$AB$238,7,FALSE)</f>
        <v>0</v>
      </c>
      <c r="AI53" s="274">
        <f>VLOOKUP(B53,'[7]Females '!$Q$27:$AB$238,8,FALSE)</f>
        <v>0.26758017837103537</v>
      </c>
      <c r="AJ53" s="274">
        <f>VLOOKUP(B53,'[7]Females '!$Q$27:$AB$238,9,FALSE)</f>
        <v>0.12173919740127292</v>
      </c>
      <c r="AK53" s="274">
        <f>VLOOKUP(B53,'[7]Females '!$Q$27:$AB$238,10,FALSE)</f>
        <v>6.005435469322299E-2</v>
      </c>
      <c r="AL53" s="273">
        <f>VLOOKUP(B53,'[7]Females '!$Q$27:$AB$238,11,FALSE)</f>
        <v>2.854535683468119E-2</v>
      </c>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row>
    <row r="54" spans="1:68" s="3" customFormat="1" x14ac:dyDescent="0.2">
      <c r="A54" s="275" t="s">
        <v>506</v>
      </c>
      <c r="B54" s="28" t="s">
        <v>505</v>
      </c>
      <c r="C54" s="188" t="s">
        <v>504</v>
      </c>
      <c r="D54" s="24">
        <f>VLOOKUP(B54,'[7]Persons '!$C$27:$N$238,12,FALSE)</f>
        <v>708.48605065189599</v>
      </c>
      <c r="E54" s="23">
        <f>VLOOKUP('Table 7'!B54,'[7]Persons '!$P$27:$AA$238,2,0)</f>
        <v>0.21817622274026485</v>
      </c>
      <c r="F54" s="23">
        <f>VLOOKUP('Table 7'!B54,'[7]Persons '!$P$27:$AA$238,3,0)</f>
        <v>9.7498180174353521E-2</v>
      </c>
      <c r="G54" s="23">
        <f>VLOOKUP('Table 7'!B54,'[7]Persons '!$P$27:$AA$238,4,0)</f>
        <v>2.0466053270434711E-2</v>
      </c>
      <c r="H54" s="23">
        <f>VLOOKUP('Table 7'!B54,'[7]Persons '!$P$27:$AA$238,5,0)</f>
        <v>4.7611942285933267E-2</v>
      </c>
      <c r="I54" s="22">
        <f>VLOOKUP('Table 7'!B54,'[7]Persons '!$P$27:$AA$238,6,0)</f>
        <v>0.14901167979417909</v>
      </c>
      <c r="J54" s="19">
        <f>VLOOKUP('Table 7'!B54,'[7]Persons '!$P$27:$AA$238,7,0)</f>
        <v>3.8333237141139925E-2</v>
      </c>
      <c r="K54" s="19">
        <f>VLOOKUP('Table 7'!B54,'[7]Persons '!$P$27:$AA$238,8,0)</f>
        <v>0.1267256765210551</v>
      </c>
      <c r="L54" s="19">
        <f>VLOOKUP('Table 7'!B54,'[7]Persons '!$P$27:$AA$238,9,0)</f>
        <v>0.18178072805239723</v>
      </c>
      <c r="M54" s="19">
        <f>VLOOKUP('Table 7'!B54,'[7]Persons '!$P$27:$AA$238,10,0)</f>
        <v>2.5569025083905697E-2</v>
      </c>
      <c r="N54" s="19">
        <f>VLOOKUP('Table 7'!B54,'[7]Persons '!$P$27:$AA$238,11,0)</f>
        <v>9.4827254936336716E-2</v>
      </c>
      <c r="O54" s="21"/>
      <c r="P54" s="145">
        <f>VLOOKUP(B54,'[7]Males '!$C$27:$N$238,12,FALSE)</f>
        <v>378.69467809031107</v>
      </c>
      <c r="Q54" s="19">
        <f>VLOOKUP(B54,'[7]Males '!$Q$27:$AB$238,2,FALSE)</f>
        <v>0.27217278280851587</v>
      </c>
      <c r="R54" s="19">
        <f>VLOOKUP(B54,'[7]Males '!$Q$27:$AB$238,3,FALSE)</f>
        <v>7.6216571033907485E-2</v>
      </c>
      <c r="S54" s="19">
        <f>VLOOKUP(B54,'[7]Males '!$Q$27:$AB$238,4,FALSE)</f>
        <v>2.1964647111990077E-2</v>
      </c>
      <c r="T54" s="19">
        <f>VLOOKUP(B54,'[7]Males '!$Q$27:$AB$238,5,FALSE)</f>
        <v>5.8444174644057559E-2</v>
      </c>
      <c r="U54" s="19">
        <f>VLOOKUP(B54,'[7]Males '!$Q$27:$AB$238,6,FALSE)</f>
        <v>0.1773128219445628</v>
      </c>
      <c r="V54" s="19">
        <f>VLOOKUP(B54,'[7]Males '!$Q$27:$AB$238,7,FALSE)</f>
        <v>3.531447099537189E-2</v>
      </c>
      <c r="W54" s="19">
        <f>VLOOKUP(B54,'[7]Males '!$Q$27:$AB$238,8,FALSE)</f>
        <v>0.10485590045589295</v>
      </c>
      <c r="X54" s="19">
        <f>VLOOKUP(B54,'[7]Males '!$Q$27:$AB$238,9,FALSE)</f>
        <v>0.14403053775108351</v>
      </c>
      <c r="Y54" s="19">
        <f>VLOOKUP(B54,'[7]Males '!$Q$27:$AB$238,10,FALSE)</f>
        <v>1.3842501810982318E-2</v>
      </c>
      <c r="Z54" s="19">
        <f>VLOOKUP(B54,'[7]Males '!$Q$27:$AB$238,11,FALSE)</f>
        <v>9.5845591443635567E-2</v>
      </c>
      <c r="AA54" s="21"/>
      <c r="AB54" s="145">
        <f>VLOOKUP(B54,'[7]Females '!$C$27:$N$238,12,FALSE)</f>
        <v>325.58553503664922</v>
      </c>
      <c r="AC54" s="274">
        <f>VLOOKUP(B54,'[7]Females '!$Q$27:$AB$238,2,FALSE)</f>
        <v>0.158190154298427</v>
      </c>
      <c r="AD54" s="274">
        <f>VLOOKUP(B54,'[7]Females '!$Q$27:$AB$238,3,FALSE)</f>
        <v>0.12351067985902757</v>
      </c>
      <c r="AE54" s="274">
        <f>VLOOKUP(B54,'[7]Females '!$Q$27:$AB$238,4,FALSE)</f>
        <v>1.8987386174460646E-2</v>
      </c>
      <c r="AF54" s="274">
        <f>VLOOKUP(B54,'[7]Females '!$Q$27:$AB$238,5,FALSE)</f>
        <v>3.5627808371879406E-2</v>
      </c>
      <c r="AG54" s="274">
        <f>VLOOKUP(B54,'[7]Females '!$Q$27:$AB$238,6,FALSE)</f>
        <v>0.10797285793634979</v>
      </c>
      <c r="AH54" s="274">
        <f>VLOOKUP(B54,'[7]Females '!$Q$27:$AB$238,7,FALSE)</f>
        <v>4.2339600755774059E-2</v>
      </c>
      <c r="AI54" s="274">
        <f>VLOOKUP(B54,'[7]Females '!$Q$27:$AB$238,8,FALSE)</f>
        <v>0.15092820031230889</v>
      </c>
      <c r="AJ54" s="274">
        <f>VLOOKUP(B54,'[7]Females '!$Q$27:$AB$238,9,FALSE)</f>
        <v>0.2280368873429556</v>
      </c>
      <c r="AK54" s="274">
        <f>VLOOKUP(B54,'[7]Females '!$Q$27:$AB$238,10,FALSE)</f>
        <v>3.9538660192603617E-2</v>
      </c>
      <c r="AL54" s="273">
        <f>VLOOKUP(B54,'[7]Females '!$Q$27:$AB$238,11,FALSE)</f>
        <v>9.4867764756213308E-2</v>
      </c>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row>
    <row r="55" spans="1:68" s="3" customFormat="1" x14ac:dyDescent="0.2">
      <c r="A55" s="275" t="s">
        <v>503</v>
      </c>
      <c r="B55" s="28" t="s">
        <v>502</v>
      </c>
      <c r="C55" s="188" t="s">
        <v>501</v>
      </c>
      <c r="D55" s="24">
        <f>VLOOKUP(B55,'[7]Persons '!$C$27:$N$238,12,FALSE)</f>
        <v>488.87964195319216</v>
      </c>
      <c r="E55" s="23">
        <f>VLOOKUP('Table 7'!B55,'[7]Persons '!$P$27:$AA$238,2,0)</f>
        <v>0.21459830099388899</v>
      </c>
      <c r="F55" s="23">
        <f>VLOOKUP('Table 7'!B55,'[7]Persons '!$P$27:$AA$238,3,0)</f>
        <v>0.11199021826806485</v>
      </c>
      <c r="G55" s="23">
        <f>VLOOKUP('Table 7'!B55,'[7]Persons '!$P$27:$AA$238,4,0)</f>
        <v>2.4696168807925068E-2</v>
      </c>
      <c r="H55" s="23">
        <f>VLOOKUP('Table 7'!B55,'[7]Persons '!$P$27:$AA$238,5,0)</f>
        <v>6.494681571152934E-2</v>
      </c>
      <c r="I55" s="22">
        <f>VLOOKUP('Table 7'!B55,'[7]Persons '!$P$27:$AA$238,6,0)</f>
        <v>7.3792573852893603E-2</v>
      </c>
      <c r="J55" s="19">
        <f>VLOOKUP('Table 7'!B55,'[7]Persons '!$P$27:$AA$238,7,0)</f>
        <v>4.7804039880064561E-4</v>
      </c>
      <c r="K55" s="19">
        <f>VLOOKUP('Table 7'!B55,'[7]Persons '!$P$27:$AA$238,8,0)</f>
        <v>0.14159648916603232</v>
      </c>
      <c r="L55" s="19">
        <f>VLOOKUP('Table 7'!B55,'[7]Persons '!$P$27:$AA$238,9,0)</f>
        <v>0.22961943585311792</v>
      </c>
      <c r="M55" s="19">
        <f>VLOOKUP('Table 7'!B55,'[7]Persons '!$P$27:$AA$238,10,0)</f>
        <v>4.6184140775286209E-2</v>
      </c>
      <c r="N55" s="19">
        <f>VLOOKUP('Table 7'!B55,'[7]Persons '!$P$27:$AA$238,11,0)</f>
        <v>9.2097816172460947E-2</v>
      </c>
      <c r="O55" s="21"/>
      <c r="P55" s="145">
        <f>VLOOKUP(B55,'[7]Males '!$C$27:$N$238,12,FALSE)</f>
        <v>269.36188607683641</v>
      </c>
      <c r="Q55" s="19">
        <f>VLOOKUP(B55,'[7]Males '!$Q$27:$AB$238,2,FALSE)</f>
        <v>0.2438048496234701</v>
      </c>
      <c r="R55" s="19">
        <f>VLOOKUP(B55,'[7]Males '!$Q$27:$AB$238,3,FALSE)</f>
        <v>0.1026243752215312</v>
      </c>
      <c r="S55" s="19">
        <f>VLOOKUP(B55,'[7]Males '!$Q$27:$AB$238,4,FALSE)</f>
        <v>4.4822429558538233E-2</v>
      </c>
      <c r="T55" s="19">
        <f>VLOOKUP(B55,'[7]Males '!$Q$27:$AB$238,5,FALSE)</f>
        <v>7.4339053510374675E-2</v>
      </c>
      <c r="U55" s="19">
        <f>VLOOKUP(B55,'[7]Males '!$Q$27:$AB$238,6,FALSE)</f>
        <v>5.0330938749707538E-2</v>
      </c>
      <c r="V55" s="19">
        <f>VLOOKUP(B55,'[7]Males '!$Q$27:$AB$238,7,FALSE)</f>
        <v>8.6762170553764193E-4</v>
      </c>
      <c r="W55" s="19">
        <f>VLOOKUP(B55,'[7]Males '!$Q$27:$AB$238,8,FALSE)</f>
        <v>0.12082552469328706</v>
      </c>
      <c r="X55" s="19">
        <f>VLOOKUP(B55,'[7]Males '!$Q$27:$AB$238,9,FALSE)</f>
        <v>0.21697726178445714</v>
      </c>
      <c r="Y55" s="19">
        <f>VLOOKUP(B55,'[7]Males '!$Q$27:$AB$238,10,FALSE)</f>
        <v>4.2963883363387891E-2</v>
      </c>
      <c r="Z55" s="19">
        <f>VLOOKUP(B55,'[7]Males '!$Q$27:$AB$238,11,FALSE)</f>
        <v>0.10244406178970872</v>
      </c>
      <c r="AA55" s="21"/>
      <c r="AB55" s="145">
        <f>VLOOKUP(B55,'[7]Females '!$C$27:$N$238,12,FALSE)</f>
        <v>215.97265244932922</v>
      </c>
      <c r="AC55" s="274">
        <f>VLOOKUP(B55,'[7]Females '!$Q$27:$AB$238,2,FALSE)</f>
        <v>0.17878105601263683</v>
      </c>
      <c r="AD55" s="274">
        <f>VLOOKUP(B55,'[7]Females '!$Q$27:$AB$238,3,FALSE)</f>
        <v>0.12550960612192533</v>
      </c>
      <c r="AE55" s="274">
        <f>VLOOKUP(B55,'[7]Females '!$Q$27:$AB$238,4,FALSE)</f>
        <v>0</v>
      </c>
      <c r="AF55" s="274">
        <f>VLOOKUP(B55,'[7]Females '!$Q$27:$AB$238,5,FALSE)</f>
        <v>4.0797537887483241E-2</v>
      </c>
      <c r="AG55" s="274">
        <f>VLOOKUP(B55,'[7]Females '!$Q$27:$AB$238,6,FALSE)</f>
        <v>0.10426528654895956</v>
      </c>
      <c r="AH55" s="274">
        <f>VLOOKUP(B55,'[7]Females '!$Q$27:$AB$238,7,FALSE)</f>
        <v>0</v>
      </c>
      <c r="AI55" s="274">
        <f>VLOOKUP(B55,'[7]Females '!$Q$27:$AB$238,8,FALSE)</f>
        <v>0.16982636130894863</v>
      </c>
      <c r="AJ55" s="274">
        <f>VLOOKUP(B55,'[7]Females '!$Q$27:$AB$238,9,FALSE)</f>
        <v>0.24915591166313208</v>
      </c>
      <c r="AK55" s="274">
        <f>VLOOKUP(B55,'[7]Females '!$Q$27:$AB$238,10,FALSE)</f>
        <v>5.0958551582230879E-2</v>
      </c>
      <c r="AL55" s="273">
        <f>VLOOKUP(B55,'[7]Females '!$Q$27:$AB$238,11,FALSE)</f>
        <v>8.0705688874683448E-2</v>
      </c>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row>
    <row r="56" spans="1:68" s="3" customFormat="1" x14ac:dyDescent="0.2">
      <c r="A56" s="275" t="s">
        <v>500</v>
      </c>
      <c r="B56" s="28" t="s">
        <v>499</v>
      </c>
      <c r="C56" s="188" t="s">
        <v>498</v>
      </c>
      <c r="D56" s="24">
        <f>VLOOKUP(B56,'[7]Persons '!$C$27:$N$238,12,FALSE)</f>
        <v>474.58291758489196</v>
      </c>
      <c r="E56" s="23">
        <f>VLOOKUP('Table 7'!B56,'[7]Persons '!$P$27:$AA$238,2,0)</f>
        <v>0.19125584298330797</v>
      </c>
      <c r="F56" s="23">
        <f>VLOOKUP('Table 7'!B56,'[7]Persons '!$P$27:$AA$238,3,0)</f>
        <v>4.9692695308321287E-2</v>
      </c>
      <c r="G56" s="23">
        <f>VLOOKUP('Table 7'!B56,'[7]Persons '!$P$27:$AA$238,4,0)</f>
        <v>1.7952863152796431E-2</v>
      </c>
      <c r="H56" s="23">
        <f>VLOOKUP('Table 7'!B56,'[7]Persons '!$P$27:$AA$238,5,0)</f>
        <v>4.0498646799830874E-2</v>
      </c>
      <c r="I56" s="22">
        <f>VLOOKUP('Table 7'!B56,'[7]Persons '!$P$27:$AA$238,6,0)</f>
        <v>0.1429594435449735</v>
      </c>
      <c r="J56" s="19">
        <f>VLOOKUP('Table 7'!B56,'[7]Persons '!$P$27:$AA$238,7,0)</f>
        <v>2.2201739433794315E-2</v>
      </c>
      <c r="K56" s="19">
        <f>VLOOKUP('Table 7'!B56,'[7]Persons '!$P$27:$AA$238,8,0)</f>
        <v>0.19467836738617164</v>
      </c>
      <c r="L56" s="19">
        <f>VLOOKUP('Table 7'!B56,'[7]Persons '!$P$27:$AA$238,9,0)</f>
        <v>0.2425881887654433</v>
      </c>
      <c r="M56" s="19">
        <f>VLOOKUP('Table 7'!B56,'[7]Persons '!$P$27:$AA$238,10,0)</f>
        <v>3.359435365156857E-2</v>
      </c>
      <c r="N56" s="19">
        <f>VLOOKUP('Table 7'!B56,'[7]Persons '!$P$27:$AA$238,11,0)</f>
        <v>6.4577858973792035E-2</v>
      </c>
      <c r="O56" s="21"/>
      <c r="P56" s="145">
        <f>VLOOKUP(B56,'[7]Males '!$C$27:$N$238,12,FALSE)</f>
        <v>255.28235550037658</v>
      </c>
      <c r="Q56" s="19">
        <f>VLOOKUP(B56,'[7]Males '!$Q$27:$AB$238,2,FALSE)</f>
        <v>0.21040819165571931</v>
      </c>
      <c r="R56" s="19">
        <f>VLOOKUP(B56,'[7]Males '!$Q$27:$AB$238,3,FALSE)</f>
        <v>4.811229337915747E-2</v>
      </c>
      <c r="S56" s="19">
        <f>VLOOKUP(B56,'[7]Males '!$Q$27:$AB$238,4,FALSE)</f>
        <v>1.5012076958453921E-2</v>
      </c>
      <c r="T56" s="19">
        <f>VLOOKUP(B56,'[7]Males '!$Q$27:$AB$238,5,FALSE)</f>
        <v>4.5248281310321235E-2</v>
      </c>
      <c r="U56" s="19">
        <f>VLOOKUP(B56,'[7]Males '!$Q$27:$AB$238,6,FALSE)</f>
        <v>0.15862817433297619</v>
      </c>
      <c r="V56" s="19">
        <f>VLOOKUP(B56,'[7]Males '!$Q$27:$AB$238,7,FALSE)</f>
        <v>2.1930736620826764E-2</v>
      </c>
      <c r="W56" s="19">
        <f>VLOOKUP(B56,'[7]Males '!$Q$27:$AB$238,8,FALSE)</f>
        <v>0.13174382773350446</v>
      </c>
      <c r="X56" s="19">
        <f>VLOOKUP(B56,'[7]Males '!$Q$27:$AB$238,9,FALSE)</f>
        <v>0.2402780733164509</v>
      </c>
      <c r="Y56" s="19">
        <f>VLOOKUP(B56,'[7]Males '!$Q$27:$AB$238,10,FALSE)</f>
        <v>3.3126345777334185E-2</v>
      </c>
      <c r="Z56" s="19">
        <f>VLOOKUP(B56,'[7]Males '!$Q$27:$AB$238,11,FALSE)</f>
        <v>9.5511998915255539E-2</v>
      </c>
      <c r="AA56" s="21"/>
      <c r="AB56" s="145">
        <f>VLOOKUP(B56,'[7]Females '!$C$27:$N$238,12,FALSE)</f>
        <v>218.83820125903082</v>
      </c>
      <c r="AC56" s="274">
        <f>VLOOKUP(B56,'[7]Females '!$Q$27:$AB$238,2,FALSE)</f>
        <v>0.16931804855163729</v>
      </c>
      <c r="AD56" s="274">
        <f>VLOOKUP(B56,'[7]Females '!$Q$27:$AB$238,3,FALSE)</f>
        <v>5.1641279606146173E-2</v>
      </c>
      <c r="AE56" s="274">
        <f>VLOOKUP(B56,'[7]Females '!$Q$27:$AB$238,4,FALSE)</f>
        <v>2.1421323060504427E-2</v>
      </c>
      <c r="AF56" s="274">
        <f>VLOOKUP(B56,'[7]Females '!$Q$27:$AB$238,5,FALSE)</f>
        <v>3.5043598773616014E-2</v>
      </c>
      <c r="AG56" s="274">
        <f>VLOOKUP(B56,'[7]Females '!$Q$27:$AB$238,6,FALSE)</f>
        <v>0.1249833697411226</v>
      </c>
      <c r="AH56" s="274">
        <f>VLOOKUP(B56,'[7]Females '!$Q$27:$AB$238,7,FALSE)</f>
        <v>2.2564781400673521E-2</v>
      </c>
      <c r="AI56" s="274">
        <f>VLOOKUP(B56,'[7]Females '!$Q$27:$AB$238,8,FALSE)</f>
        <v>0.26850500771936459</v>
      </c>
      <c r="AJ56" s="274">
        <f>VLOOKUP(B56,'[7]Females '!$Q$27:$AB$238,9,FALSE)</f>
        <v>0.2436827607443959</v>
      </c>
      <c r="AK56" s="274">
        <f>VLOOKUP(B56,'[7]Females '!$Q$27:$AB$238,10,FALSE)</f>
        <v>3.4211279146461646E-2</v>
      </c>
      <c r="AL56" s="273">
        <f>VLOOKUP(B56,'[7]Females '!$Q$27:$AB$238,11,FALSE)</f>
        <v>2.862855125607797E-2</v>
      </c>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row>
    <row r="57" spans="1:68" s="3" customFormat="1" x14ac:dyDescent="0.2">
      <c r="A57" s="275" t="s">
        <v>497</v>
      </c>
      <c r="B57" s="28" t="s">
        <v>496</v>
      </c>
      <c r="C57" s="188" t="s">
        <v>495</v>
      </c>
      <c r="D57" s="24">
        <f>VLOOKUP(B57,'[7]Persons '!$C$27:$N$238,12,FALSE)</f>
        <v>277.28258563824937</v>
      </c>
      <c r="E57" s="23">
        <f>VLOOKUP('Table 7'!B57,'[7]Persons '!$P$27:$AA$238,2,0)</f>
        <v>0.43822777732485096</v>
      </c>
      <c r="F57" s="23">
        <f>VLOOKUP('Table 7'!B57,'[7]Persons '!$P$27:$AA$238,3,0)</f>
        <v>3.6903670910731733E-2</v>
      </c>
      <c r="G57" s="23">
        <f>VLOOKUP('Table 7'!B57,'[7]Persons '!$P$27:$AA$238,4,0)</f>
        <v>2.9972632448245107E-2</v>
      </c>
      <c r="H57" s="23">
        <f>VLOOKUP('Table 7'!B57,'[7]Persons '!$P$27:$AA$238,5,0)</f>
        <v>2.1596123580592617E-2</v>
      </c>
      <c r="I57" s="22">
        <f>VLOOKUP('Table 7'!B57,'[7]Persons '!$P$27:$AA$238,6,0)</f>
        <v>0.16928167259600063</v>
      </c>
      <c r="J57" s="19">
        <f>VLOOKUP('Table 7'!B57,'[7]Persons '!$P$27:$AA$238,7,0)</f>
        <v>5.1868294216904441E-2</v>
      </c>
      <c r="K57" s="19">
        <f>VLOOKUP('Table 7'!B57,'[7]Persons '!$P$27:$AA$238,8,0)</f>
        <v>2.6462951287048751E-2</v>
      </c>
      <c r="L57" s="19">
        <f>VLOOKUP('Table 7'!B57,'[7]Persons '!$P$27:$AA$238,9,0)</f>
        <v>0.11035721372975721</v>
      </c>
      <c r="M57" s="19">
        <f>VLOOKUP('Table 7'!B57,'[7]Persons '!$P$27:$AA$238,10,0)</f>
        <v>4.5738457621198006E-2</v>
      </c>
      <c r="N57" s="19">
        <f>VLOOKUP('Table 7'!B57,'[7]Persons '!$P$27:$AA$238,11,0)</f>
        <v>6.9591206284670387E-2</v>
      </c>
      <c r="O57" s="21"/>
      <c r="P57" s="145">
        <f>VLOOKUP(B57,'[7]Males '!$C$27:$N$238,12,FALSE)</f>
        <v>161.57390074183212</v>
      </c>
      <c r="Q57" s="19">
        <f>VLOOKUP(B57,'[7]Males '!$Q$27:$AB$238,2,FALSE)</f>
        <v>0.46947745786797068</v>
      </c>
      <c r="R57" s="19">
        <f>VLOOKUP(B57,'[7]Males '!$Q$27:$AB$238,3,FALSE)</f>
        <v>1.7028593297301456E-2</v>
      </c>
      <c r="S57" s="19">
        <f>VLOOKUP(B57,'[7]Males '!$Q$27:$AB$238,4,FALSE)</f>
        <v>3.7587374467776366E-2</v>
      </c>
      <c r="T57" s="19">
        <f>VLOOKUP(B57,'[7]Males '!$Q$27:$AB$238,5,FALSE)</f>
        <v>1.3756821717786799E-2</v>
      </c>
      <c r="U57" s="19">
        <f>VLOOKUP(B57,'[7]Males '!$Q$27:$AB$238,6,FALSE)</f>
        <v>0.13210027332783025</v>
      </c>
      <c r="V57" s="19">
        <f>VLOOKUP(B57,'[7]Males '!$Q$27:$AB$238,7,FALSE)</f>
        <v>6.7640256537130891E-2</v>
      </c>
      <c r="W57" s="19">
        <f>VLOOKUP(B57,'[7]Males '!$Q$27:$AB$238,8,FALSE)</f>
        <v>2.7618501670299892E-2</v>
      </c>
      <c r="X57" s="19">
        <f>VLOOKUP(B57,'[7]Males '!$Q$27:$AB$238,9,FALSE)</f>
        <v>0.15020757167083343</v>
      </c>
      <c r="Y57" s="19">
        <f>VLOOKUP(B57,'[7]Males '!$Q$27:$AB$238,10,FALSE)</f>
        <v>4.0255539756007833E-2</v>
      </c>
      <c r="Z57" s="19">
        <f>VLOOKUP(B57,'[7]Males '!$Q$27:$AB$238,11,FALSE)</f>
        <v>4.4327609687062244E-2</v>
      </c>
      <c r="AA57" s="21"/>
      <c r="AB57" s="145">
        <f>VLOOKUP(B57,'[7]Females '!$C$27:$N$238,12,FALSE)</f>
        <v>113.01659916135331</v>
      </c>
      <c r="AC57" s="274">
        <f>VLOOKUP(B57,'[7]Females '!$Q$27:$AB$238,2,FALSE)</f>
        <v>0.39809590219410967</v>
      </c>
      <c r="AD57" s="274">
        <f>VLOOKUP(B57,'[7]Females '!$Q$27:$AB$238,3,FALSE)</f>
        <v>6.619708168530547E-2</v>
      </c>
      <c r="AE57" s="274">
        <f>VLOOKUP(B57,'[7]Females '!$Q$27:$AB$238,4,FALSE)</f>
        <v>1.9800191554489231E-2</v>
      </c>
      <c r="AF57" s="274">
        <f>VLOOKUP(B57,'[7]Females '!$Q$27:$AB$238,5,FALSE)</f>
        <v>3.3317987511384553E-2</v>
      </c>
      <c r="AG57" s="274">
        <f>VLOOKUP(B57,'[7]Females '!$Q$27:$AB$238,6,FALSE)</f>
        <v>0.20854458441308357</v>
      </c>
      <c r="AH57" s="274">
        <f>VLOOKUP(B57,'[7]Females '!$Q$27:$AB$238,7,FALSE)</f>
        <v>3.0555464089801948E-2</v>
      </c>
      <c r="AI57" s="274">
        <f>VLOOKUP(B57,'[7]Females '!$Q$27:$AB$238,8,FALSE)</f>
        <v>2.544127615158304E-2</v>
      </c>
      <c r="AJ57" s="274">
        <f>VLOOKUP(B57,'[7]Females '!$Q$27:$AB$238,9,FALSE)</f>
        <v>5.6013986776996101E-2</v>
      </c>
      <c r="AK57" s="274">
        <f>VLOOKUP(B57,'[7]Females '!$Q$27:$AB$238,10,FALSE)</f>
        <v>5.4666599891619046E-2</v>
      </c>
      <c r="AL57" s="273">
        <f>VLOOKUP(B57,'[7]Females '!$Q$27:$AB$238,11,FALSE)</f>
        <v>0.10736692573162746</v>
      </c>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row>
    <row r="58" spans="1:68" s="3" customFormat="1" x14ac:dyDescent="0.2">
      <c r="A58" s="275" t="s">
        <v>494</v>
      </c>
      <c r="B58" s="28" t="s">
        <v>493</v>
      </c>
      <c r="C58" s="188" t="s">
        <v>492</v>
      </c>
      <c r="D58" s="24">
        <f>VLOOKUP(B58,'[7]Persons '!$C$27:$N$238,12,FALSE)</f>
        <v>518.66680536435024</v>
      </c>
      <c r="E58" s="23">
        <f>VLOOKUP('Table 7'!B58,'[7]Persons '!$P$27:$AA$238,2,0)</f>
        <v>0.28548451130397912</v>
      </c>
      <c r="F58" s="23">
        <f>VLOOKUP('Table 7'!B58,'[7]Persons '!$P$27:$AA$238,3,0)</f>
        <v>0.18580555418053532</v>
      </c>
      <c r="G58" s="23">
        <f>VLOOKUP('Table 7'!B58,'[7]Persons '!$P$27:$AA$238,4,0)</f>
        <v>1.7072622379417559E-3</v>
      </c>
      <c r="H58" s="23">
        <f>VLOOKUP('Table 7'!B58,'[7]Persons '!$P$27:$AA$238,5,0)</f>
        <v>8.8244616236803117E-2</v>
      </c>
      <c r="I58" s="22">
        <f>VLOOKUP('Table 7'!B58,'[7]Persons '!$P$27:$AA$238,6,0)</f>
        <v>8.4005767743984244E-2</v>
      </c>
      <c r="J58" s="19">
        <f>VLOOKUP('Table 7'!B58,'[7]Persons '!$P$27:$AA$238,7,0)</f>
        <v>2.5724064384795792E-3</v>
      </c>
      <c r="K58" s="19">
        <f>VLOOKUP('Table 7'!B58,'[7]Persons '!$P$27:$AA$238,8,0)</f>
        <v>6.917011071700177E-2</v>
      </c>
      <c r="L58" s="19">
        <f>VLOOKUP('Table 7'!B58,'[7]Persons '!$P$27:$AA$238,9,0)</f>
        <v>0.14225041447647938</v>
      </c>
      <c r="M58" s="19">
        <f>VLOOKUP('Table 7'!B58,'[7]Persons '!$P$27:$AA$238,10,0)</f>
        <v>4.2074607589728877E-2</v>
      </c>
      <c r="N58" s="19">
        <f>VLOOKUP('Table 7'!B58,'[7]Persons '!$P$27:$AA$238,11,0)</f>
        <v>9.8684749075066705E-2</v>
      </c>
      <c r="O58" s="21"/>
      <c r="P58" s="145">
        <f>VLOOKUP(B58,'[7]Males '!$C$27:$N$238,12,FALSE)</f>
        <v>281.98894330592532</v>
      </c>
      <c r="Q58" s="19">
        <f>VLOOKUP(B58,'[7]Males '!$Q$27:$AB$238,2,FALSE)</f>
        <v>0.35827830478642164</v>
      </c>
      <c r="R58" s="19">
        <f>VLOOKUP(B58,'[7]Males '!$Q$27:$AB$238,3,FALSE)</f>
        <v>0.13648615655974597</v>
      </c>
      <c r="S58" s="19">
        <f>VLOOKUP(B58,'[7]Males '!$Q$27:$AB$238,4,FALSE)</f>
        <v>3.1401949327913062E-3</v>
      </c>
      <c r="T58" s="19">
        <f>VLOOKUP(B58,'[7]Males '!$Q$27:$AB$238,5,FALSE)</f>
        <v>7.3792091031542828E-2</v>
      </c>
      <c r="U58" s="19">
        <f>VLOOKUP(B58,'[7]Males '!$Q$27:$AB$238,6,FALSE)</f>
        <v>0.10255037415563936</v>
      </c>
      <c r="V58" s="19">
        <f>VLOOKUP(B58,'[7]Males '!$Q$27:$AB$238,7,FALSE)</f>
        <v>0</v>
      </c>
      <c r="W58" s="19">
        <f>VLOOKUP(B58,'[7]Males '!$Q$27:$AB$238,8,FALSE)</f>
        <v>5.3462657844795029E-2</v>
      </c>
      <c r="X58" s="19">
        <f>VLOOKUP(B58,'[7]Males '!$Q$27:$AB$238,9,FALSE)</f>
        <v>0.14103429922460547</v>
      </c>
      <c r="Y58" s="19">
        <f>VLOOKUP(B58,'[7]Males '!$Q$27:$AB$238,10,FALSE)</f>
        <v>4.9404017301853412E-2</v>
      </c>
      <c r="Z58" s="19">
        <f>VLOOKUP(B58,'[7]Males '!$Q$27:$AB$238,11,FALSE)</f>
        <v>8.1851904162605058E-2</v>
      </c>
      <c r="AA58" s="21"/>
      <c r="AB58" s="145">
        <f>VLOOKUP(B58,'[7]Females '!$C$27:$N$238,12,FALSE)</f>
        <v>233.53191336456848</v>
      </c>
      <c r="AC58" s="274">
        <f>VLOOKUP(B58,'[7]Females '!$Q$27:$AB$238,2,FALSE)</f>
        <v>0.20143207926122086</v>
      </c>
      <c r="AD58" s="274">
        <f>VLOOKUP(B58,'[7]Females '!$Q$27:$AB$238,3,FALSE)</f>
        <v>0.23877094684820357</v>
      </c>
      <c r="AE58" s="274">
        <f>VLOOKUP(B58,'[7]Females '!$Q$27:$AB$238,4,FALSE)</f>
        <v>0</v>
      </c>
      <c r="AF58" s="274">
        <f>VLOOKUP(B58,'[7]Females '!$Q$27:$AB$238,5,FALSE)</f>
        <v>0.1068847467577569</v>
      </c>
      <c r="AG58" s="274">
        <f>VLOOKUP(B58,'[7]Females '!$Q$27:$AB$238,6,FALSE)</f>
        <v>6.2744878560991618E-2</v>
      </c>
      <c r="AH58" s="274">
        <f>VLOOKUP(B58,'[7]Females '!$Q$27:$AB$238,7,FALSE)</f>
        <v>5.713231268148029E-3</v>
      </c>
      <c r="AI58" s="274">
        <f>VLOOKUP(B58,'[7]Females '!$Q$27:$AB$238,8,FALSE)</f>
        <v>8.9068605916117816E-2</v>
      </c>
      <c r="AJ58" s="274">
        <f>VLOOKUP(B58,'[7]Females '!$Q$27:$AB$238,9,FALSE)</f>
        <v>0.14563514913243616</v>
      </c>
      <c r="AK58" s="274">
        <f>VLOOKUP(B58,'[7]Females '!$Q$27:$AB$238,10,FALSE)</f>
        <v>3.3791166088665725E-2</v>
      </c>
      <c r="AL58" s="273">
        <f>VLOOKUP(B58,'[7]Females '!$Q$27:$AB$238,11,FALSE)</f>
        <v>0.11595919616645942</v>
      </c>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row>
    <row r="59" spans="1:68" s="3" customFormat="1" x14ac:dyDescent="0.2">
      <c r="A59" s="275" t="s">
        <v>491</v>
      </c>
      <c r="B59" s="28" t="s">
        <v>490</v>
      </c>
      <c r="C59" s="188" t="s">
        <v>489</v>
      </c>
      <c r="D59" s="24">
        <f>VLOOKUP(B59,'[7]Persons '!$C$27:$N$238,12,FALSE)</f>
        <v>735.21543348749401</v>
      </c>
      <c r="E59" s="23">
        <f>VLOOKUP('Table 7'!B59,'[7]Persons '!$P$27:$AA$238,2,0)</f>
        <v>0.17085581574339637</v>
      </c>
      <c r="F59" s="23">
        <f>VLOOKUP('Table 7'!B59,'[7]Persons '!$P$27:$AA$238,3,0)</f>
        <v>0.11248170116890248</v>
      </c>
      <c r="G59" s="23">
        <f>VLOOKUP('Table 7'!B59,'[7]Persons '!$P$27:$AA$238,4,0)</f>
        <v>1.3553451817805881E-2</v>
      </c>
      <c r="H59" s="23">
        <f>VLOOKUP('Table 7'!B59,'[7]Persons '!$P$27:$AA$238,5,0)</f>
        <v>8.1298956123497773E-2</v>
      </c>
      <c r="I59" s="22">
        <f>VLOOKUP('Table 7'!B59,'[7]Persons '!$P$27:$AA$238,6,0)</f>
        <v>7.0605725543238032E-2</v>
      </c>
      <c r="J59" s="19">
        <f>VLOOKUP('Table 7'!B59,'[7]Persons '!$P$27:$AA$238,7,0)</f>
        <v>0</v>
      </c>
      <c r="K59" s="19">
        <f>VLOOKUP('Table 7'!B59,'[7]Persons '!$P$27:$AA$238,8,0)</f>
        <v>0.1802227149790373</v>
      </c>
      <c r="L59" s="19">
        <f>VLOOKUP('Table 7'!B59,'[7]Persons '!$P$27:$AA$238,9,0)</f>
        <v>0.27689853834165756</v>
      </c>
      <c r="M59" s="19">
        <f>VLOOKUP('Table 7'!B59,'[7]Persons '!$P$27:$AA$238,10,0)</f>
        <v>2.2389889411403789E-2</v>
      </c>
      <c r="N59" s="19">
        <f>VLOOKUP('Table 7'!B59,'[7]Persons '!$P$27:$AA$238,11,0)</f>
        <v>7.1693206871060802E-2</v>
      </c>
      <c r="O59" s="21"/>
      <c r="P59" s="145">
        <f>VLOOKUP(B59,'[7]Males '!$C$27:$N$238,12,FALSE)</f>
        <v>389.39412894179407</v>
      </c>
      <c r="Q59" s="19">
        <f>VLOOKUP(B59,'[7]Males '!$Q$27:$AB$238,2,FALSE)</f>
        <v>0.21208730219741348</v>
      </c>
      <c r="R59" s="19">
        <f>VLOOKUP(B59,'[7]Males '!$Q$27:$AB$238,3,FALSE)</f>
        <v>9.8465308741007937E-2</v>
      </c>
      <c r="S59" s="19">
        <f>VLOOKUP(B59,'[7]Males '!$Q$27:$AB$238,4,FALSE)</f>
        <v>6.4803065985866064E-3</v>
      </c>
      <c r="T59" s="19">
        <f>VLOOKUP(B59,'[7]Males '!$Q$27:$AB$238,5,FALSE)</f>
        <v>7.5724348161257615E-2</v>
      </c>
      <c r="U59" s="19">
        <f>VLOOKUP(B59,'[7]Males '!$Q$27:$AB$238,6,FALSE)</f>
        <v>0.11059028631607579</v>
      </c>
      <c r="V59" s="19">
        <f>VLOOKUP(B59,'[7]Males '!$Q$27:$AB$238,7,FALSE)</f>
        <v>0</v>
      </c>
      <c r="W59" s="19">
        <f>VLOOKUP(B59,'[7]Males '!$Q$27:$AB$238,8,FALSE)</f>
        <v>0.11546516660791933</v>
      </c>
      <c r="X59" s="19">
        <f>VLOOKUP(B59,'[7]Males '!$Q$27:$AB$238,9,FALSE)</f>
        <v>0.26933244381816712</v>
      </c>
      <c r="Y59" s="19">
        <f>VLOOKUP(B59,'[7]Males '!$Q$27:$AB$238,10,FALSE)</f>
        <v>3.3617291457223371E-2</v>
      </c>
      <c r="Z59" s="19">
        <f>VLOOKUP(B59,'[7]Males '!$Q$27:$AB$238,11,FALSE)</f>
        <v>7.8237546102348732E-2</v>
      </c>
      <c r="AA59" s="21"/>
      <c r="AB59" s="145">
        <f>VLOOKUP(B59,'[7]Females '!$C$27:$N$238,12,FALSE)</f>
        <v>342.49941114067855</v>
      </c>
      <c r="AC59" s="274">
        <f>VLOOKUP(B59,'[7]Females '!$Q$27:$AB$238,2,FALSE)</f>
        <v>0.12449804158859652</v>
      </c>
      <c r="AD59" s="274">
        <f>VLOOKUP(B59,'[7]Females '!$Q$27:$AB$238,3,FALSE)</f>
        <v>0.12950816297286055</v>
      </c>
      <c r="AE59" s="274">
        <f>VLOOKUP(B59,'[7]Females '!$Q$27:$AB$238,4,FALSE)</f>
        <v>2.1726500449926817E-2</v>
      </c>
      <c r="AF59" s="274">
        <f>VLOOKUP(B59,'[7]Females '!$Q$27:$AB$238,5,FALSE)</f>
        <v>8.8425351084882781E-2</v>
      </c>
      <c r="AG59" s="274">
        <f>VLOOKUP(B59,'[7]Females '!$Q$27:$AB$238,6,FALSE)</f>
        <v>2.5831317119739305E-2</v>
      </c>
      <c r="AH59" s="274">
        <f>VLOOKUP(B59,'[7]Females '!$Q$27:$AB$238,7,FALSE)</f>
        <v>0</v>
      </c>
      <c r="AI59" s="274">
        <f>VLOOKUP(B59,'[7]Females '!$Q$27:$AB$238,8,FALSE)</f>
        <v>0.2534021700363292</v>
      </c>
      <c r="AJ59" s="274">
        <f>VLOOKUP(B59,'[7]Females '!$Q$27:$AB$238,9,FALSE)</f>
        <v>0.28181788326197504</v>
      </c>
      <c r="AK59" s="274">
        <f>VLOOKUP(B59,'[7]Females '!$Q$27:$AB$238,10,FALSE)</f>
        <v>9.8424003525943819E-3</v>
      </c>
      <c r="AL59" s="273">
        <f>VLOOKUP(B59,'[7]Females '!$Q$27:$AB$238,11,FALSE)</f>
        <v>6.4948173133095394E-2</v>
      </c>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row>
    <row r="60" spans="1:68" s="3" customFormat="1" x14ac:dyDescent="0.2">
      <c r="A60" s="275" t="s">
        <v>488</v>
      </c>
      <c r="B60" s="28" t="s">
        <v>487</v>
      </c>
      <c r="C60" s="188" t="s">
        <v>486</v>
      </c>
      <c r="D60" s="24">
        <f>VLOOKUP(B60,'[7]Persons '!$C$27:$N$238,12,FALSE)</f>
        <v>481.62561306142339</v>
      </c>
      <c r="E60" s="23">
        <f>VLOOKUP('Table 7'!B60,'[7]Persons '!$P$27:$AA$238,2,0)</f>
        <v>0.17658179492120663</v>
      </c>
      <c r="F60" s="23">
        <f>VLOOKUP('Table 7'!B60,'[7]Persons '!$P$27:$AA$238,3,0)</f>
        <v>9.8575976763386072E-2</v>
      </c>
      <c r="G60" s="23">
        <f>VLOOKUP('Table 7'!B60,'[7]Persons '!$P$27:$AA$238,4,0)</f>
        <v>3.3495392039586409E-2</v>
      </c>
      <c r="H60" s="23">
        <f>VLOOKUP('Table 7'!B60,'[7]Persons '!$P$27:$AA$238,5,0)</f>
        <v>5.3088813228219484E-2</v>
      </c>
      <c r="I60" s="22">
        <f>VLOOKUP('Table 7'!B60,'[7]Persons '!$P$27:$AA$238,6,0)</f>
        <v>0.17497586825894107</v>
      </c>
      <c r="J60" s="19">
        <f>VLOOKUP('Table 7'!B60,'[7]Persons '!$P$27:$AA$238,7,0)</f>
        <v>2.1471359743623034E-2</v>
      </c>
      <c r="K60" s="19">
        <f>VLOOKUP('Table 7'!B60,'[7]Persons '!$P$27:$AA$238,8,0)</f>
        <v>0.17692026210805639</v>
      </c>
      <c r="L60" s="19">
        <f>VLOOKUP('Table 7'!B60,'[7]Persons '!$P$27:$AA$238,9,0)</f>
        <v>0.16479405981212111</v>
      </c>
      <c r="M60" s="19">
        <f>VLOOKUP('Table 7'!B60,'[7]Persons '!$P$27:$AA$238,10,0)</f>
        <v>3.2515326939253443E-2</v>
      </c>
      <c r="N60" s="19">
        <f>VLOOKUP('Table 7'!B60,'[7]Persons '!$P$27:$AA$238,11,0)</f>
        <v>6.7581146185606317E-2</v>
      </c>
      <c r="O60" s="21"/>
      <c r="P60" s="145">
        <f>VLOOKUP(B60,'[7]Males '!$C$27:$N$238,12,FALSE)</f>
        <v>264.81851939963423</v>
      </c>
      <c r="Q60" s="19">
        <f>VLOOKUP(B60,'[7]Males '!$Q$27:$AB$238,2,FALSE)</f>
        <v>0.21683757799573602</v>
      </c>
      <c r="R60" s="19">
        <f>VLOOKUP(B60,'[7]Males '!$Q$27:$AB$238,3,FALSE)</f>
        <v>7.0573261505071955E-2</v>
      </c>
      <c r="S60" s="19">
        <f>VLOOKUP(B60,'[7]Males '!$Q$27:$AB$238,4,FALSE)</f>
        <v>4.7092644005681833E-2</v>
      </c>
      <c r="T60" s="19">
        <f>VLOOKUP(B60,'[7]Males '!$Q$27:$AB$238,5,FALSE)</f>
        <v>5.2183233008667937E-2</v>
      </c>
      <c r="U60" s="19">
        <f>VLOOKUP(B60,'[7]Males '!$Q$27:$AB$238,6,FALSE)</f>
        <v>0.18830726589458047</v>
      </c>
      <c r="V60" s="19">
        <f>VLOOKUP(B60,'[7]Males '!$Q$27:$AB$238,7,FALSE)</f>
        <v>1.6459595497026892E-2</v>
      </c>
      <c r="W60" s="19">
        <f>VLOOKUP(B60,'[7]Males '!$Q$27:$AB$238,8,FALSE)</f>
        <v>0.16281799496059685</v>
      </c>
      <c r="X60" s="19">
        <f>VLOOKUP(B60,'[7]Males '!$Q$27:$AB$238,9,FALSE)</f>
        <v>0.15630439616196906</v>
      </c>
      <c r="Y60" s="19">
        <f>VLOOKUP(B60,'[7]Males '!$Q$27:$AB$238,10,FALSE)</f>
        <v>4.2493754084259316E-2</v>
      </c>
      <c r="Z60" s="19">
        <f>VLOOKUP(B60,'[7]Males '!$Q$27:$AB$238,11,FALSE)</f>
        <v>4.6930276886409772E-2</v>
      </c>
      <c r="AA60" s="21"/>
      <c r="AB60" s="145">
        <f>VLOOKUP(B60,'[7]Females '!$C$27:$N$238,12,FALSE)</f>
        <v>216.80709366178891</v>
      </c>
      <c r="AC60" s="274">
        <f>VLOOKUP(B60,'[7]Females '!$Q$27:$AB$238,2,FALSE)</f>
        <v>0.12741146247950302</v>
      </c>
      <c r="AD60" s="274">
        <f>VLOOKUP(B60,'[7]Females '!$Q$27:$AB$238,3,FALSE)</f>
        <v>0.13277982807022767</v>
      </c>
      <c r="AE60" s="274">
        <f>VLOOKUP(B60,'[7]Females '!$Q$27:$AB$238,4,FALSE)</f>
        <v>1.688706030675911E-2</v>
      </c>
      <c r="AF60" s="274">
        <f>VLOOKUP(B60,'[7]Females '!$Q$27:$AB$238,5,FALSE)</f>
        <v>5.4194932077417969E-2</v>
      </c>
      <c r="AG60" s="274">
        <f>VLOOKUP(B60,'[7]Females '!$Q$27:$AB$238,6,FALSE)</f>
        <v>0.15869226367861733</v>
      </c>
      <c r="AH60" s="274">
        <f>VLOOKUP(B60,'[7]Females '!$Q$27:$AB$238,7,FALSE)</f>
        <v>2.7592967505378343E-2</v>
      </c>
      <c r="AI60" s="274">
        <f>VLOOKUP(B60,'[7]Females '!$Q$27:$AB$238,8,FALSE)</f>
        <v>0.19414544345749157</v>
      </c>
      <c r="AJ60" s="274">
        <f>VLOOKUP(B60,'[7]Females '!$Q$27:$AB$238,9,FALSE)</f>
        <v>0.17516373969695612</v>
      </c>
      <c r="AK60" s="274">
        <f>VLOOKUP(B60,'[7]Females '!$Q$27:$AB$238,10,FALSE)</f>
        <v>2.0327200352400508E-2</v>
      </c>
      <c r="AL60" s="273">
        <f>VLOOKUP(B60,'[7]Females '!$Q$27:$AB$238,11,FALSE)</f>
        <v>9.2805102375248499E-2</v>
      </c>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row>
    <row r="61" spans="1:68" s="3" customFormat="1" x14ac:dyDescent="0.2">
      <c r="A61" s="275" t="s">
        <v>485</v>
      </c>
      <c r="B61" s="28" t="s">
        <v>484</v>
      </c>
      <c r="C61" s="188" t="s">
        <v>483</v>
      </c>
      <c r="D61" s="24">
        <f>VLOOKUP(B61,'[7]Persons '!$C$27:$N$238,12,FALSE)</f>
        <v>776.8043199803011</v>
      </c>
      <c r="E61" s="23">
        <f>VLOOKUP('Table 7'!B61,'[7]Persons '!$P$27:$AA$238,2,0)</f>
        <v>0.12287288051755824</v>
      </c>
      <c r="F61" s="23">
        <f>VLOOKUP('Table 7'!B61,'[7]Persons '!$P$27:$AA$238,3,0)</f>
        <v>7.5959595644781469E-2</v>
      </c>
      <c r="G61" s="23">
        <f>VLOOKUP('Table 7'!B61,'[7]Persons '!$P$27:$AA$238,4,0)</f>
        <v>1.1589212145251297E-2</v>
      </c>
      <c r="H61" s="23">
        <f>VLOOKUP('Table 7'!B61,'[7]Persons '!$P$27:$AA$238,5,0)</f>
        <v>7.650088666637947E-2</v>
      </c>
      <c r="I61" s="22">
        <f>VLOOKUP('Table 7'!B61,'[7]Persons '!$P$27:$AA$238,6,0)</f>
        <v>0.13598632011942735</v>
      </c>
      <c r="J61" s="19">
        <f>VLOOKUP('Table 7'!B61,'[7]Persons '!$P$27:$AA$238,7,0)</f>
        <v>1.3165859061568957E-2</v>
      </c>
      <c r="K61" s="19">
        <f>VLOOKUP('Table 7'!B61,'[7]Persons '!$P$27:$AA$238,8,0)</f>
        <v>0.17435835110967737</v>
      </c>
      <c r="L61" s="19">
        <f>VLOOKUP('Table 7'!B61,'[7]Persons '!$P$27:$AA$238,9,0)</f>
        <v>0.2214318741242533</v>
      </c>
      <c r="M61" s="19">
        <f>VLOOKUP('Table 7'!B61,'[7]Persons '!$P$27:$AA$238,10,0)</f>
        <v>3.8538205410683153E-2</v>
      </c>
      <c r="N61" s="19">
        <f>VLOOKUP('Table 7'!B61,'[7]Persons '!$P$27:$AA$238,11,0)</f>
        <v>0.12959681520041938</v>
      </c>
      <c r="O61" s="21"/>
      <c r="P61" s="145">
        <f>VLOOKUP(B61,'[7]Males '!$C$27:$N$238,12,FALSE)</f>
        <v>397.64065151157195</v>
      </c>
      <c r="Q61" s="19">
        <f>VLOOKUP(B61,'[7]Males '!$Q$27:$AB$238,2,FALSE)</f>
        <v>0.1691759191775129</v>
      </c>
      <c r="R61" s="19">
        <f>VLOOKUP(B61,'[7]Males '!$Q$27:$AB$238,3,FALSE)</f>
        <v>7.7603820692781628E-2</v>
      </c>
      <c r="S61" s="19">
        <f>VLOOKUP(B61,'[7]Males '!$Q$27:$AB$238,4,FALSE)</f>
        <v>1.8611608656354008E-2</v>
      </c>
      <c r="T61" s="19">
        <f>VLOOKUP(B61,'[7]Males '!$Q$27:$AB$238,5,FALSE)</f>
        <v>9.6551082345920775E-2</v>
      </c>
      <c r="U61" s="19">
        <f>VLOOKUP(B61,'[7]Males '!$Q$27:$AB$238,6,FALSE)</f>
        <v>0.17144664321242495</v>
      </c>
      <c r="V61" s="19">
        <f>VLOOKUP(B61,'[7]Males '!$Q$27:$AB$238,7,FALSE)</f>
        <v>1.3678393940767478E-2</v>
      </c>
      <c r="W61" s="19">
        <f>VLOOKUP(B61,'[7]Males '!$Q$27:$AB$238,8,FALSE)</f>
        <v>0.16765478615824997</v>
      </c>
      <c r="X61" s="19">
        <f>VLOOKUP(B61,'[7]Males '!$Q$27:$AB$238,9,FALSE)</f>
        <v>0.14938718644061841</v>
      </c>
      <c r="Y61" s="19">
        <f>VLOOKUP(B61,'[7]Males '!$Q$27:$AB$238,10,FALSE)</f>
        <v>4.9991998265940946E-2</v>
      </c>
      <c r="Z61" s="19">
        <f>VLOOKUP(B61,'[7]Males '!$Q$27:$AB$238,11,FALSE)</f>
        <v>8.589856110942877E-2</v>
      </c>
      <c r="AA61" s="21"/>
      <c r="AB61" s="145">
        <f>VLOOKUP(B61,'[7]Females '!$C$27:$N$238,12,FALSE)</f>
        <v>377.34652786494735</v>
      </c>
      <c r="AC61" s="274">
        <f>VLOOKUP(B61,'[7]Females '!$Q$27:$AB$238,2,FALSE)</f>
        <v>7.4671315599681237E-2</v>
      </c>
      <c r="AD61" s="274">
        <f>VLOOKUP(B61,'[7]Females '!$Q$27:$AB$238,3,FALSE)</f>
        <v>7.2905473566423282E-2</v>
      </c>
      <c r="AE61" s="274">
        <f>VLOOKUP(B61,'[7]Females '!$Q$27:$AB$238,4,FALSE)</f>
        <v>4.2449519195831911E-3</v>
      </c>
      <c r="AF61" s="274">
        <f>VLOOKUP(B61,'[7]Females '!$Q$27:$AB$238,5,FALSE)</f>
        <v>5.5740764531734516E-2</v>
      </c>
      <c r="AG61" s="274">
        <f>VLOOKUP(B61,'[7]Females '!$Q$27:$AB$238,6,FALSE)</f>
        <v>9.7828469545254398E-2</v>
      </c>
      <c r="AH61" s="274">
        <f>VLOOKUP(B61,'[7]Females '!$Q$27:$AB$238,7,FALSE)</f>
        <v>1.2689160661241185E-2</v>
      </c>
      <c r="AI61" s="274">
        <f>VLOOKUP(B61,'[7]Females '!$Q$27:$AB$238,8,FALSE)</f>
        <v>0.1822620771384299</v>
      </c>
      <c r="AJ61" s="274">
        <f>VLOOKUP(B61,'[7]Females '!$Q$27:$AB$238,9,FALSE)</f>
        <v>0.298417528563104</v>
      </c>
      <c r="AK61" s="274">
        <f>VLOOKUP(B61,'[7]Females '!$Q$27:$AB$238,10,FALSE)</f>
        <v>2.6653998231759134E-2</v>
      </c>
      <c r="AL61" s="273">
        <f>VLOOKUP(B61,'[7]Females '!$Q$27:$AB$238,11,FALSE)</f>
        <v>0.17458626024278939</v>
      </c>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row>
    <row r="62" spans="1:68" s="3" customFormat="1" x14ac:dyDescent="0.2">
      <c r="A62" s="275" t="s">
        <v>482</v>
      </c>
      <c r="B62" s="28" t="s">
        <v>481</v>
      </c>
      <c r="C62" s="188" t="s">
        <v>480</v>
      </c>
      <c r="D62" s="24">
        <f>VLOOKUP(B62,'[7]Persons '!$C$27:$N$238,12,FALSE)</f>
        <v>354.78363014761158</v>
      </c>
      <c r="E62" s="23">
        <f>VLOOKUP('Table 7'!B62,'[7]Persons '!$P$27:$AA$238,2,0)</f>
        <v>0.11657899437576666</v>
      </c>
      <c r="F62" s="23">
        <f>VLOOKUP('Table 7'!B62,'[7]Persons '!$P$27:$AA$238,3,0)</f>
        <v>9.6603989549556415E-2</v>
      </c>
      <c r="G62" s="23">
        <f>VLOOKUP('Table 7'!B62,'[7]Persons '!$P$27:$AA$238,4,0)</f>
        <v>6.8831188678936993E-3</v>
      </c>
      <c r="H62" s="23">
        <f>VLOOKUP('Table 7'!B62,'[7]Persons '!$P$27:$AA$238,5,0)</f>
        <v>4.4255647657882626E-2</v>
      </c>
      <c r="I62" s="22">
        <f>VLOOKUP('Table 7'!B62,'[7]Persons '!$P$27:$AA$238,6,0)</f>
        <v>9.965823513082199E-2</v>
      </c>
      <c r="J62" s="19">
        <f>VLOOKUP('Table 7'!B62,'[7]Persons '!$P$27:$AA$238,7,0)</f>
        <v>3.9705256770561428E-3</v>
      </c>
      <c r="K62" s="19">
        <f>VLOOKUP('Table 7'!B62,'[7]Persons '!$P$27:$AA$238,8,0)</f>
        <v>0.31506687814520767</v>
      </c>
      <c r="L62" s="19">
        <f>VLOOKUP('Table 7'!B62,'[7]Persons '!$P$27:$AA$238,9,0)</f>
        <v>0.21389557028799119</v>
      </c>
      <c r="M62" s="19">
        <f>VLOOKUP('Table 7'!B62,'[7]Persons '!$P$27:$AA$238,10,0)</f>
        <v>1.6580502576086724E-2</v>
      </c>
      <c r="N62" s="19">
        <f>VLOOKUP('Table 7'!B62,'[7]Persons '!$P$27:$AA$238,11,0)</f>
        <v>8.6506537731737027E-2</v>
      </c>
      <c r="O62" s="21"/>
      <c r="P62" s="145">
        <f>VLOOKUP(B62,'[7]Males '!$C$27:$N$238,12,FALSE)</f>
        <v>195.72945342350815</v>
      </c>
      <c r="Q62" s="19">
        <f>VLOOKUP(B62,'[7]Males '!$Q$27:$AB$238,2,FALSE)</f>
        <v>0.14256810791839364</v>
      </c>
      <c r="R62" s="19">
        <f>VLOOKUP(B62,'[7]Males '!$Q$27:$AB$238,3,FALSE)</f>
        <v>5.9063207077523161E-2</v>
      </c>
      <c r="S62" s="19">
        <f>VLOOKUP(B62,'[7]Males '!$Q$27:$AB$238,4,FALSE)</f>
        <v>8.8565189758315691E-3</v>
      </c>
      <c r="T62" s="19">
        <f>VLOOKUP(B62,'[7]Males '!$Q$27:$AB$238,5,FALSE)</f>
        <v>4.4852914449308542E-2</v>
      </c>
      <c r="U62" s="19">
        <f>VLOOKUP(B62,'[7]Males '!$Q$27:$AB$238,6,FALSE)</f>
        <v>9.6364609326500053E-2</v>
      </c>
      <c r="V62" s="19">
        <f>VLOOKUP(B62,'[7]Males '!$Q$27:$AB$238,7,FALSE)</f>
        <v>7.1970645636672071E-3</v>
      </c>
      <c r="W62" s="19">
        <f>VLOOKUP(B62,'[7]Males '!$Q$27:$AB$238,8,FALSE)</f>
        <v>0.30541806116478964</v>
      </c>
      <c r="X62" s="19">
        <f>VLOOKUP(B62,'[7]Males '!$Q$27:$AB$238,9,FALSE)</f>
        <v>0.19809574861153131</v>
      </c>
      <c r="Y62" s="19">
        <f>VLOOKUP(B62,'[7]Males '!$Q$27:$AB$238,10,FALSE)</f>
        <v>1.6888953871894069E-2</v>
      </c>
      <c r="Z62" s="19">
        <f>VLOOKUP(B62,'[7]Males '!$Q$27:$AB$238,11,FALSE)</f>
        <v>0.12069481404056076</v>
      </c>
      <c r="AA62" s="21"/>
      <c r="AB62" s="145">
        <f>VLOOKUP(B62,'[7]Females '!$C$27:$N$238,12,FALSE)</f>
        <v>157.75533386409441</v>
      </c>
      <c r="AC62" s="274">
        <f>VLOOKUP(B62,'[7]Females '!$Q$27:$AB$238,2,FALSE)</f>
        <v>8.5293730839512957E-2</v>
      </c>
      <c r="AD62" s="274">
        <f>VLOOKUP(B62,'[7]Females '!$Q$27:$AB$238,3,FALSE)</f>
        <v>0.13574350531215446</v>
      </c>
      <c r="AE62" s="274">
        <f>VLOOKUP(B62,'[7]Females '!$Q$27:$AB$238,4,FALSE)</f>
        <v>4.4913618003230562E-3</v>
      </c>
      <c r="AF62" s="274">
        <f>VLOOKUP(B62,'[7]Females '!$Q$27:$AB$238,5,FALSE)</f>
        <v>4.387897848795471E-2</v>
      </c>
      <c r="AG62" s="274">
        <f>VLOOKUP(B62,'[7]Females '!$Q$27:$AB$238,6,FALSE)</f>
        <v>0.1045652005350418</v>
      </c>
      <c r="AH62" s="274">
        <f>VLOOKUP(B62,'[7]Females '!$Q$27:$AB$238,7,FALSE)</f>
        <v>0</v>
      </c>
      <c r="AI62" s="274">
        <f>VLOOKUP(B62,'[7]Females '!$Q$27:$AB$238,8,FALSE)</f>
        <v>0.32963234469763791</v>
      </c>
      <c r="AJ62" s="274">
        <f>VLOOKUP(B62,'[7]Females '!$Q$27:$AB$238,9,FALSE)</f>
        <v>0.23525971128167711</v>
      </c>
      <c r="AK62" s="274">
        <f>VLOOKUP(B62,'[7]Females '!$Q$27:$AB$238,10,FALSE)</f>
        <v>1.6334314157612755E-2</v>
      </c>
      <c r="AL62" s="273">
        <f>VLOOKUP(B62,'[7]Females '!$Q$27:$AB$238,11,FALSE)</f>
        <v>4.4800852888085357E-2</v>
      </c>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row>
    <row r="63" spans="1:68" s="3" customFormat="1" x14ac:dyDescent="0.2">
      <c r="A63" s="275" t="s">
        <v>479</v>
      </c>
      <c r="B63" s="28" t="s">
        <v>478</v>
      </c>
      <c r="C63" s="188" t="s">
        <v>477</v>
      </c>
      <c r="D63" s="24">
        <f>VLOOKUP(B63,'[7]Persons '!$C$27:$N$238,12,FALSE)</f>
        <v>450.06803592725038</v>
      </c>
      <c r="E63" s="23">
        <f>VLOOKUP('Table 7'!B63,'[7]Persons '!$P$27:$AA$238,2,0)</f>
        <v>9.2943862744922764E-2</v>
      </c>
      <c r="F63" s="23">
        <f>VLOOKUP('Table 7'!B63,'[7]Persons '!$P$27:$AA$238,3,0)</f>
        <v>3.40547771383529E-2</v>
      </c>
      <c r="G63" s="23">
        <f>VLOOKUP('Table 7'!B63,'[7]Persons '!$P$27:$AA$238,4,0)</f>
        <v>1.174898496309309E-2</v>
      </c>
      <c r="H63" s="23">
        <f>VLOOKUP('Table 7'!B63,'[7]Persons '!$P$27:$AA$238,5,0)</f>
        <v>1.8956890242002859E-2</v>
      </c>
      <c r="I63" s="22">
        <f>VLOOKUP('Table 7'!B63,'[7]Persons '!$P$27:$AA$238,6,0)</f>
        <v>8.8218046725361959E-2</v>
      </c>
      <c r="J63" s="19">
        <f>VLOOKUP('Table 7'!B63,'[7]Persons '!$P$27:$AA$238,7,0)</f>
        <v>7.4662851237767705E-3</v>
      </c>
      <c r="K63" s="19">
        <f>VLOOKUP('Table 7'!B63,'[7]Persons '!$P$27:$AA$238,8,0)</f>
        <v>0.38439008488948367</v>
      </c>
      <c r="L63" s="19">
        <f>VLOOKUP('Table 7'!B63,'[7]Persons '!$P$27:$AA$238,9,0)</f>
        <v>0.27764894488878922</v>
      </c>
      <c r="M63" s="19">
        <f>VLOOKUP('Table 7'!B63,'[7]Persons '!$P$27:$AA$238,10,0)</f>
        <v>2.6625840542194176E-2</v>
      </c>
      <c r="N63" s="19">
        <f>VLOOKUP('Table 7'!B63,'[7]Persons '!$P$27:$AA$238,11,0)</f>
        <v>5.7946282742022515E-2</v>
      </c>
      <c r="O63" s="21"/>
      <c r="P63" s="145">
        <f>VLOOKUP(B63,'[7]Males '!$C$27:$N$238,12,FALSE)</f>
        <v>238.8978526149688</v>
      </c>
      <c r="Q63" s="19">
        <f>VLOOKUP(B63,'[7]Males '!$Q$27:$AB$238,2,FALSE)</f>
        <v>0.12958257201901172</v>
      </c>
      <c r="R63" s="19">
        <f>VLOOKUP(B63,'[7]Males '!$Q$27:$AB$238,3,FALSE)</f>
        <v>4.6777561357874635E-2</v>
      </c>
      <c r="S63" s="19">
        <f>VLOOKUP(B63,'[7]Males '!$Q$27:$AB$238,4,FALSE)</f>
        <v>6.4634472036836305E-3</v>
      </c>
      <c r="T63" s="19">
        <f>VLOOKUP(B63,'[7]Males '!$Q$27:$AB$238,5,FALSE)</f>
        <v>2.0110447787283943E-2</v>
      </c>
      <c r="U63" s="19">
        <f>VLOOKUP(B63,'[7]Males '!$Q$27:$AB$238,6,FALSE)</f>
        <v>9.5468578715374661E-2</v>
      </c>
      <c r="V63" s="19">
        <f>VLOOKUP(B63,'[7]Males '!$Q$27:$AB$238,7,FALSE)</f>
        <v>9.9710689055956276E-3</v>
      </c>
      <c r="W63" s="19">
        <f>VLOOKUP(B63,'[7]Males '!$Q$27:$AB$238,8,FALSE)</f>
        <v>0.33720264717606419</v>
      </c>
      <c r="X63" s="19">
        <f>VLOOKUP(B63,'[7]Males '!$Q$27:$AB$238,9,FALSE)</f>
        <v>0.26833395144571948</v>
      </c>
      <c r="Y63" s="19">
        <f>VLOOKUP(B63,'[7]Males '!$Q$27:$AB$238,10,FALSE)</f>
        <v>2.6577097847744202E-2</v>
      </c>
      <c r="Z63" s="19">
        <f>VLOOKUP(B63,'[7]Males '!$Q$27:$AB$238,11,FALSE)</f>
        <v>5.9512627541647774E-2</v>
      </c>
      <c r="AA63" s="21"/>
      <c r="AB63" s="145">
        <f>VLOOKUP(B63,'[7]Females '!$C$27:$N$238,12,FALSE)</f>
        <v>209.05788505998231</v>
      </c>
      <c r="AC63" s="274">
        <f>VLOOKUP(B63,'[7]Females '!$Q$27:$AB$238,2,FALSE)</f>
        <v>5.2014606204941388E-2</v>
      </c>
      <c r="AD63" s="274">
        <f>VLOOKUP(B63,'[7]Females '!$Q$27:$AB$238,3,FALSE)</f>
        <v>1.9860086599681564E-2</v>
      </c>
      <c r="AE63" s="274">
        <f>VLOOKUP(B63,'[7]Females '!$Q$27:$AB$238,4,FALSE)</f>
        <v>1.7907666711321209E-2</v>
      </c>
      <c r="AF63" s="274">
        <f>VLOOKUP(B63,'[7]Females '!$Q$27:$AB$238,5,FALSE)</f>
        <v>1.7830217530085516E-2</v>
      </c>
      <c r="AG63" s="274">
        <f>VLOOKUP(B63,'[7]Females '!$Q$27:$AB$238,6,FALSE)</f>
        <v>8.0823952518547335E-2</v>
      </c>
      <c r="AH63" s="274">
        <f>VLOOKUP(B63,'[7]Females '!$Q$27:$AB$238,7,FALSE)</f>
        <v>4.6794184836783078E-3</v>
      </c>
      <c r="AI63" s="274">
        <f>VLOOKUP(B63,'[7]Females '!$Q$27:$AB$238,8,FALSE)</f>
        <v>0.43209278593561307</v>
      </c>
      <c r="AJ63" s="274">
        <f>VLOOKUP(B63,'[7]Females '!$Q$27:$AB$238,9,FALSE)</f>
        <v>0.29109885284565223</v>
      </c>
      <c r="AK63" s="274">
        <f>VLOOKUP(B63,'[7]Females '!$Q$27:$AB$238,10,FALSE)</f>
        <v>2.6950565158338474E-2</v>
      </c>
      <c r="AL63" s="273">
        <f>VLOOKUP(B63,'[7]Females '!$Q$27:$AB$238,11,FALSE)</f>
        <v>5.6741848012140682E-2</v>
      </c>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row>
    <row r="64" spans="1:68" s="3" customFormat="1" x14ac:dyDescent="0.2">
      <c r="A64" s="275" t="s">
        <v>476</v>
      </c>
      <c r="B64" s="28" t="s">
        <v>475</v>
      </c>
      <c r="C64" s="188" t="s">
        <v>474</v>
      </c>
      <c r="D64" s="24">
        <f>VLOOKUP(B64,'[7]Persons '!$C$27:$N$238,12,FALSE)</f>
        <v>541.6874743023385</v>
      </c>
      <c r="E64" s="23">
        <f>VLOOKUP('Table 7'!B64,'[7]Persons '!$P$27:$AA$238,2,0)</f>
        <v>0.31030015536810646</v>
      </c>
      <c r="F64" s="23">
        <f>VLOOKUP('Table 7'!B64,'[7]Persons '!$P$27:$AA$238,3,0)</f>
        <v>0.14617952992646918</v>
      </c>
      <c r="G64" s="23">
        <f>VLOOKUP('Table 7'!B64,'[7]Persons '!$P$27:$AA$238,4,0)</f>
        <v>1.7284769828281379E-2</v>
      </c>
      <c r="H64" s="23">
        <f>VLOOKUP('Table 7'!B64,'[7]Persons '!$P$27:$AA$238,5,0)</f>
        <v>0.14009505537594508</v>
      </c>
      <c r="I64" s="22">
        <f>VLOOKUP('Table 7'!B64,'[7]Persons '!$P$27:$AA$238,6,0)</f>
        <v>4.2986074650569077E-2</v>
      </c>
      <c r="J64" s="19">
        <f>VLOOKUP('Table 7'!B64,'[7]Persons '!$P$27:$AA$238,7,0)</f>
        <v>5.3356560261855614E-4</v>
      </c>
      <c r="K64" s="19">
        <f>VLOOKUP('Table 7'!B64,'[7]Persons '!$P$27:$AA$238,8,0)</f>
        <v>8.3538765730559641E-2</v>
      </c>
      <c r="L64" s="19">
        <f>VLOOKUP('Table 7'!B64,'[7]Persons '!$P$27:$AA$238,9,0)</f>
        <v>0.13702878403710217</v>
      </c>
      <c r="M64" s="19">
        <f>VLOOKUP('Table 7'!B64,'[7]Persons '!$P$27:$AA$238,10,0)</f>
        <v>5.6792433243536333E-2</v>
      </c>
      <c r="N64" s="19">
        <f>VLOOKUP('Table 7'!B64,'[7]Persons '!$P$27:$AA$238,11,0)</f>
        <v>6.5260866236812071E-2</v>
      </c>
      <c r="O64" s="21"/>
      <c r="P64" s="145">
        <f>VLOOKUP(B64,'[7]Males '!$C$27:$N$238,12,FALSE)</f>
        <v>290.98296824465916</v>
      </c>
      <c r="Q64" s="19">
        <f>VLOOKUP(B64,'[7]Males '!$Q$27:$AB$238,2,FALSE)</f>
        <v>0.35736340534822975</v>
      </c>
      <c r="R64" s="19">
        <f>VLOOKUP(B64,'[7]Males '!$Q$27:$AB$238,3,FALSE)</f>
        <v>0.12510723575535573</v>
      </c>
      <c r="S64" s="19">
        <f>VLOOKUP(B64,'[7]Males '!$Q$27:$AB$238,4,FALSE)</f>
        <v>1.9231673286794832E-2</v>
      </c>
      <c r="T64" s="19">
        <f>VLOOKUP(B64,'[7]Males '!$Q$27:$AB$238,5,FALSE)</f>
        <v>0.15597349363572854</v>
      </c>
      <c r="U64" s="19">
        <f>VLOOKUP(B64,'[7]Males '!$Q$27:$AB$238,6,FALSE)</f>
        <v>5.4689669633038035E-2</v>
      </c>
      <c r="V64" s="19">
        <f>VLOOKUP(B64,'[7]Males '!$Q$27:$AB$238,7,FALSE)</f>
        <v>9.9327395483173888E-4</v>
      </c>
      <c r="W64" s="19">
        <f>VLOOKUP(B64,'[7]Males '!$Q$27:$AB$238,8,FALSE)</f>
        <v>5.8602801597650203E-2</v>
      </c>
      <c r="X64" s="19">
        <f>VLOOKUP(B64,'[7]Males '!$Q$27:$AB$238,9,FALSE)</f>
        <v>0.11419055579121554</v>
      </c>
      <c r="Y64" s="19">
        <f>VLOOKUP(B64,'[7]Males '!$Q$27:$AB$238,10,FALSE)</f>
        <v>5.3185916677669989E-2</v>
      </c>
      <c r="Z64" s="19">
        <f>VLOOKUP(B64,'[7]Males '!$Q$27:$AB$238,11,FALSE)</f>
        <v>6.0661974319485348E-2</v>
      </c>
      <c r="AA64" s="21"/>
      <c r="AB64" s="145">
        <f>VLOOKUP(B64,'[7]Females '!$C$27:$N$238,12,FALSE)</f>
        <v>248.74519694873493</v>
      </c>
      <c r="AC64" s="274">
        <f>VLOOKUP(B64,'[7]Females '!$Q$27:$AB$238,2,FALSE)</f>
        <v>0.25455449689771131</v>
      </c>
      <c r="AD64" s="274">
        <f>VLOOKUP(B64,'[7]Females '!$Q$27:$AB$238,3,FALSE)</f>
        <v>0.16762551536984416</v>
      </c>
      <c r="AE64" s="274">
        <f>VLOOKUP(B64,'[7]Females '!$Q$27:$AB$238,4,FALSE)</f>
        <v>1.5143423797052261E-2</v>
      </c>
      <c r="AF64" s="274">
        <f>VLOOKUP(B64,'[7]Females '!$Q$27:$AB$238,5,FALSE)</f>
        <v>0.12262390163663942</v>
      </c>
      <c r="AG64" s="274">
        <f>VLOOKUP(B64,'[7]Females '!$Q$27:$AB$238,6,FALSE)</f>
        <v>2.9247941446925153E-2</v>
      </c>
      <c r="AH64" s="274">
        <f>VLOOKUP(B64,'[7]Females '!$Q$27:$AB$238,7,FALSE)</f>
        <v>0</v>
      </c>
      <c r="AI64" s="274">
        <f>VLOOKUP(B64,'[7]Females '!$Q$27:$AB$238,8,FALSE)</f>
        <v>0.11336695624477226</v>
      </c>
      <c r="AJ64" s="274">
        <f>VLOOKUP(B64,'[7]Females '!$Q$27:$AB$238,9,FALSE)</f>
        <v>0.16482436471162493</v>
      </c>
      <c r="AK64" s="274">
        <f>VLOOKUP(B64,'[7]Females '!$Q$27:$AB$238,10,FALSE)</f>
        <v>6.1458689482332053E-2</v>
      </c>
      <c r="AL64" s="273">
        <f>VLOOKUP(B64,'[7]Females '!$Q$27:$AB$238,11,FALSE)</f>
        <v>7.1154710413098371E-2</v>
      </c>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row>
    <row r="65" spans="1:68" s="3" customFormat="1" x14ac:dyDescent="0.2">
      <c r="A65" s="275" t="s">
        <v>473</v>
      </c>
      <c r="B65" s="28" t="s">
        <v>472</v>
      </c>
      <c r="C65" s="188" t="s">
        <v>471</v>
      </c>
      <c r="D65" s="24">
        <f>VLOOKUP(B65,'[7]Persons '!$C$27:$N$238,12,FALSE)</f>
        <v>554.60399635528961</v>
      </c>
      <c r="E65" s="23">
        <f>VLOOKUP('Table 7'!B65,'[7]Persons '!$P$27:$AA$238,2,0)</f>
        <v>0.2197227033477705</v>
      </c>
      <c r="F65" s="23">
        <f>VLOOKUP('Table 7'!B65,'[7]Persons '!$P$27:$AA$238,3,0)</f>
        <v>7.7247396280857625E-2</v>
      </c>
      <c r="G65" s="23">
        <f>VLOOKUP('Table 7'!B65,'[7]Persons '!$P$27:$AA$238,4,0)</f>
        <v>1.7093029949510091E-2</v>
      </c>
      <c r="H65" s="23">
        <f>VLOOKUP('Table 7'!B65,'[7]Persons '!$P$27:$AA$238,5,0)</f>
        <v>9.3357632373230998E-2</v>
      </c>
      <c r="I65" s="22">
        <f>VLOOKUP('Table 7'!B65,'[7]Persons '!$P$27:$AA$238,6,0)</f>
        <v>0.1242773329391729</v>
      </c>
      <c r="J65" s="19">
        <f>VLOOKUP('Table 7'!B65,'[7]Persons '!$P$27:$AA$238,7,0)</f>
        <v>1.3154756744412792E-2</v>
      </c>
      <c r="K65" s="19">
        <f>VLOOKUP('Table 7'!B65,'[7]Persons '!$P$27:$AA$238,8,0)</f>
        <v>0.12427713135296209</v>
      </c>
      <c r="L65" s="19">
        <f>VLOOKUP('Table 7'!B65,'[7]Persons '!$P$27:$AA$238,9,0)</f>
        <v>0.17141931410772035</v>
      </c>
      <c r="M65" s="19">
        <f>VLOOKUP('Table 7'!B65,'[7]Persons '!$P$27:$AA$238,10,0)</f>
        <v>6.652053712850961E-2</v>
      </c>
      <c r="N65" s="19">
        <f>VLOOKUP('Table 7'!B65,'[7]Persons '!$P$27:$AA$238,11,0)</f>
        <v>9.2930165775853057E-2</v>
      </c>
      <c r="O65" s="21"/>
      <c r="P65" s="145">
        <f>VLOOKUP(B65,'[7]Males '!$C$27:$N$238,12,FALSE)</f>
        <v>298.98248610798032</v>
      </c>
      <c r="Q65" s="19">
        <f>VLOOKUP(B65,'[7]Males '!$Q$27:$AB$238,2,FALSE)</f>
        <v>0.25555958654394978</v>
      </c>
      <c r="R65" s="19">
        <f>VLOOKUP(B65,'[7]Males '!$Q$27:$AB$238,3,FALSE)</f>
        <v>6.1751905949562744E-2</v>
      </c>
      <c r="S65" s="19">
        <f>VLOOKUP(B65,'[7]Males '!$Q$27:$AB$238,4,FALSE)</f>
        <v>8.4320813320794621E-3</v>
      </c>
      <c r="T65" s="19">
        <f>VLOOKUP(B65,'[7]Males '!$Q$27:$AB$238,5,FALSE)</f>
        <v>7.8792080064064518E-2</v>
      </c>
      <c r="U65" s="19">
        <f>VLOOKUP(B65,'[7]Males '!$Q$27:$AB$238,6,FALSE)</f>
        <v>0.13664046119584813</v>
      </c>
      <c r="V65" s="19">
        <f>VLOOKUP(B65,'[7]Males '!$Q$27:$AB$238,7,FALSE)</f>
        <v>9.6231799458713942E-3</v>
      </c>
      <c r="W65" s="19">
        <f>VLOOKUP(B65,'[7]Males '!$Q$27:$AB$238,8,FALSE)</f>
        <v>0.10699354029373673</v>
      </c>
      <c r="X65" s="19">
        <f>VLOOKUP(B65,'[7]Males '!$Q$27:$AB$238,9,FALSE)</f>
        <v>0.1554545284161899</v>
      </c>
      <c r="Y65" s="19">
        <f>VLOOKUP(B65,'[7]Males '!$Q$27:$AB$238,10,FALSE)</f>
        <v>7.6883698221507299E-2</v>
      </c>
      <c r="Z65" s="19">
        <f>VLOOKUP(B65,'[7]Males '!$Q$27:$AB$238,11,FALSE)</f>
        <v>0.10986893803719011</v>
      </c>
      <c r="AA65" s="21"/>
      <c r="AB65" s="145">
        <f>VLOOKUP(B65,'[7]Females '!$C$27:$N$238,12,FALSE)</f>
        <v>249.63114209302051</v>
      </c>
      <c r="AC65" s="274">
        <f>VLOOKUP(B65,'[7]Females '!$Q$27:$AB$238,2,FALSE)</f>
        <v>0.1820736325281366</v>
      </c>
      <c r="AD65" s="274">
        <f>VLOOKUP(B65,'[7]Females '!$Q$27:$AB$238,3,FALSE)</f>
        <v>9.5607209093227563E-2</v>
      </c>
      <c r="AE65" s="274">
        <f>VLOOKUP(B65,'[7]Females '!$Q$27:$AB$238,4,FALSE)</f>
        <v>1.9041515844928147E-2</v>
      </c>
      <c r="AF65" s="274">
        <f>VLOOKUP(B65,'[7]Females '!$Q$27:$AB$238,5,FALSE)</f>
        <v>0.11304304336665458</v>
      </c>
      <c r="AG65" s="274">
        <f>VLOOKUP(B65,'[7]Females '!$Q$27:$AB$238,6,FALSE)</f>
        <v>9.9343113234659733E-2</v>
      </c>
      <c r="AH65" s="274">
        <f>VLOOKUP(B65,'[7]Females '!$Q$27:$AB$238,7,FALSE)</f>
        <v>1.7700189006888668E-2</v>
      </c>
      <c r="AI65" s="274">
        <f>VLOOKUP(B65,'[7]Females '!$Q$27:$AB$238,8,FALSE)</f>
        <v>0.14795990083498844</v>
      </c>
      <c r="AJ65" s="274">
        <f>VLOOKUP(B65,'[7]Females '!$Q$27:$AB$238,9,FALSE)</f>
        <v>0.19465381949781529</v>
      </c>
      <c r="AK65" s="274">
        <f>VLOOKUP(B65,'[7]Females '!$Q$27:$AB$238,10,FALSE)</f>
        <v>5.5704894746458358E-2</v>
      </c>
      <c r="AL65" s="273">
        <f>VLOOKUP(B65,'[7]Females '!$Q$27:$AB$238,11,FALSE)</f>
        <v>7.4872681846242711E-2</v>
      </c>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row>
    <row r="66" spans="1:68" s="3" customFormat="1" x14ac:dyDescent="0.2">
      <c r="A66" s="275" t="s">
        <v>470</v>
      </c>
      <c r="B66" s="28" t="s">
        <v>469</v>
      </c>
      <c r="C66" s="188" t="s">
        <v>468</v>
      </c>
      <c r="D66" s="24">
        <f>VLOOKUP(B66,'[7]Persons '!$C$27:$N$238,12,FALSE)</f>
        <v>366.30908214240173</v>
      </c>
      <c r="E66" s="23">
        <f>VLOOKUP('Table 7'!B66,'[7]Persons '!$P$27:$AA$238,2,0)</f>
        <v>0.23981828659385632</v>
      </c>
      <c r="F66" s="23">
        <f>VLOOKUP('Table 7'!B66,'[7]Persons '!$P$27:$AA$238,3,0)</f>
        <v>0.13310620423995162</v>
      </c>
      <c r="G66" s="23">
        <f>VLOOKUP('Table 7'!B66,'[7]Persons '!$P$27:$AA$238,4,0)</f>
        <v>6.2751752311744173E-3</v>
      </c>
      <c r="H66" s="23">
        <f>VLOOKUP('Table 7'!B66,'[7]Persons '!$P$27:$AA$238,5,0)</f>
        <v>7.6637003638424739E-2</v>
      </c>
      <c r="I66" s="22">
        <f>VLOOKUP('Table 7'!B66,'[7]Persons '!$P$27:$AA$238,6,0)</f>
        <v>9.5260354456259064E-2</v>
      </c>
      <c r="J66" s="19">
        <f>VLOOKUP('Table 7'!B66,'[7]Persons '!$P$27:$AA$238,7,0)</f>
        <v>3.5505207551102301E-3</v>
      </c>
      <c r="K66" s="19">
        <f>VLOOKUP('Table 7'!B66,'[7]Persons '!$P$27:$AA$238,8,0)</f>
        <v>0.1933385959515663</v>
      </c>
      <c r="L66" s="19">
        <f>VLOOKUP('Table 7'!B66,'[7]Persons '!$P$27:$AA$238,9,0)</f>
        <v>0.13572703607422829</v>
      </c>
      <c r="M66" s="19">
        <f>VLOOKUP('Table 7'!B66,'[7]Persons '!$P$27:$AA$238,10,0)</f>
        <v>4.4634917178540082E-2</v>
      </c>
      <c r="N66" s="19">
        <f>VLOOKUP('Table 7'!B66,'[7]Persons '!$P$27:$AA$238,11,0)</f>
        <v>7.1651905880888947E-2</v>
      </c>
      <c r="O66" s="21"/>
      <c r="P66" s="145">
        <f>VLOOKUP(B66,'[7]Males '!$C$27:$N$238,12,FALSE)</f>
        <v>207.09128860131526</v>
      </c>
      <c r="Q66" s="19">
        <f>VLOOKUP(B66,'[7]Males '!$Q$27:$AB$238,2,FALSE)</f>
        <v>0.27371718960576036</v>
      </c>
      <c r="R66" s="19">
        <f>VLOOKUP(B66,'[7]Males '!$Q$27:$AB$238,3,FALSE)</f>
        <v>0.11325703021881257</v>
      </c>
      <c r="S66" s="19">
        <f>VLOOKUP(B66,'[7]Males '!$Q$27:$AB$238,4,FALSE)</f>
        <v>5.5179739342427593E-3</v>
      </c>
      <c r="T66" s="19">
        <f>VLOOKUP(B66,'[7]Males '!$Q$27:$AB$238,5,FALSE)</f>
        <v>7.4729827357611939E-2</v>
      </c>
      <c r="U66" s="19">
        <f>VLOOKUP(B66,'[7]Males '!$Q$27:$AB$238,6,FALSE)</f>
        <v>0.11742100671564491</v>
      </c>
      <c r="V66" s="19">
        <f>VLOOKUP(B66,'[7]Males '!$Q$27:$AB$238,7,FALSE)</f>
        <v>0</v>
      </c>
      <c r="W66" s="19">
        <f>VLOOKUP(B66,'[7]Males '!$Q$27:$AB$238,8,FALSE)</f>
        <v>0.16682274330386371</v>
      </c>
      <c r="X66" s="19">
        <f>VLOOKUP(B66,'[7]Males '!$Q$27:$AB$238,9,FALSE)</f>
        <v>0.10351037083319256</v>
      </c>
      <c r="Y66" s="19">
        <f>VLOOKUP(B66,'[7]Males '!$Q$27:$AB$238,10,FALSE)</f>
        <v>6.9671049971272006E-2</v>
      </c>
      <c r="Z66" s="19">
        <f>VLOOKUP(B66,'[7]Males '!$Q$27:$AB$238,11,FALSE)</f>
        <v>7.535280805959893E-2</v>
      </c>
      <c r="AA66" s="21"/>
      <c r="AB66" s="145">
        <f>VLOOKUP(B66,'[7]Females '!$C$27:$N$238,12,FALSE)</f>
        <v>159.0499036642853</v>
      </c>
      <c r="AC66" s="274">
        <f>VLOOKUP(B66,'[7]Females '!$Q$27:$AB$238,2,FALSE)</f>
        <v>0.1959332902278845</v>
      </c>
      <c r="AD66" s="274">
        <f>VLOOKUP(B66,'[7]Females '!$Q$27:$AB$238,3,FALSE)</f>
        <v>0.15803579075204885</v>
      </c>
      <c r="AE66" s="274">
        <f>VLOOKUP(B66,'[7]Females '!$Q$27:$AB$238,4,FALSE)</f>
        <v>7.2677148496946651E-3</v>
      </c>
      <c r="AF66" s="274">
        <f>VLOOKUP(B66,'[7]Females '!$Q$27:$AB$238,5,FALSE)</f>
        <v>7.920114332846491E-2</v>
      </c>
      <c r="AG66" s="274">
        <f>VLOOKUP(B66,'[7]Females '!$Q$27:$AB$238,6,FALSE)</f>
        <v>6.6506581721374358E-2</v>
      </c>
      <c r="AH66" s="274">
        <f>VLOOKUP(B66,'[7]Females '!$Q$27:$AB$238,7,FALSE)</f>
        <v>8.1772322332064572E-3</v>
      </c>
      <c r="AI66" s="274">
        <f>VLOOKUP(B66,'[7]Females '!$Q$27:$AB$238,8,FALSE)</f>
        <v>0.22806770649469243</v>
      </c>
      <c r="AJ66" s="274">
        <f>VLOOKUP(B66,'[7]Females '!$Q$27:$AB$238,9,FALSE)</f>
        <v>0.17781808901003496</v>
      </c>
      <c r="AK66" s="274">
        <f>VLOOKUP(B66,'[7]Females '!$Q$27:$AB$238,10,FALSE)</f>
        <v>1.2083679286423571E-2</v>
      </c>
      <c r="AL66" s="273">
        <f>VLOOKUP(B66,'[7]Females '!$Q$27:$AB$238,11,FALSE)</f>
        <v>6.6908772096175115E-2</v>
      </c>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row>
    <row r="67" spans="1:68" s="3" customFormat="1" x14ac:dyDescent="0.2">
      <c r="A67" s="275" t="s">
        <v>467</v>
      </c>
      <c r="B67" s="28" t="s">
        <v>466</v>
      </c>
      <c r="C67" s="188" t="s">
        <v>465</v>
      </c>
      <c r="D67" s="24">
        <f>VLOOKUP(B67,'[7]Persons '!$C$27:$N$238,12,FALSE)</f>
        <v>354.43268014293017</v>
      </c>
      <c r="E67" s="23">
        <f>VLOOKUP('Table 7'!B67,'[7]Persons '!$P$27:$AA$238,2,0)</f>
        <v>0.25632995537615333</v>
      </c>
      <c r="F67" s="23">
        <f>VLOOKUP('Table 7'!B67,'[7]Persons '!$P$27:$AA$238,3,0)</f>
        <v>9.6226025169441814E-2</v>
      </c>
      <c r="G67" s="23">
        <f>VLOOKUP('Table 7'!B67,'[7]Persons '!$P$27:$AA$238,4,0)</f>
        <v>3.3507601157134258E-3</v>
      </c>
      <c r="H67" s="23">
        <f>VLOOKUP('Table 7'!B67,'[7]Persons '!$P$27:$AA$238,5,0)</f>
        <v>8.200593230513431E-2</v>
      </c>
      <c r="I67" s="22">
        <f>VLOOKUP('Table 7'!B67,'[7]Persons '!$P$27:$AA$238,6,0)</f>
        <v>0.15724423492493642</v>
      </c>
      <c r="J67" s="19">
        <f>VLOOKUP('Table 7'!B67,'[7]Persons '!$P$27:$AA$238,7,0)</f>
        <v>2.8388792554492857E-2</v>
      </c>
      <c r="K67" s="19">
        <f>VLOOKUP('Table 7'!B67,'[7]Persons '!$P$27:$AA$238,8,0)</f>
        <v>0.11958130063613355</v>
      </c>
      <c r="L67" s="19">
        <f>VLOOKUP('Table 7'!B67,'[7]Persons '!$P$27:$AA$238,9,0)</f>
        <v>0.14333137187653122</v>
      </c>
      <c r="M67" s="19">
        <f>VLOOKUP('Table 7'!B67,'[7]Persons '!$P$27:$AA$238,10,0)</f>
        <v>3.1950131144795169E-2</v>
      </c>
      <c r="N67" s="19">
        <f>VLOOKUP('Table 7'!B67,'[7]Persons '!$P$27:$AA$238,11,0)</f>
        <v>8.1591495896667907E-2</v>
      </c>
      <c r="O67" s="21"/>
      <c r="P67" s="145">
        <f>VLOOKUP(B67,'[7]Males '!$C$27:$N$238,12,FALSE)</f>
        <v>213.04473077152005</v>
      </c>
      <c r="Q67" s="19">
        <f>VLOOKUP(B67,'[7]Males '!$Q$27:$AB$238,2,FALSE)</f>
        <v>0.29727753902159854</v>
      </c>
      <c r="R67" s="19">
        <f>VLOOKUP(B67,'[7]Males '!$Q$27:$AB$238,3,FALSE)</f>
        <v>5.7044715799987912E-2</v>
      </c>
      <c r="S67" s="19">
        <f>VLOOKUP(B67,'[7]Males '!$Q$27:$AB$238,4,FALSE)</f>
        <v>2.5936480065417394E-3</v>
      </c>
      <c r="T67" s="19">
        <f>VLOOKUP(B67,'[7]Males '!$Q$27:$AB$238,5,FALSE)</f>
        <v>8.0995692158234711E-2</v>
      </c>
      <c r="U67" s="19">
        <f>VLOOKUP(B67,'[7]Males '!$Q$27:$AB$238,6,FALSE)</f>
        <v>0.17447735892730803</v>
      </c>
      <c r="V67" s="19">
        <f>VLOOKUP(B67,'[7]Males '!$Q$27:$AB$238,7,FALSE)</f>
        <v>2.3331948389027059E-2</v>
      </c>
      <c r="W67" s="19">
        <f>VLOOKUP(B67,'[7]Males '!$Q$27:$AB$238,8,FALSE)</f>
        <v>9.4968196388475867E-2</v>
      </c>
      <c r="X67" s="19">
        <f>VLOOKUP(B67,'[7]Males '!$Q$27:$AB$238,9,FALSE)</f>
        <v>0.15713961977721944</v>
      </c>
      <c r="Y67" s="19">
        <f>VLOOKUP(B67,'[7]Males '!$Q$27:$AB$238,10,FALSE)</f>
        <v>4.0082692196847382E-2</v>
      </c>
      <c r="Z67" s="19">
        <f>VLOOKUP(B67,'[7]Males '!$Q$27:$AB$238,11,FALSE)</f>
        <v>7.2088589334759437E-2</v>
      </c>
      <c r="AA67" s="21"/>
      <c r="AB67" s="145">
        <f>VLOOKUP(B67,'[7]Females '!$C$27:$N$238,12,FALSE)</f>
        <v>140.00235692524663</v>
      </c>
      <c r="AC67" s="274">
        <f>VLOOKUP(B67,'[7]Females '!$Q$27:$AB$238,2,FALSE)</f>
        <v>0.19655597537050334</v>
      </c>
      <c r="AD67" s="274">
        <f>VLOOKUP(B67,'[7]Females '!$Q$27:$AB$238,3,FALSE)</f>
        <v>0.15453608020896828</v>
      </c>
      <c r="AE67" s="274">
        <f>VLOOKUP(B67,'[7]Females '!$Q$27:$AB$238,4,FALSE)</f>
        <v>4.5360368282774963E-3</v>
      </c>
      <c r="AF67" s="274">
        <f>VLOOKUP(B67,'[7]Females '!$Q$27:$AB$238,5,FALSE)</f>
        <v>7.6723286352327946E-2</v>
      </c>
      <c r="AG67" s="274">
        <f>VLOOKUP(B67,'[7]Females '!$Q$27:$AB$238,6,FALSE)</f>
        <v>0.13257643707374211</v>
      </c>
      <c r="AH67" s="274">
        <f>VLOOKUP(B67,'[7]Females '!$Q$27:$AB$238,7,FALSE)</f>
        <v>3.6364867563720302E-2</v>
      </c>
      <c r="AI67" s="274">
        <f>VLOOKUP(B67,'[7]Females '!$Q$27:$AB$238,8,FALSE)</f>
        <v>0.15821910098149289</v>
      </c>
      <c r="AJ67" s="274">
        <f>VLOOKUP(B67,'[7]Females '!$Q$27:$AB$238,9,FALSE)</f>
        <v>0.1237375903823892</v>
      </c>
      <c r="AK67" s="274">
        <f>VLOOKUP(B67,'[7]Females '!$Q$27:$AB$238,10,FALSE)</f>
        <v>1.9890838311955747E-2</v>
      </c>
      <c r="AL67" s="273">
        <f>VLOOKUP(B67,'[7]Females '!$Q$27:$AB$238,11,FALSE)</f>
        <v>9.6859786926622865E-2</v>
      </c>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row>
    <row r="68" spans="1:68" s="3" customFormat="1" x14ac:dyDescent="0.2">
      <c r="A68" s="275" t="s">
        <v>464</v>
      </c>
      <c r="B68" s="28" t="s">
        <v>463</v>
      </c>
      <c r="C68" s="188" t="s">
        <v>462</v>
      </c>
      <c r="D68" s="24">
        <f>VLOOKUP(B68,'[7]Persons '!$C$27:$N$238,12,FALSE)</f>
        <v>374.05148271355722</v>
      </c>
      <c r="E68" s="23">
        <f>VLOOKUP('Table 7'!B68,'[7]Persons '!$P$27:$AA$238,2,0)</f>
        <v>0.20706120366449246</v>
      </c>
      <c r="F68" s="23">
        <f>VLOOKUP('Table 7'!B68,'[7]Persons '!$P$27:$AA$238,3,0)</f>
        <v>0.12621442833402799</v>
      </c>
      <c r="G68" s="23">
        <f>VLOOKUP('Table 7'!B68,'[7]Persons '!$P$27:$AA$238,4,0)</f>
        <v>6.6318474276210052E-3</v>
      </c>
      <c r="H68" s="23">
        <f>VLOOKUP('Table 7'!B68,'[7]Persons '!$P$27:$AA$238,5,0)</f>
        <v>9.4858829926468741E-2</v>
      </c>
      <c r="I68" s="22">
        <f>VLOOKUP('Table 7'!B68,'[7]Persons '!$P$27:$AA$238,6,0)</f>
        <v>0.17169688876432268</v>
      </c>
      <c r="J68" s="19">
        <f>VLOOKUP('Table 7'!B68,'[7]Persons '!$P$27:$AA$238,7,0)</f>
        <v>2.4767762558468243E-2</v>
      </c>
      <c r="K68" s="19">
        <f>VLOOKUP('Table 7'!B68,'[7]Persons '!$P$27:$AA$238,8,0)</f>
        <v>0.12805954589764548</v>
      </c>
      <c r="L68" s="19">
        <f>VLOOKUP('Table 7'!B68,'[7]Persons '!$P$27:$AA$238,9,0)</f>
        <v>0.13350511898886966</v>
      </c>
      <c r="M68" s="19">
        <f>VLOOKUP('Table 7'!B68,'[7]Persons '!$P$27:$AA$238,10,0)</f>
        <v>2.2047059956589354E-2</v>
      </c>
      <c r="N68" s="19">
        <f>VLOOKUP('Table 7'!B68,'[7]Persons '!$P$27:$AA$238,11,0)</f>
        <v>8.5157314481494287E-2</v>
      </c>
      <c r="O68" s="21"/>
      <c r="P68" s="145">
        <f>VLOOKUP(B68,'[7]Males '!$C$27:$N$238,12,FALSE)</f>
        <v>203.51218713035001</v>
      </c>
      <c r="Q68" s="19">
        <f>VLOOKUP(B68,'[7]Males '!$Q$27:$AB$238,2,FALSE)</f>
        <v>0.20532510139987095</v>
      </c>
      <c r="R68" s="19">
        <f>VLOOKUP(B68,'[7]Males '!$Q$27:$AB$238,3,FALSE)</f>
        <v>0.10639754270368429</v>
      </c>
      <c r="S68" s="19">
        <f>VLOOKUP(B68,'[7]Males '!$Q$27:$AB$238,4,FALSE)</f>
        <v>0</v>
      </c>
      <c r="T68" s="19">
        <f>VLOOKUP(B68,'[7]Males '!$Q$27:$AB$238,5,FALSE)</f>
        <v>0.10882975848875887</v>
      </c>
      <c r="U68" s="19">
        <f>VLOOKUP(B68,'[7]Males '!$Q$27:$AB$238,6,FALSE)</f>
        <v>0.2503449350176819</v>
      </c>
      <c r="V68" s="19">
        <f>VLOOKUP(B68,'[7]Males '!$Q$27:$AB$238,7,FALSE)</f>
        <v>3.3817456261892816E-2</v>
      </c>
      <c r="W68" s="19">
        <f>VLOOKUP(B68,'[7]Males '!$Q$27:$AB$238,8,FALSE)</f>
        <v>0.13584447351679019</v>
      </c>
      <c r="X68" s="19">
        <f>VLOOKUP(B68,'[7]Males '!$Q$27:$AB$238,9,FALSE)</f>
        <v>8.313019058522518E-2</v>
      </c>
      <c r="Y68" s="19">
        <f>VLOOKUP(B68,'[7]Males '!$Q$27:$AB$238,10,FALSE)</f>
        <v>0</v>
      </c>
      <c r="Z68" s="19">
        <f>VLOOKUP(B68,'[7]Males '!$Q$27:$AB$238,11,FALSE)</f>
        <v>7.6310542026095718E-2</v>
      </c>
      <c r="AA68" s="21"/>
      <c r="AB68" s="145">
        <f>VLOOKUP(B68,'[7]Females '!$C$27:$N$238,12,FALSE)</f>
        <v>170.00114449614389</v>
      </c>
      <c r="AC68" s="274">
        <f>VLOOKUP(B68,'[7]Females '!$Q$27:$AB$238,2,FALSE)</f>
        <v>0.20662942476979723</v>
      </c>
      <c r="AD68" s="274">
        <f>VLOOKUP(B68,'[7]Females '!$Q$27:$AB$238,3,FALSE)</f>
        <v>0.15033720809947412</v>
      </c>
      <c r="AE68" s="274">
        <f>VLOOKUP(B68,'[7]Females '!$Q$27:$AB$238,4,FALSE)</f>
        <v>1.4591974488077612E-2</v>
      </c>
      <c r="AF68" s="274">
        <f>VLOOKUP(B68,'[7]Females '!$Q$27:$AB$238,5,FALSE)</f>
        <v>7.8434200234788087E-2</v>
      </c>
      <c r="AG68" s="274">
        <f>VLOOKUP(B68,'[7]Females '!$Q$27:$AB$238,6,FALSE)</f>
        <v>7.8089065791241835E-2</v>
      </c>
      <c r="AH68" s="274">
        <f>VLOOKUP(B68,'[7]Females '!$Q$27:$AB$238,7,FALSE)</f>
        <v>1.4012575200654902E-2</v>
      </c>
      <c r="AI68" s="274">
        <f>VLOOKUP(B68,'[7]Females '!$Q$27:$AB$238,8,FALSE)</f>
        <v>0.11914541613057</v>
      </c>
      <c r="AJ68" s="274">
        <f>VLOOKUP(B68,'[7]Females '!$Q$27:$AB$238,9,FALSE)</f>
        <v>0.19423269709706895</v>
      </c>
      <c r="AK68" s="274">
        <f>VLOOKUP(B68,'[7]Females '!$Q$27:$AB$238,10,FALSE)</f>
        <v>4.8509882040376505E-2</v>
      </c>
      <c r="AL68" s="273">
        <f>VLOOKUP(B68,'[7]Females '!$Q$27:$AB$238,11,FALSE)</f>
        <v>9.6017556147950753E-2</v>
      </c>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row>
    <row r="69" spans="1:68" s="3" customFormat="1" x14ac:dyDescent="0.2">
      <c r="A69" s="275" t="s">
        <v>461</v>
      </c>
      <c r="B69" s="28" t="s">
        <v>460</v>
      </c>
      <c r="C69" s="188" t="s">
        <v>459</v>
      </c>
      <c r="D69" s="24">
        <f>VLOOKUP(B69,'[7]Persons '!$C$27:$N$238,12,FALSE)</f>
        <v>440.94913746925539</v>
      </c>
      <c r="E69" s="23">
        <f>VLOOKUP('Table 7'!B69,'[7]Persons '!$P$27:$AA$238,2,0)</f>
        <v>0.19608440024799736</v>
      </c>
      <c r="F69" s="23">
        <f>VLOOKUP('Table 7'!B69,'[7]Persons '!$P$27:$AA$238,3,0)</f>
        <v>0.16152311200736372</v>
      </c>
      <c r="G69" s="23">
        <f>VLOOKUP('Table 7'!B69,'[7]Persons '!$P$27:$AA$238,4,0)</f>
        <v>1.7033789427429304E-2</v>
      </c>
      <c r="H69" s="23">
        <f>VLOOKUP('Table 7'!B69,'[7]Persons '!$P$27:$AA$238,5,0)</f>
        <v>0.14161493135305839</v>
      </c>
      <c r="I69" s="22">
        <f>VLOOKUP('Table 7'!B69,'[7]Persons '!$P$27:$AA$238,6,0)</f>
        <v>4.7645638164443262E-2</v>
      </c>
      <c r="J69" s="19">
        <f>VLOOKUP('Table 7'!B69,'[7]Persons '!$P$27:$AA$238,7,0)</f>
        <v>1.1925680858308705E-2</v>
      </c>
      <c r="K69" s="19">
        <f>VLOOKUP('Table 7'!B69,'[7]Persons '!$P$27:$AA$238,8,0)</f>
        <v>0.11043522700867085</v>
      </c>
      <c r="L69" s="19">
        <f>VLOOKUP('Table 7'!B69,'[7]Persons '!$P$27:$AA$238,9,0)</f>
        <v>0.14848223890142495</v>
      </c>
      <c r="M69" s="19">
        <f>VLOOKUP('Table 7'!B69,'[7]Persons '!$P$27:$AA$238,10,0)</f>
        <v>5.2021312376729259E-2</v>
      </c>
      <c r="N69" s="19">
        <f>VLOOKUP('Table 7'!B69,'[7]Persons '!$P$27:$AA$238,11,0)</f>
        <v>0.11323366965457426</v>
      </c>
      <c r="O69" s="21"/>
      <c r="P69" s="145">
        <f>VLOOKUP(B69,'[7]Males '!$C$27:$N$238,12,FALSE)</f>
        <v>255.23397051011827</v>
      </c>
      <c r="Q69" s="19">
        <f>VLOOKUP(B69,'[7]Males '!$Q$27:$AB$238,2,FALSE)</f>
        <v>0.17912869624485403</v>
      </c>
      <c r="R69" s="19">
        <f>VLOOKUP(B69,'[7]Males '!$Q$27:$AB$238,3,FALSE)</f>
        <v>0.11724285412045918</v>
      </c>
      <c r="S69" s="19">
        <f>VLOOKUP(B69,'[7]Males '!$Q$27:$AB$238,4,FALSE)</f>
        <v>1.3883581191140484E-2</v>
      </c>
      <c r="T69" s="19">
        <f>VLOOKUP(B69,'[7]Males '!$Q$27:$AB$238,5,FALSE)</f>
        <v>0.10771936419218973</v>
      </c>
      <c r="U69" s="19">
        <f>VLOOKUP(B69,'[7]Males '!$Q$27:$AB$238,6,FALSE)</f>
        <v>6.0847930094354248E-2</v>
      </c>
      <c r="V69" s="19">
        <f>VLOOKUP(B69,'[7]Males '!$Q$27:$AB$238,7,FALSE)</f>
        <v>1.4435803895448884E-2</v>
      </c>
      <c r="W69" s="19">
        <f>VLOOKUP(B69,'[7]Males '!$Q$27:$AB$238,8,FALSE)</f>
        <v>0.11267970470627831</v>
      </c>
      <c r="X69" s="19">
        <f>VLOOKUP(B69,'[7]Males '!$Q$27:$AB$238,9,FALSE)</f>
        <v>0.18375795591650285</v>
      </c>
      <c r="Y69" s="19">
        <f>VLOOKUP(B69,'[7]Males '!$Q$27:$AB$238,10,FALSE)</f>
        <v>5.4209532452511783E-2</v>
      </c>
      <c r="Z69" s="19">
        <f>VLOOKUP(B69,'[7]Males '!$Q$27:$AB$238,11,FALSE)</f>
        <v>0.15609457718626052</v>
      </c>
      <c r="AA69" s="21"/>
      <c r="AB69" s="145">
        <f>VLOOKUP(B69,'[7]Females '!$C$27:$N$238,12,FALSE)</f>
        <v>184.94375106875563</v>
      </c>
      <c r="AC69" s="274">
        <f>VLOOKUP(B69,'[7]Females '!$Q$27:$AB$238,2,FALSE)</f>
        <v>0.21807544155725153</v>
      </c>
      <c r="AD69" s="274">
        <f>VLOOKUP(B69,'[7]Females '!$Q$27:$AB$238,3,FALSE)</f>
        <v>0.22136206403845768</v>
      </c>
      <c r="AE69" s="274">
        <f>VLOOKUP(B69,'[7]Females '!$Q$27:$AB$238,4,FALSE)</f>
        <v>2.1452323642276092E-2</v>
      </c>
      <c r="AF69" s="274">
        <f>VLOOKUP(B69,'[7]Females '!$Q$27:$AB$238,5,FALSE)</f>
        <v>0.18898362668283489</v>
      </c>
      <c r="AG69" s="274">
        <f>VLOOKUP(B69,'[7]Females '!$Q$27:$AB$238,6,FALSE)</f>
        <v>2.9624381606937856E-2</v>
      </c>
      <c r="AH69" s="274">
        <f>VLOOKUP(B69,'[7]Females '!$Q$27:$AB$238,7,FALSE)</f>
        <v>8.5112967232874107E-3</v>
      </c>
      <c r="AI69" s="274">
        <f>VLOOKUP(B69,'[7]Females '!$Q$27:$AB$238,8,FALSE)</f>
        <v>0.10779834167087922</v>
      </c>
      <c r="AJ69" s="274">
        <f>VLOOKUP(B69,'[7]Females '!$Q$27:$AB$238,9,FALSE)</f>
        <v>0.10041886986919921</v>
      </c>
      <c r="AK69" s="274">
        <f>VLOOKUP(B69,'[7]Females '!$Q$27:$AB$238,10,FALSE)</f>
        <v>4.9218416748786124E-2</v>
      </c>
      <c r="AL69" s="273">
        <f>VLOOKUP(B69,'[7]Females '!$Q$27:$AB$238,11,FALSE)</f>
        <v>5.4555237460089903E-2</v>
      </c>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row>
    <row r="70" spans="1:68" s="3" customFormat="1" x14ac:dyDescent="0.2">
      <c r="A70" s="275" t="s">
        <v>458</v>
      </c>
      <c r="B70" s="28" t="s">
        <v>457</v>
      </c>
      <c r="C70" s="188" t="s">
        <v>456</v>
      </c>
      <c r="D70" s="24">
        <f>VLOOKUP(B70,'[7]Persons '!$C$27:$N$238,12,FALSE)</f>
        <v>291.05008796176014</v>
      </c>
      <c r="E70" s="23">
        <f>VLOOKUP('Table 7'!B70,'[7]Persons '!$P$27:$AA$238,2,0)</f>
        <v>0.11597813703755908</v>
      </c>
      <c r="F70" s="23">
        <f>VLOOKUP('Table 7'!B70,'[7]Persons '!$P$27:$AA$238,3,0)</f>
        <v>9.741658671481597E-2</v>
      </c>
      <c r="G70" s="23">
        <f>VLOOKUP('Table 7'!B70,'[7]Persons '!$P$27:$AA$238,4,0)</f>
        <v>1.1013446516386995E-2</v>
      </c>
      <c r="H70" s="23">
        <f>VLOOKUP('Table 7'!B70,'[7]Persons '!$P$27:$AA$238,5,0)</f>
        <v>3.8072992837436558E-2</v>
      </c>
      <c r="I70" s="22">
        <f>VLOOKUP('Table 7'!B70,'[7]Persons '!$P$27:$AA$238,6,0)</f>
        <v>9.2649683308619266E-2</v>
      </c>
      <c r="J70" s="19">
        <f>VLOOKUP('Table 7'!B70,'[7]Persons '!$P$27:$AA$238,7,0)</f>
        <v>7.9625754213521506E-3</v>
      </c>
      <c r="K70" s="19">
        <f>VLOOKUP('Table 7'!B70,'[7]Persons '!$P$27:$AA$238,8,0)</f>
        <v>0.29659359763927623</v>
      </c>
      <c r="L70" s="19">
        <f>VLOOKUP('Table 7'!B70,'[7]Persons '!$P$27:$AA$238,9,0)</f>
        <v>0.24548823629557864</v>
      </c>
      <c r="M70" s="19">
        <f>VLOOKUP('Table 7'!B70,'[7]Persons '!$P$27:$AA$238,10,0)</f>
        <v>9.8470949131093666E-3</v>
      </c>
      <c r="N70" s="19">
        <f>VLOOKUP('Table 7'!B70,'[7]Persons '!$P$27:$AA$238,11,0)</f>
        <v>8.4977649315865919E-2</v>
      </c>
      <c r="O70" s="21"/>
      <c r="P70" s="145">
        <f>VLOOKUP(B70,'[7]Males '!$C$27:$N$238,12,FALSE)</f>
        <v>140.97928000332877</v>
      </c>
      <c r="Q70" s="19">
        <f>VLOOKUP(B70,'[7]Males '!$Q$27:$AB$238,2,FALSE)</f>
        <v>0.15559419079185202</v>
      </c>
      <c r="R70" s="19">
        <f>VLOOKUP(B70,'[7]Males '!$Q$27:$AB$238,3,FALSE)</f>
        <v>6.2198620544881601E-2</v>
      </c>
      <c r="S70" s="19">
        <f>VLOOKUP(B70,'[7]Males '!$Q$27:$AB$238,4,FALSE)</f>
        <v>6.0071231773332345E-3</v>
      </c>
      <c r="T70" s="19">
        <f>VLOOKUP(B70,'[7]Males '!$Q$27:$AB$238,5,FALSE)</f>
        <v>3.9471576673145908E-2</v>
      </c>
      <c r="U70" s="19">
        <f>VLOOKUP(B70,'[7]Males '!$Q$27:$AB$238,6,FALSE)</f>
        <v>0.10450969216336504</v>
      </c>
      <c r="V70" s="19">
        <f>VLOOKUP(B70,'[7]Males '!$Q$27:$AB$238,7,FALSE)</f>
        <v>1.053244113865677E-2</v>
      </c>
      <c r="W70" s="19">
        <f>VLOOKUP(B70,'[7]Males '!$Q$27:$AB$238,8,FALSE)</f>
        <v>0.26111535039817962</v>
      </c>
      <c r="X70" s="19">
        <f>VLOOKUP(B70,'[7]Males '!$Q$27:$AB$238,9,FALSE)</f>
        <v>0.25461137476462825</v>
      </c>
      <c r="Y70" s="19">
        <f>VLOOKUP(B70,'[7]Males '!$Q$27:$AB$238,10,FALSE)</f>
        <v>1.458676459134849E-2</v>
      </c>
      <c r="Z70" s="19">
        <f>VLOOKUP(B70,'[7]Males '!$Q$27:$AB$238,11,FALSE)</f>
        <v>9.1372865756608926E-2</v>
      </c>
      <c r="AA70" s="21"/>
      <c r="AB70" s="145">
        <f>VLOOKUP(B70,'[7]Females '!$C$27:$N$238,12,FALSE)</f>
        <v>150.07080795843146</v>
      </c>
      <c r="AC70" s="274">
        <f>VLOOKUP(B70,'[7]Females '!$Q$27:$AB$238,2,FALSE)</f>
        <v>7.8762086755478772E-2</v>
      </c>
      <c r="AD70" s="274">
        <f>VLOOKUP(B70,'[7]Females '!$Q$27:$AB$238,3,FALSE)</f>
        <v>0.13050099254539027</v>
      </c>
      <c r="AE70" s="274">
        <f>VLOOKUP(B70,'[7]Females '!$Q$27:$AB$238,4,FALSE)</f>
        <v>1.5716478834298931E-2</v>
      </c>
      <c r="AF70" s="274">
        <f>VLOOKUP(B70,'[7]Females '!$Q$27:$AB$238,5,FALSE)</f>
        <v>3.6759137432345282E-2</v>
      </c>
      <c r="AG70" s="274">
        <f>VLOOKUP(B70,'[7]Females '!$Q$27:$AB$238,6,FALSE)</f>
        <v>8.1508172631617332E-2</v>
      </c>
      <c r="AH70" s="274">
        <f>VLOOKUP(B70,'[7]Females '!$Q$27:$AB$238,7,FALSE)</f>
        <v>5.5483962518017493E-3</v>
      </c>
      <c r="AI70" s="274">
        <f>VLOOKUP(B70,'[7]Females '!$Q$27:$AB$238,8,FALSE)</f>
        <v>0.32992251630022801</v>
      </c>
      <c r="AJ70" s="274">
        <f>VLOOKUP(B70,'[7]Females '!$Q$27:$AB$238,9,FALSE)</f>
        <v>0.23691779204839664</v>
      </c>
      <c r="AK70" s="274">
        <f>VLOOKUP(B70,'[7]Females '!$Q$27:$AB$238,10,FALSE)</f>
        <v>5.3945619536223581E-3</v>
      </c>
      <c r="AL70" s="273">
        <f>VLOOKUP(B70,'[7]Females '!$Q$27:$AB$238,11,FALSE)</f>
        <v>7.8969865246820675E-2</v>
      </c>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row>
    <row r="71" spans="1:68" s="3" customFormat="1" x14ac:dyDescent="0.2">
      <c r="A71" s="275" t="s">
        <v>455</v>
      </c>
      <c r="B71" s="28" t="s">
        <v>454</v>
      </c>
      <c r="C71" s="188" t="s">
        <v>453</v>
      </c>
      <c r="D71" s="24">
        <f>VLOOKUP(B71,'[7]Persons '!$C$27:$N$238,12,FALSE)</f>
        <v>1176.4449586192093</v>
      </c>
      <c r="E71" s="23">
        <f>VLOOKUP('Table 7'!B71,'[7]Persons '!$P$27:$AA$238,2,0)</f>
        <v>0.29655743894928865</v>
      </c>
      <c r="F71" s="23">
        <f>VLOOKUP('Table 7'!B71,'[7]Persons '!$P$27:$AA$238,3,0)</f>
        <v>8.5141167393859588E-2</v>
      </c>
      <c r="G71" s="23">
        <f>VLOOKUP('Table 7'!B71,'[7]Persons '!$P$27:$AA$238,4,0)</f>
        <v>2.4657238100700102E-2</v>
      </c>
      <c r="H71" s="23">
        <f>VLOOKUP('Table 7'!B71,'[7]Persons '!$P$27:$AA$238,5,0)</f>
        <v>7.202143983267259E-2</v>
      </c>
      <c r="I71" s="22">
        <f>VLOOKUP('Table 7'!B71,'[7]Persons '!$P$27:$AA$238,6,0)</f>
        <v>0.13530848490575506</v>
      </c>
      <c r="J71" s="19">
        <f>VLOOKUP('Table 7'!B71,'[7]Persons '!$P$27:$AA$238,7,0)</f>
        <v>6.5872412365530833E-3</v>
      </c>
      <c r="K71" s="19">
        <f>VLOOKUP('Table 7'!B71,'[7]Persons '!$P$27:$AA$238,8,0)</f>
        <v>0.11625034341911307</v>
      </c>
      <c r="L71" s="19">
        <f>VLOOKUP('Table 7'!B71,'[7]Persons '!$P$27:$AA$238,9,0)</f>
        <v>9.9017961085301004E-2</v>
      </c>
      <c r="M71" s="19">
        <f>VLOOKUP('Table 7'!B71,'[7]Persons '!$P$27:$AA$238,10,0)</f>
        <v>4.9933990080728845E-2</v>
      </c>
      <c r="N71" s="19">
        <f>VLOOKUP('Table 7'!B71,'[7]Persons '!$P$27:$AA$238,11,0)</f>
        <v>0.11452469499602801</v>
      </c>
      <c r="O71" s="21"/>
      <c r="P71" s="145">
        <f>VLOOKUP(B71,'[7]Males '!$C$27:$N$238,12,FALSE)</f>
        <v>687.50431782171927</v>
      </c>
      <c r="Q71" s="19">
        <f>VLOOKUP(B71,'[7]Males '!$Q$27:$AB$238,2,FALSE)</f>
        <v>0.36886349484322917</v>
      </c>
      <c r="R71" s="19">
        <f>VLOOKUP(B71,'[7]Males '!$Q$27:$AB$238,3,FALSE)</f>
        <v>6.1073561030133589E-2</v>
      </c>
      <c r="S71" s="19">
        <f>VLOOKUP(B71,'[7]Males '!$Q$27:$AB$238,4,FALSE)</f>
        <v>2.3810226038781003E-2</v>
      </c>
      <c r="T71" s="19">
        <f>VLOOKUP(B71,'[7]Males '!$Q$27:$AB$238,5,FALSE)</f>
        <v>7.2098826117206305E-2</v>
      </c>
      <c r="U71" s="19">
        <f>VLOOKUP(B71,'[7]Males '!$Q$27:$AB$238,6,FALSE)</f>
        <v>0.12939963360045217</v>
      </c>
      <c r="V71" s="19">
        <f>VLOOKUP(B71,'[7]Males '!$Q$27:$AB$238,7,FALSE)</f>
        <v>3.3092145243546296E-3</v>
      </c>
      <c r="W71" s="19">
        <f>VLOOKUP(B71,'[7]Males '!$Q$27:$AB$238,8,FALSE)</f>
        <v>9.0325409467363241E-2</v>
      </c>
      <c r="X71" s="19">
        <f>VLOOKUP(B71,'[7]Males '!$Q$27:$AB$238,9,FALSE)</f>
        <v>8.0628657904513609E-2</v>
      </c>
      <c r="Y71" s="19">
        <f>VLOOKUP(B71,'[7]Males '!$Q$27:$AB$238,10,FALSE)</f>
        <v>5.8113342745370618E-2</v>
      </c>
      <c r="Z71" s="19">
        <f>VLOOKUP(B71,'[7]Males '!$Q$27:$AB$238,11,FALSE)</f>
        <v>0.11237763372859585</v>
      </c>
      <c r="AA71" s="21"/>
      <c r="AB71" s="145">
        <f>VLOOKUP(B71,'[7]Females '!$C$27:$N$238,12,FALSE)</f>
        <v>481.36842540241088</v>
      </c>
      <c r="AC71" s="274">
        <f>VLOOKUP(B71,'[7]Females '!$Q$27:$AB$238,2,FALSE)</f>
        <v>0.19513986543988604</v>
      </c>
      <c r="AD71" s="274">
        <f>VLOOKUP(B71,'[7]Females '!$Q$27:$AB$238,3,FALSE)</f>
        <v>0.11929255699373742</v>
      </c>
      <c r="AE71" s="274">
        <f>VLOOKUP(B71,'[7]Females '!$Q$27:$AB$238,4,FALSE)</f>
        <v>2.6254838456643313E-2</v>
      </c>
      <c r="AF71" s="274">
        <f>VLOOKUP(B71,'[7]Females '!$Q$27:$AB$238,5,FALSE)</f>
        <v>7.3043855148567552E-2</v>
      </c>
      <c r="AG71" s="274">
        <f>VLOOKUP(B71,'[7]Females '!$Q$27:$AB$238,6,FALSE)</f>
        <v>0.13726987417245204</v>
      </c>
      <c r="AH71" s="274">
        <f>VLOOKUP(B71,'[7]Females '!$Q$27:$AB$238,7,FALSE)</f>
        <v>1.1372635139670439E-2</v>
      </c>
      <c r="AI71" s="274">
        <f>VLOOKUP(B71,'[7]Females '!$Q$27:$AB$238,8,FALSE)</f>
        <v>0.15235644018784958</v>
      </c>
      <c r="AJ71" s="274">
        <f>VLOOKUP(B71,'[7]Females '!$Q$27:$AB$238,9,FALSE)</f>
        <v>0.12683970833980313</v>
      </c>
      <c r="AK71" s="274">
        <f>VLOOKUP(B71,'[7]Females '!$Q$27:$AB$238,10,FALSE)</f>
        <v>3.9037493616267363E-2</v>
      </c>
      <c r="AL71" s="273">
        <f>VLOOKUP(B71,'[7]Females '!$Q$27:$AB$238,11,FALSE)</f>
        <v>0.11939273250512326</v>
      </c>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row>
    <row r="72" spans="1:68" s="3" customFormat="1" x14ac:dyDescent="0.2">
      <c r="A72" s="275" t="s">
        <v>452</v>
      </c>
      <c r="B72" s="28" t="s">
        <v>451</v>
      </c>
      <c r="C72" s="188" t="s">
        <v>450</v>
      </c>
      <c r="D72" s="24">
        <f>VLOOKUP(B72,'[7]Persons '!$C$27:$N$238,12,FALSE)</f>
        <v>748.60780150154585</v>
      </c>
      <c r="E72" s="23">
        <f>VLOOKUP('Table 7'!B72,'[7]Persons '!$P$27:$AA$238,2,0)</f>
        <v>0.1409648109406732</v>
      </c>
      <c r="F72" s="23">
        <f>VLOOKUP('Table 7'!B72,'[7]Persons '!$P$27:$AA$238,3,0)</f>
        <v>8.4551965890540079E-2</v>
      </c>
      <c r="G72" s="23">
        <f>VLOOKUP('Table 7'!B72,'[7]Persons '!$P$27:$AA$238,4,0)</f>
        <v>1.0756425431059128E-2</v>
      </c>
      <c r="H72" s="23">
        <f>VLOOKUP('Table 7'!B72,'[7]Persons '!$P$27:$AA$238,5,0)</f>
        <v>3.6604819696480821E-2</v>
      </c>
      <c r="I72" s="22">
        <f>VLOOKUP('Table 7'!B72,'[7]Persons '!$P$27:$AA$238,6,0)</f>
        <v>0.12610333506234284</v>
      </c>
      <c r="J72" s="19">
        <f>VLOOKUP('Table 7'!B72,'[7]Persons '!$P$27:$AA$238,7,0)</f>
        <v>3.1157942883968562E-3</v>
      </c>
      <c r="K72" s="19">
        <f>VLOOKUP('Table 7'!B72,'[7]Persons '!$P$27:$AA$238,8,0)</f>
        <v>0.20001128057862813</v>
      </c>
      <c r="L72" s="19">
        <f>VLOOKUP('Table 7'!B72,'[7]Persons '!$P$27:$AA$238,9,0)</f>
        <v>0.26788497711445547</v>
      </c>
      <c r="M72" s="19">
        <f>VLOOKUP('Table 7'!B72,'[7]Persons '!$P$27:$AA$238,10,0)</f>
        <v>6.042154724705668E-2</v>
      </c>
      <c r="N72" s="19">
        <f>VLOOKUP('Table 7'!B72,'[7]Persons '!$P$27:$AA$238,11,0)</f>
        <v>6.9585043750367018E-2</v>
      </c>
      <c r="O72" s="21"/>
      <c r="P72" s="145">
        <f>VLOOKUP(B72,'[7]Males '!$C$27:$N$238,12,FALSE)</f>
        <v>394.14035957336807</v>
      </c>
      <c r="Q72" s="19">
        <f>VLOOKUP(B72,'[7]Males '!$Q$27:$AB$238,2,FALSE)</f>
        <v>0.20413700807952703</v>
      </c>
      <c r="R72" s="19">
        <f>VLOOKUP(B72,'[7]Males '!$Q$27:$AB$238,3,FALSE)</f>
        <v>7.4163309916246464E-2</v>
      </c>
      <c r="S72" s="19">
        <f>VLOOKUP(B72,'[7]Males '!$Q$27:$AB$238,4,FALSE)</f>
        <v>2.0430143217702045E-2</v>
      </c>
      <c r="T72" s="19">
        <f>VLOOKUP(B72,'[7]Males '!$Q$27:$AB$238,5,FALSE)</f>
        <v>4.6035053461955064E-2</v>
      </c>
      <c r="U72" s="19">
        <f>VLOOKUP(B72,'[7]Males '!$Q$27:$AB$238,6,FALSE)</f>
        <v>0.11522158761306397</v>
      </c>
      <c r="V72" s="19">
        <f>VLOOKUP(B72,'[7]Males '!$Q$27:$AB$238,7,FALSE)</f>
        <v>3.621502273412847E-3</v>
      </c>
      <c r="W72" s="19">
        <f>VLOOKUP(B72,'[7]Males '!$Q$27:$AB$238,8,FALSE)</f>
        <v>0.19983261308399325</v>
      </c>
      <c r="X72" s="19">
        <f>VLOOKUP(B72,'[7]Males '!$Q$27:$AB$238,9,FALSE)</f>
        <v>0.22984208431687311</v>
      </c>
      <c r="Y72" s="19">
        <f>VLOOKUP(B72,'[7]Males '!$Q$27:$AB$238,10,FALSE)</f>
        <v>3.981955335998149E-2</v>
      </c>
      <c r="Z72" s="19">
        <f>VLOOKUP(B72,'[7]Males '!$Q$27:$AB$238,11,FALSE)</f>
        <v>6.6897144677244752E-2</v>
      </c>
      <c r="AA72" s="21"/>
      <c r="AB72" s="145">
        <f>VLOOKUP(B72,'[7]Females '!$C$27:$N$238,12,FALSE)</f>
        <v>354.46744192817766</v>
      </c>
      <c r="AC72" s="274">
        <f>VLOOKUP(B72,'[7]Females '!$Q$27:$AB$238,2,FALSE)</f>
        <v>7.0722217262936954E-2</v>
      </c>
      <c r="AD72" s="274">
        <f>VLOOKUP(B72,'[7]Females '!$Q$27:$AB$238,3,FALSE)</f>
        <v>9.6103347249908336E-2</v>
      </c>
      <c r="AE72" s="274">
        <f>VLOOKUP(B72,'[7]Females '!$Q$27:$AB$238,4,FALSE)</f>
        <v>0</v>
      </c>
      <c r="AF72" s="274">
        <f>VLOOKUP(B72,'[7]Females '!$Q$27:$AB$238,5,FALSE)</f>
        <v>2.611912965124942E-2</v>
      </c>
      <c r="AG72" s="274">
        <f>VLOOKUP(B72,'[7]Females '!$Q$27:$AB$238,6,FALSE)</f>
        <v>0.1382029959765162</v>
      </c>
      <c r="AH72" s="274">
        <f>VLOOKUP(B72,'[7]Females '!$Q$27:$AB$238,7,FALSE)</f>
        <v>2.5534861509580661E-3</v>
      </c>
      <c r="AI72" s="274">
        <f>VLOOKUP(B72,'[7]Females '!$Q$27:$AB$238,8,FALSE)</f>
        <v>0.20020994500376196</v>
      </c>
      <c r="AJ72" s="274">
        <f>VLOOKUP(B72,'[7]Females '!$Q$27:$AB$238,9,FALSE)</f>
        <v>0.31018572937787009</v>
      </c>
      <c r="AK72" s="274">
        <f>VLOOKUP(B72,'[7]Females '!$Q$27:$AB$238,10,FALSE)</f>
        <v>8.3329369851044804E-2</v>
      </c>
      <c r="AL72" s="273">
        <f>VLOOKUP(B72,'[7]Females '!$Q$27:$AB$238,11,FALSE)</f>
        <v>7.2573779475754177E-2</v>
      </c>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row>
    <row r="73" spans="1:68" s="3" customFormat="1" x14ac:dyDescent="0.2">
      <c r="A73" s="275" t="s">
        <v>449</v>
      </c>
      <c r="B73" s="28" t="s">
        <v>448</v>
      </c>
      <c r="C73" s="188" t="s">
        <v>447</v>
      </c>
      <c r="D73" s="24">
        <f>VLOOKUP(B73,'[7]Persons '!$C$27:$N$238,12,FALSE)</f>
        <v>718.29106844179216</v>
      </c>
      <c r="E73" s="23">
        <f>VLOOKUP('Table 7'!B73,'[7]Persons '!$P$27:$AA$238,2,0)</f>
        <v>0.23489800877944045</v>
      </c>
      <c r="F73" s="23">
        <f>VLOOKUP('Table 7'!B73,'[7]Persons '!$P$27:$AA$238,3,0)</f>
        <v>0.1180223022009806</v>
      </c>
      <c r="G73" s="23">
        <f>VLOOKUP('Table 7'!B73,'[7]Persons '!$P$27:$AA$238,4,0)</f>
        <v>2.2057586692769204E-2</v>
      </c>
      <c r="H73" s="23">
        <f>VLOOKUP('Table 7'!B73,'[7]Persons '!$P$27:$AA$238,5,0)</f>
        <v>8.7285003930268501E-2</v>
      </c>
      <c r="I73" s="22">
        <f>VLOOKUP('Table 7'!B73,'[7]Persons '!$P$27:$AA$238,6,0)</f>
        <v>9.831998655158096E-2</v>
      </c>
      <c r="J73" s="19">
        <f>VLOOKUP('Table 7'!B73,'[7]Persons '!$P$27:$AA$238,7,0)</f>
        <v>1.5251827103551777E-2</v>
      </c>
      <c r="K73" s="19">
        <f>VLOOKUP('Table 7'!B73,'[7]Persons '!$P$27:$AA$238,8,0)</f>
        <v>0.10924027310070859</v>
      </c>
      <c r="L73" s="19">
        <f>VLOOKUP('Table 7'!B73,'[7]Persons '!$P$27:$AA$238,9,0)</f>
        <v>0.16553048553678498</v>
      </c>
      <c r="M73" s="19">
        <f>VLOOKUP('Table 7'!B73,'[7]Persons '!$P$27:$AA$238,10,0)</f>
        <v>6.1636020776046373E-2</v>
      </c>
      <c r="N73" s="19">
        <f>VLOOKUP('Table 7'!B73,'[7]Persons '!$P$27:$AA$238,11,0)</f>
        <v>8.7758505327868622E-2</v>
      </c>
      <c r="O73" s="21"/>
      <c r="P73" s="145">
        <f>VLOOKUP(B73,'[7]Males '!$C$27:$N$238,12,FALSE)</f>
        <v>406.4439236895974</v>
      </c>
      <c r="Q73" s="19">
        <f>VLOOKUP(B73,'[7]Males '!$Q$27:$AB$238,2,FALSE)</f>
        <v>0.27974489441471645</v>
      </c>
      <c r="R73" s="19">
        <f>VLOOKUP(B73,'[7]Males '!$Q$27:$AB$238,3,FALSE)</f>
        <v>8.5596644113810974E-2</v>
      </c>
      <c r="S73" s="19">
        <f>VLOOKUP(B73,'[7]Males '!$Q$27:$AB$238,4,FALSE)</f>
        <v>3.4822943118033911E-2</v>
      </c>
      <c r="T73" s="19">
        <f>VLOOKUP(B73,'[7]Males '!$Q$27:$AB$238,5,FALSE)</f>
        <v>7.7658423208012708E-2</v>
      </c>
      <c r="U73" s="19">
        <f>VLOOKUP(B73,'[7]Males '!$Q$27:$AB$238,6,FALSE)</f>
        <v>0.10654536525730605</v>
      </c>
      <c r="V73" s="19">
        <f>VLOOKUP(B73,'[7]Males '!$Q$27:$AB$238,7,FALSE)</f>
        <v>5.1359249761651097E-3</v>
      </c>
      <c r="W73" s="19">
        <f>VLOOKUP(B73,'[7]Males '!$Q$27:$AB$238,8,FALSE)</f>
        <v>9.7638422310487458E-2</v>
      </c>
      <c r="X73" s="19">
        <f>VLOOKUP(B73,'[7]Males '!$Q$27:$AB$238,9,FALSE)</f>
        <v>0.17097067394999838</v>
      </c>
      <c r="Y73" s="19">
        <f>VLOOKUP(B73,'[7]Males '!$Q$27:$AB$238,10,FALSE)</f>
        <v>5.6987855593221469E-2</v>
      </c>
      <c r="Z73" s="19">
        <f>VLOOKUP(B73,'[7]Males '!$Q$27:$AB$238,11,FALSE)</f>
        <v>8.4898853058247375E-2</v>
      </c>
      <c r="AA73" s="21"/>
      <c r="AB73" s="145">
        <f>VLOOKUP(B73,'[7]Females '!$C$27:$N$238,12,FALSE)</f>
        <v>310.10636886133079</v>
      </c>
      <c r="AC73" s="274">
        <f>VLOOKUP(B73,'[7]Females '!$Q$27:$AB$238,2,FALSE)</f>
        <v>0.17743759789593141</v>
      </c>
      <c r="AD73" s="274">
        <f>VLOOKUP(B73,'[7]Females '!$Q$27:$AB$238,3,FALSE)</f>
        <v>0.16118382167756851</v>
      </c>
      <c r="AE73" s="274">
        <f>VLOOKUP(B73,'[7]Females '!$Q$27:$AB$238,4,FALSE)</f>
        <v>5.4503681549316393E-3</v>
      </c>
      <c r="AF73" s="274">
        <f>VLOOKUP(B73,'[7]Females '!$Q$27:$AB$238,5,FALSE)</f>
        <v>0.10039214805590761</v>
      </c>
      <c r="AG73" s="274">
        <f>VLOOKUP(B73,'[7]Females '!$Q$27:$AB$238,6,FALSE)</f>
        <v>8.5157379758465476E-2</v>
      </c>
      <c r="AH73" s="274">
        <f>VLOOKUP(B73,'[7]Females '!$Q$27:$AB$238,7,FALSE)</f>
        <v>2.859594828501287E-2</v>
      </c>
      <c r="AI73" s="274">
        <f>VLOOKUP(B73,'[7]Females '!$Q$27:$AB$238,8,FALSE)</f>
        <v>0.12505956958590109</v>
      </c>
      <c r="AJ73" s="274">
        <f>VLOOKUP(B73,'[7]Females '!$Q$27:$AB$238,9,FALSE)</f>
        <v>0.1593294518304712</v>
      </c>
      <c r="AK73" s="274">
        <f>VLOOKUP(B73,'[7]Females '!$Q$27:$AB$238,10,FALSE)</f>
        <v>6.539454779956394E-2</v>
      </c>
      <c r="AL73" s="273">
        <f>VLOOKUP(B73,'[7]Females '!$Q$27:$AB$238,11,FALSE)</f>
        <v>9.1999166956246131E-2</v>
      </c>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row>
    <row r="74" spans="1:68" s="3" customFormat="1" x14ac:dyDescent="0.2">
      <c r="A74" s="275" t="s">
        <v>446</v>
      </c>
      <c r="B74" s="28" t="s">
        <v>445</v>
      </c>
      <c r="C74" s="188" t="s">
        <v>444</v>
      </c>
      <c r="D74" s="24">
        <f>VLOOKUP(B74,'[7]Persons '!$C$27:$N$238,12,FALSE)</f>
        <v>552.19040623579178</v>
      </c>
      <c r="E74" s="23">
        <f>VLOOKUP('Table 7'!B74,'[7]Persons '!$P$27:$AA$238,2,0)</f>
        <v>0.19219644663337132</v>
      </c>
      <c r="F74" s="23">
        <f>VLOOKUP('Table 7'!B74,'[7]Persons '!$P$27:$AA$238,3,0)</f>
        <v>0.12051395253154561</v>
      </c>
      <c r="G74" s="23">
        <f>VLOOKUP('Table 7'!B74,'[7]Persons '!$P$27:$AA$238,4,0)</f>
        <v>4.897655533146357E-2</v>
      </c>
      <c r="H74" s="23">
        <f>VLOOKUP('Table 7'!B74,'[7]Persons '!$P$27:$AA$238,5,0)</f>
        <v>9.3501733249308105E-2</v>
      </c>
      <c r="I74" s="22">
        <f>VLOOKUP('Table 7'!B74,'[7]Persons '!$P$27:$AA$238,6,0)</f>
        <v>8.003420447838594E-2</v>
      </c>
      <c r="J74" s="19">
        <f>VLOOKUP('Table 7'!B74,'[7]Persons '!$P$27:$AA$238,7,0)</f>
        <v>1.5003186218231305E-2</v>
      </c>
      <c r="K74" s="19">
        <f>VLOOKUP('Table 7'!B74,'[7]Persons '!$P$27:$AA$238,8,0)</f>
        <v>0.11703599717438964</v>
      </c>
      <c r="L74" s="19">
        <f>VLOOKUP('Table 7'!B74,'[7]Persons '!$P$27:$AA$238,9,0)</f>
        <v>0.20159456459877426</v>
      </c>
      <c r="M74" s="19">
        <f>VLOOKUP('Table 7'!B74,'[7]Persons '!$P$27:$AA$238,10,0)</f>
        <v>5.3829839741820283E-2</v>
      </c>
      <c r="N74" s="19">
        <f>VLOOKUP('Table 7'!B74,'[7]Persons '!$P$27:$AA$238,11,0)</f>
        <v>7.7313520042709957E-2</v>
      </c>
      <c r="O74" s="21"/>
      <c r="P74" s="145">
        <f>VLOOKUP(B74,'[7]Males '!$C$27:$N$238,12,FALSE)</f>
        <v>305.84892031222188</v>
      </c>
      <c r="Q74" s="19">
        <f>VLOOKUP(B74,'[7]Males '!$Q$27:$AB$238,2,FALSE)</f>
        <v>0.23242459346689187</v>
      </c>
      <c r="R74" s="19">
        <f>VLOOKUP(B74,'[7]Males '!$Q$27:$AB$238,3,FALSE)</f>
        <v>0.10850501753993516</v>
      </c>
      <c r="S74" s="19">
        <f>VLOOKUP(B74,'[7]Males '!$Q$27:$AB$238,4,FALSE)</f>
        <v>8.5847639683199958E-2</v>
      </c>
      <c r="T74" s="19">
        <f>VLOOKUP(B74,'[7]Males '!$Q$27:$AB$238,5,FALSE)</f>
        <v>0.11401242927596553</v>
      </c>
      <c r="U74" s="19">
        <f>VLOOKUP(B74,'[7]Males '!$Q$27:$AB$238,6,FALSE)</f>
        <v>9.076698828076768E-2</v>
      </c>
      <c r="V74" s="19">
        <f>VLOOKUP(B74,'[7]Males '!$Q$27:$AB$238,7,FALSE)</f>
        <v>1.9907313364932344E-2</v>
      </c>
      <c r="W74" s="19">
        <f>VLOOKUP(B74,'[7]Males '!$Q$27:$AB$238,8,FALSE)</f>
        <v>7.419125969502266E-2</v>
      </c>
      <c r="X74" s="19">
        <f>VLOOKUP(B74,'[7]Males '!$Q$27:$AB$238,9,FALSE)</f>
        <v>0.17223967471545673</v>
      </c>
      <c r="Y74" s="19">
        <f>VLOOKUP(B74,'[7]Males '!$Q$27:$AB$238,10,FALSE)</f>
        <v>2.2493346228472162E-2</v>
      </c>
      <c r="Z74" s="19">
        <f>VLOOKUP(B74,'[7]Males '!$Q$27:$AB$238,11,FALSE)</f>
        <v>7.9611737749355996E-2</v>
      </c>
      <c r="AA74" s="21"/>
      <c r="AB74" s="145">
        <f>VLOOKUP(B74,'[7]Females '!$C$27:$N$238,12,FALSE)</f>
        <v>244.08769949392169</v>
      </c>
      <c r="AC74" s="274">
        <f>VLOOKUP(B74,'[7]Females '!$Q$27:$AB$238,2,FALSE)</f>
        <v>0.14114543244915378</v>
      </c>
      <c r="AD74" s="274">
        <f>VLOOKUP(B74,'[7]Females '!$Q$27:$AB$238,3,FALSE)</f>
        <v>0.13667426097912808</v>
      </c>
      <c r="AE74" s="274">
        <f>VLOOKUP(B74,'[7]Females '!$Q$27:$AB$238,4,FALSE)</f>
        <v>3.2282498367799382E-3</v>
      </c>
      <c r="AF74" s="274">
        <f>VLOOKUP(B74,'[7]Females '!$Q$27:$AB$238,5,FALSE)</f>
        <v>6.8664589429160608E-2</v>
      </c>
      <c r="AG74" s="274">
        <f>VLOOKUP(B74,'[7]Females '!$Q$27:$AB$238,6,FALSE)</f>
        <v>6.2035597539858996E-2</v>
      </c>
      <c r="AH74" s="274">
        <f>VLOOKUP(B74,'[7]Females '!$Q$27:$AB$238,7,FALSE)</f>
        <v>8.9967056850787375E-3</v>
      </c>
      <c r="AI74" s="274">
        <f>VLOOKUP(B74,'[7]Females '!$Q$27:$AB$238,8,FALSE)</f>
        <v>0.17180234086582932</v>
      </c>
      <c r="AJ74" s="274">
        <f>VLOOKUP(B74,'[7]Females '!$Q$27:$AB$238,9,FALSE)</f>
        <v>0.23871275353130861</v>
      </c>
      <c r="AK74" s="274">
        <f>VLOOKUP(B74,'[7]Females '!$Q$27:$AB$238,10,FALSE)</f>
        <v>9.3592407416765361E-2</v>
      </c>
      <c r="AL74" s="273">
        <f>VLOOKUP(B74,'[7]Females '!$Q$27:$AB$238,11,FALSE)</f>
        <v>7.5147662266936671E-2</v>
      </c>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row>
    <row r="75" spans="1:68" s="3" customFormat="1" x14ac:dyDescent="0.2">
      <c r="A75" s="275" t="s">
        <v>443</v>
      </c>
      <c r="B75" s="28" t="s">
        <v>442</v>
      </c>
      <c r="C75" s="188" t="s">
        <v>441</v>
      </c>
      <c r="D75" s="24">
        <f>VLOOKUP(B75,'[7]Persons '!$C$27:$N$238,12,FALSE)</f>
        <v>202.89182206968485</v>
      </c>
      <c r="E75" s="23">
        <f>VLOOKUP('Table 7'!B75,'[7]Persons '!$P$27:$AA$238,2,0)</f>
        <v>0.10422463739141333</v>
      </c>
      <c r="F75" s="23">
        <f>VLOOKUP('Table 7'!B75,'[7]Persons '!$P$27:$AA$238,3,0)</f>
        <v>8.4917683754044723E-2</v>
      </c>
      <c r="G75" s="23">
        <f>VLOOKUP('Table 7'!B75,'[7]Persons '!$P$27:$AA$238,4,0)</f>
        <v>1.7622398205586986E-2</v>
      </c>
      <c r="H75" s="23">
        <f>VLOOKUP('Table 7'!B75,'[7]Persons '!$P$27:$AA$238,5,0)</f>
        <v>0.1209710710058054</v>
      </c>
      <c r="I75" s="22">
        <f>VLOOKUP('Table 7'!B75,'[7]Persons '!$P$27:$AA$238,6,0)</f>
        <v>9.7670862047730816E-2</v>
      </c>
      <c r="J75" s="19">
        <f>VLOOKUP('Table 7'!B75,'[7]Persons '!$P$27:$AA$238,7,0)</f>
        <v>0</v>
      </c>
      <c r="K75" s="19">
        <f>VLOOKUP('Table 7'!B75,'[7]Persons '!$P$27:$AA$238,8,0)</f>
        <v>8.3007488798575779E-2</v>
      </c>
      <c r="L75" s="19">
        <f>VLOOKUP('Table 7'!B75,'[7]Persons '!$P$27:$AA$238,9,0)</f>
        <v>0.29645299228278693</v>
      </c>
      <c r="M75" s="19">
        <f>VLOOKUP('Table 7'!B75,'[7]Persons '!$P$27:$AA$238,10,0)</f>
        <v>2.940731091636339E-2</v>
      </c>
      <c r="N75" s="19">
        <f>VLOOKUP('Table 7'!B75,'[7]Persons '!$P$27:$AA$238,11,0)</f>
        <v>0.16572555559769242</v>
      </c>
      <c r="O75" s="21"/>
      <c r="P75" s="145">
        <f>VLOOKUP(B75,'[7]Males '!$C$27:$N$238,12,FALSE)</f>
        <v>116.5290391288974</v>
      </c>
      <c r="Q75" s="19">
        <f>VLOOKUP(B75,'[7]Males '!$Q$27:$AB$238,2,FALSE)</f>
        <v>7.9727402631062344E-2</v>
      </c>
      <c r="R75" s="19">
        <f>VLOOKUP(B75,'[7]Males '!$Q$27:$AB$238,3,FALSE)</f>
        <v>4.8104569537288672E-2</v>
      </c>
      <c r="S75" s="19">
        <f>VLOOKUP(B75,'[7]Males '!$Q$27:$AB$238,4,FALSE)</f>
        <v>0</v>
      </c>
      <c r="T75" s="19">
        <f>VLOOKUP(B75,'[7]Males '!$Q$27:$AB$238,5,FALSE)</f>
        <v>2.8698007690157103E-2</v>
      </c>
      <c r="U75" s="19">
        <f>VLOOKUP(B75,'[7]Males '!$Q$27:$AB$238,6,FALSE)</f>
        <v>0.12902098058250666</v>
      </c>
      <c r="V75" s="19">
        <f>VLOOKUP(B75,'[7]Males '!$Q$27:$AB$238,7,FALSE)</f>
        <v>0</v>
      </c>
      <c r="W75" s="19">
        <f>VLOOKUP(B75,'[7]Males '!$Q$27:$AB$238,8,FALSE)</f>
        <v>2.0642568518856458E-2</v>
      </c>
      <c r="X75" s="19">
        <f>VLOOKUP(B75,'[7]Males '!$Q$27:$AB$238,9,FALSE)</f>
        <v>0.38278478126740356</v>
      </c>
      <c r="Y75" s="19">
        <f>VLOOKUP(B75,'[7]Males '!$Q$27:$AB$238,10,FALSE)</f>
        <v>4.100558758038006E-2</v>
      </c>
      <c r="Z75" s="19">
        <f>VLOOKUP(B75,'[7]Males '!$Q$27:$AB$238,11,FALSE)</f>
        <v>0.27001610219234529</v>
      </c>
      <c r="AA75" s="21"/>
      <c r="AB75" s="145">
        <f>VLOOKUP(B75,'[7]Females '!$C$27:$N$238,12,FALSE)</f>
        <v>86.362782940787383</v>
      </c>
      <c r="AC75" s="274">
        <f>VLOOKUP(B75,'[7]Females '!$Q$27:$AB$238,2,FALSE)</f>
        <v>0.13727868139895705</v>
      </c>
      <c r="AD75" s="274">
        <f>VLOOKUP(B75,'[7]Females '!$Q$27:$AB$238,3,FALSE)</f>
        <v>0.13458950627928851</v>
      </c>
      <c r="AE75" s="274">
        <f>VLOOKUP(B75,'[7]Females '!$Q$27:$AB$238,4,FALSE)</f>
        <v>4.1400246256775963E-2</v>
      </c>
      <c r="AF75" s="274">
        <f>VLOOKUP(B75,'[7]Females '!$Q$27:$AB$238,5,FALSE)</f>
        <v>0.24547483338484555</v>
      </c>
      <c r="AG75" s="274">
        <f>VLOOKUP(B75,'[7]Females '!$Q$27:$AB$238,6,FALSE)</f>
        <v>5.5370242903264463E-2</v>
      </c>
      <c r="AH75" s="274">
        <f>VLOOKUP(B75,'[7]Females '!$Q$27:$AB$238,7,FALSE)</f>
        <v>0</v>
      </c>
      <c r="AI75" s="274">
        <f>VLOOKUP(B75,'[7]Females '!$Q$27:$AB$238,8,FALSE)</f>
        <v>0.1671562851675934</v>
      </c>
      <c r="AJ75" s="274">
        <f>VLOOKUP(B75,'[7]Females '!$Q$27:$AB$238,9,FALSE)</f>
        <v>0.17996577320424467</v>
      </c>
      <c r="AK75" s="274">
        <f>VLOOKUP(B75,'[7]Females '!$Q$27:$AB$238,10,FALSE)</f>
        <v>1.3757791653701106E-2</v>
      </c>
      <c r="AL75" s="273">
        <f>VLOOKUP(B75,'[7]Females '!$Q$27:$AB$238,11,FALSE)</f>
        <v>2.5006639751329225E-2</v>
      </c>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row>
    <row r="76" spans="1:68" s="3" customFormat="1" x14ac:dyDescent="0.2">
      <c r="A76" s="275" t="s">
        <v>440</v>
      </c>
      <c r="B76" s="28" t="s">
        <v>439</v>
      </c>
      <c r="C76" s="188" t="s">
        <v>438</v>
      </c>
      <c r="D76" s="24">
        <f>VLOOKUP(B76,'[7]Persons '!$C$27:$N$238,12,FALSE)</f>
        <v>758.19483181493661</v>
      </c>
      <c r="E76" s="23">
        <f>VLOOKUP('Table 7'!B76,'[7]Persons '!$P$27:$AA$238,2,0)</f>
        <v>0.13436586505917392</v>
      </c>
      <c r="F76" s="23">
        <f>VLOOKUP('Table 7'!B76,'[7]Persons '!$P$27:$AA$238,3,0)</f>
        <v>6.9357833493871951E-2</v>
      </c>
      <c r="G76" s="23">
        <f>VLOOKUP('Table 7'!B76,'[7]Persons '!$P$27:$AA$238,4,0)</f>
        <v>6.9627086230165886E-3</v>
      </c>
      <c r="H76" s="23">
        <f>VLOOKUP('Table 7'!B76,'[7]Persons '!$P$27:$AA$238,5,0)</f>
        <v>5.8341973052971521E-2</v>
      </c>
      <c r="I76" s="22">
        <f>VLOOKUP('Table 7'!B76,'[7]Persons '!$P$27:$AA$238,6,0)</f>
        <v>0.11472423564401187</v>
      </c>
      <c r="J76" s="19">
        <f>VLOOKUP('Table 7'!B76,'[7]Persons '!$P$27:$AA$238,7,0)</f>
        <v>0</v>
      </c>
      <c r="K76" s="19">
        <f>VLOOKUP('Table 7'!B76,'[7]Persons '!$P$27:$AA$238,8,0)</f>
        <v>0.24005286699498307</v>
      </c>
      <c r="L76" s="19">
        <f>VLOOKUP('Table 7'!B76,'[7]Persons '!$P$27:$AA$238,9,0)</f>
        <v>0.30008098217426044</v>
      </c>
      <c r="M76" s="19">
        <f>VLOOKUP('Table 7'!B76,'[7]Persons '!$P$27:$AA$238,10,0)</f>
        <v>2.2966795882329066E-2</v>
      </c>
      <c r="N76" s="19">
        <f>VLOOKUP('Table 7'!B76,'[7]Persons '!$P$27:$AA$238,11,0)</f>
        <v>5.3146739075381734E-2</v>
      </c>
      <c r="O76" s="21"/>
      <c r="P76" s="145">
        <f>VLOOKUP(B76,'[7]Males '!$C$27:$N$238,12,FALSE)</f>
        <v>376.58965944262792</v>
      </c>
      <c r="Q76" s="19">
        <f>VLOOKUP(B76,'[7]Males '!$Q$27:$AB$238,2,FALSE)</f>
        <v>0.180443302313018</v>
      </c>
      <c r="R76" s="19">
        <f>VLOOKUP(B76,'[7]Males '!$Q$27:$AB$238,3,FALSE)</f>
        <v>7.1656552397631468E-2</v>
      </c>
      <c r="S76" s="19">
        <f>VLOOKUP(B76,'[7]Males '!$Q$27:$AB$238,4,FALSE)</f>
        <v>2.9330448163480869E-3</v>
      </c>
      <c r="T76" s="19">
        <f>VLOOKUP(B76,'[7]Males '!$Q$27:$AB$238,5,FALSE)</f>
        <v>5.6944019717575761E-2</v>
      </c>
      <c r="U76" s="19">
        <f>VLOOKUP(B76,'[7]Males '!$Q$27:$AB$238,6,FALSE)</f>
        <v>0.13176433846049648</v>
      </c>
      <c r="V76" s="19">
        <f>VLOOKUP(B76,'[7]Males '!$Q$27:$AB$238,7,FALSE)</f>
        <v>0</v>
      </c>
      <c r="W76" s="19">
        <f>VLOOKUP(B76,'[7]Males '!$Q$27:$AB$238,8,FALSE)</f>
        <v>0.17453119150312732</v>
      </c>
      <c r="X76" s="19">
        <f>VLOOKUP(B76,'[7]Males '!$Q$27:$AB$238,9,FALSE)</f>
        <v>0.30907055271299128</v>
      </c>
      <c r="Y76" s="19">
        <f>VLOOKUP(B76,'[7]Males '!$Q$27:$AB$238,10,FALSE)</f>
        <v>2.751243883818303E-2</v>
      </c>
      <c r="Z76" s="19">
        <f>VLOOKUP(B76,'[7]Males '!$Q$27:$AB$238,11,FALSE)</f>
        <v>4.5144559240628518E-2</v>
      </c>
      <c r="AA76" s="21"/>
      <c r="AB76" s="145">
        <f>VLOOKUP(B76,'[7]Females '!$C$27:$N$238,12,FALSE)</f>
        <v>377.36403908406095</v>
      </c>
      <c r="AC76" s="274">
        <f>VLOOKUP(B76,'[7]Females '!$Q$27:$AB$238,2,FALSE)</f>
        <v>8.9893098387919645E-2</v>
      </c>
      <c r="AD76" s="274">
        <f>VLOOKUP(B76,'[7]Females '!$Q$27:$AB$238,3,FALSE)</f>
        <v>6.7497547640627806E-2</v>
      </c>
      <c r="AE76" s="274">
        <f>VLOOKUP(B76,'[7]Females '!$Q$27:$AB$238,4,FALSE)</f>
        <v>1.1062356007791372E-2</v>
      </c>
      <c r="AF76" s="274">
        <f>VLOOKUP(B76,'[7]Females '!$Q$27:$AB$238,5,FALSE)</f>
        <v>6.0392753663622095E-2</v>
      </c>
      <c r="AG76" s="274">
        <f>VLOOKUP(B76,'[7]Females '!$Q$27:$AB$238,6,FALSE)</f>
        <v>9.9008467506264977E-2</v>
      </c>
      <c r="AH76" s="274">
        <f>VLOOKUP(B76,'[7]Females '!$Q$27:$AB$238,7,FALSE)</f>
        <v>0</v>
      </c>
      <c r="AI76" s="274">
        <f>VLOOKUP(B76,'[7]Females '!$Q$27:$AB$238,8,FALSE)</f>
        <v>0.30545190357320878</v>
      </c>
      <c r="AJ76" s="274">
        <f>VLOOKUP(B76,'[7]Females '!$Q$27:$AB$238,9,FALSE)</f>
        <v>0.29448242045074619</v>
      </c>
      <c r="AK76" s="274">
        <f>VLOOKUP(B76,'[7]Females '!$Q$27:$AB$238,10,FALSE)</f>
        <v>1.8688601028175891E-2</v>
      </c>
      <c r="AL76" s="273">
        <f>VLOOKUP(B76,'[7]Females '!$Q$27:$AB$238,11,FALSE)</f>
        <v>5.3522851741643208E-2</v>
      </c>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row>
    <row r="77" spans="1:68" s="3" customFormat="1" x14ac:dyDescent="0.2">
      <c r="A77" s="275" t="s">
        <v>437</v>
      </c>
      <c r="B77" s="28" t="s">
        <v>436</v>
      </c>
      <c r="C77" s="188" t="s">
        <v>435</v>
      </c>
      <c r="D77" s="24">
        <f>VLOOKUP(B77,'[7]Persons '!$C$27:$N$238,12,FALSE)</f>
        <v>223.74037904965994</v>
      </c>
      <c r="E77" s="23">
        <f>VLOOKUP('Table 7'!B77,'[7]Persons '!$P$27:$AA$238,2,0)</f>
        <v>0.19355399675383636</v>
      </c>
      <c r="F77" s="23">
        <f>VLOOKUP('Table 7'!B77,'[7]Persons '!$P$27:$AA$238,3,0)</f>
        <v>0.1202207359872511</v>
      </c>
      <c r="G77" s="23">
        <f>VLOOKUP('Table 7'!B77,'[7]Persons '!$P$27:$AA$238,4,0)</f>
        <v>2.588457495110718E-2</v>
      </c>
      <c r="H77" s="23">
        <f>VLOOKUP('Table 7'!B77,'[7]Persons '!$P$27:$AA$238,5,0)</f>
        <v>0.12580847162945805</v>
      </c>
      <c r="I77" s="22">
        <f>VLOOKUP('Table 7'!B77,'[7]Persons '!$P$27:$AA$238,6,0)</f>
        <v>0.10291530327172854</v>
      </c>
      <c r="J77" s="19">
        <f>VLOOKUP('Table 7'!B77,'[7]Persons '!$P$27:$AA$238,7,0)</f>
        <v>1.0125311426888104E-2</v>
      </c>
      <c r="K77" s="19">
        <f>VLOOKUP('Table 7'!B77,'[7]Persons '!$P$27:$AA$238,8,0)</f>
        <v>9.5971039590676613E-2</v>
      </c>
      <c r="L77" s="19">
        <f>VLOOKUP('Table 7'!B77,'[7]Persons '!$P$27:$AA$238,9,0)</f>
        <v>0.17937310606011658</v>
      </c>
      <c r="M77" s="19">
        <f>VLOOKUP('Table 7'!B77,'[7]Persons '!$P$27:$AA$238,10,0)</f>
        <v>6.5284068435025683E-2</v>
      </c>
      <c r="N77" s="19">
        <f>VLOOKUP('Table 7'!B77,'[7]Persons '!$P$27:$AA$238,11,0)</f>
        <v>8.0863391893911618E-2</v>
      </c>
      <c r="O77" s="21"/>
      <c r="P77" s="145">
        <f>VLOOKUP(B77,'[7]Males '!$C$27:$N$238,12,FALSE)</f>
        <v>137.33131003399609</v>
      </c>
      <c r="Q77" s="19">
        <f>VLOOKUP(B77,'[7]Males '!$Q$27:$AB$238,2,FALSE)</f>
        <v>0.22203889570483848</v>
      </c>
      <c r="R77" s="19">
        <f>VLOOKUP(B77,'[7]Males '!$Q$27:$AB$238,3,FALSE)</f>
        <v>8.9111870227001538E-2</v>
      </c>
      <c r="S77" s="19">
        <f>VLOOKUP(B77,'[7]Males '!$Q$27:$AB$238,4,FALSE)</f>
        <v>1.1496885835996222E-2</v>
      </c>
      <c r="T77" s="19">
        <f>VLOOKUP(B77,'[7]Males '!$Q$27:$AB$238,5,FALSE)</f>
        <v>9.3639795773521134E-2</v>
      </c>
      <c r="U77" s="19">
        <f>VLOOKUP(B77,'[7]Males '!$Q$27:$AB$238,6,FALSE)</f>
        <v>0.11243639217840558</v>
      </c>
      <c r="V77" s="19">
        <f>VLOOKUP(B77,'[7]Males '!$Q$27:$AB$238,7,FALSE)</f>
        <v>1.4100880593576092E-2</v>
      </c>
      <c r="W77" s="19">
        <f>VLOOKUP(B77,'[7]Males '!$Q$27:$AB$238,8,FALSE)</f>
        <v>0.1221738822837429</v>
      </c>
      <c r="X77" s="19">
        <f>VLOOKUP(B77,'[7]Males '!$Q$27:$AB$238,9,FALSE)</f>
        <v>0.18285701737071133</v>
      </c>
      <c r="Y77" s="19">
        <f>VLOOKUP(B77,'[7]Males '!$Q$27:$AB$238,10,FALSE)</f>
        <v>8.0838130136207637E-2</v>
      </c>
      <c r="Z77" s="19">
        <f>VLOOKUP(B77,'[7]Males '!$Q$27:$AB$238,11,FALSE)</f>
        <v>7.1306249895999124E-2</v>
      </c>
      <c r="AA77" s="21"/>
      <c r="AB77" s="145">
        <f>VLOOKUP(B77,'[7]Females '!$C$27:$N$238,12,FALSE)</f>
        <v>86.075598497007391</v>
      </c>
      <c r="AC77" s="274">
        <f>VLOOKUP(B77,'[7]Females '!$Q$27:$AB$238,2,FALSE)</f>
        <v>0.14498280434739183</v>
      </c>
      <c r="AD77" s="274">
        <f>VLOOKUP(B77,'[7]Females '!$Q$27:$AB$238,3,FALSE)</f>
        <v>0.17031985159037588</v>
      </c>
      <c r="AE77" s="274">
        <f>VLOOKUP(B77,'[7]Females '!$Q$27:$AB$238,4,FALSE)</f>
        <v>4.8940028201812105E-2</v>
      </c>
      <c r="AF77" s="274">
        <f>VLOOKUP(B77,'[7]Females '!$Q$27:$AB$238,5,FALSE)</f>
        <v>0.17762013360466344</v>
      </c>
      <c r="AG77" s="274">
        <f>VLOOKUP(B77,'[7]Females '!$Q$27:$AB$238,6,FALSE)</f>
        <v>8.8123371351688948E-2</v>
      </c>
      <c r="AH77" s="274">
        <f>VLOOKUP(B77,'[7]Females '!$Q$27:$AB$238,7,FALSE)</f>
        <v>3.8216244538860412E-3</v>
      </c>
      <c r="AI77" s="274">
        <f>VLOOKUP(B77,'[7]Females '!$Q$27:$AB$238,8,FALSE)</f>
        <v>5.4536913501745471E-2</v>
      </c>
      <c r="AJ77" s="274">
        <f>VLOOKUP(B77,'[7]Females '!$Q$27:$AB$238,9,FALSE)</f>
        <v>0.17450953881312398</v>
      </c>
      <c r="AK77" s="274">
        <f>VLOOKUP(B77,'[7]Females '!$Q$27:$AB$238,10,FALSE)</f>
        <v>4.0720900771597804E-2</v>
      </c>
      <c r="AL77" s="273">
        <f>VLOOKUP(B77,'[7]Females '!$Q$27:$AB$238,11,FALSE)</f>
        <v>9.6424833363714421E-2</v>
      </c>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row>
    <row r="78" spans="1:68" s="3" customFormat="1" x14ac:dyDescent="0.2">
      <c r="A78" s="275" t="s">
        <v>434</v>
      </c>
      <c r="B78" s="28" t="s">
        <v>433</v>
      </c>
      <c r="C78" s="188" t="s">
        <v>432</v>
      </c>
      <c r="D78" s="24">
        <f>VLOOKUP(B78,'[7]Persons '!$C$27:$N$238,12,FALSE)</f>
        <v>219.50823486560665</v>
      </c>
      <c r="E78" s="23">
        <f>VLOOKUP('Table 7'!B78,'[7]Persons '!$P$27:$AA$238,2,0)</f>
        <v>0.21059789242433496</v>
      </c>
      <c r="F78" s="23">
        <f>VLOOKUP('Table 7'!B78,'[7]Persons '!$P$27:$AA$238,3,0)</f>
        <v>0.18594791054897461</v>
      </c>
      <c r="G78" s="23">
        <f>VLOOKUP('Table 7'!B78,'[7]Persons '!$P$27:$AA$238,4,0)</f>
        <v>9.2396204568699607E-3</v>
      </c>
      <c r="H78" s="23">
        <f>VLOOKUP('Table 7'!B78,'[7]Persons '!$P$27:$AA$238,5,0)</f>
        <v>8.5280919496673449E-2</v>
      </c>
      <c r="I78" s="22">
        <f>VLOOKUP('Table 7'!B78,'[7]Persons '!$P$27:$AA$238,6,0)</f>
        <v>2.7679858186072319E-2</v>
      </c>
      <c r="J78" s="19">
        <f>VLOOKUP('Table 7'!B78,'[7]Persons '!$P$27:$AA$238,7,0)</f>
        <v>1.2397500893014066E-2</v>
      </c>
      <c r="K78" s="19">
        <f>VLOOKUP('Table 7'!B78,'[7]Persons '!$P$27:$AA$238,8,0)</f>
        <v>0.17139803663711792</v>
      </c>
      <c r="L78" s="19">
        <f>VLOOKUP('Table 7'!B78,'[7]Persons '!$P$27:$AA$238,9,0)</f>
        <v>0.11485475767405187</v>
      </c>
      <c r="M78" s="19">
        <f>VLOOKUP('Table 7'!B78,'[7]Persons '!$P$27:$AA$238,10,0)</f>
        <v>0.10130188340854751</v>
      </c>
      <c r="N78" s="19">
        <f>VLOOKUP('Table 7'!B78,'[7]Persons '!$P$27:$AA$238,11,0)</f>
        <v>8.1301620274343234E-2</v>
      </c>
      <c r="O78" s="21"/>
      <c r="P78" s="145">
        <f>VLOOKUP(B78,'[7]Males '!$C$27:$N$238,12,FALSE)</f>
        <v>127.30938730136434</v>
      </c>
      <c r="Q78" s="19">
        <f>VLOOKUP(B78,'[7]Males '!$Q$27:$AB$238,2,FALSE)</f>
        <v>0.25130655375865346</v>
      </c>
      <c r="R78" s="19">
        <f>VLOOKUP(B78,'[7]Males '!$Q$27:$AB$238,3,FALSE)</f>
        <v>0.1327880895353333</v>
      </c>
      <c r="S78" s="19">
        <f>VLOOKUP(B78,'[7]Males '!$Q$27:$AB$238,4,FALSE)</f>
        <v>0</v>
      </c>
      <c r="T78" s="19">
        <f>VLOOKUP(B78,'[7]Males '!$Q$27:$AB$238,5,FALSE)</f>
        <v>8.4254760711868909E-2</v>
      </c>
      <c r="U78" s="19">
        <f>VLOOKUP(B78,'[7]Males '!$Q$27:$AB$238,6,FALSE)</f>
        <v>4.3310095264308318E-2</v>
      </c>
      <c r="V78" s="19">
        <f>VLOOKUP(B78,'[7]Males '!$Q$27:$AB$238,7,FALSE)</f>
        <v>1.1246221514347763E-2</v>
      </c>
      <c r="W78" s="19">
        <f>VLOOKUP(B78,'[7]Males '!$Q$27:$AB$238,8,FALSE)</f>
        <v>0.17040178971750075</v>
      </c>
      <c r="X78" s="19">
        <f>VLOOKUP(B78,'[7]Males '!$Q$27:$AB$238,9,FALSE)</f>
        <v>8.6935033740017875E-2</v>
      </c>
      <c r="Y78" s="19">
        <f>VLOOKUP(B78,'[7]Males '!$Q$27:$AB$238,10,FALSE)</f>
        <v>0.12193646632534345</v>
      </c>
      <c r="Z78" s="19">
        <f>VLOOKUP(B78,'[7]Males '!$Q$27:$AB$238,11,FALSE)</f>
        <v>9.782098943262614E-2</v>
      </c>
      <c r="AA78" s="21"/>
      <c r="AB78" s="145">
        <f>VLOOKUP(B78,'[7]Females '!$C$27:$N$238,12,FALSE)</f>
        <v>92.198847564242271</v>
      </c>
      <c r="AC78" s="274">
        <f>VLOOKUP(B78,'[7]Females '!$Q$27:$AB$238,2,FALSE)</f>
        <v>0.15438683481084711</v>
      </c>
      <c r="AD78" s="274">
        <f>VLOOKUP(B78,'[7]Females '!$Q$27:$AB$238,3,FALSE)</f>
        <v>0.25935169401363473</v>
      </c>
      <c r="AE78" s="274">
        <f>VLOOKUP(B78,'[7]Females '!$Q$27:$AB$238,4,FALSE)</f>
        <v>2.1997810503027012E-2</v>
      </c>
      <c r="AF78" s="274">
        <f>VLOOKUP(B78,'[7]Females '!$Q$27:$AB$238,5,FALSE)</f>
        <v>8.669785310938867E-2</v>
      </c>
      <c r="AG78" s="274">
        <f>VLOOKUP(B78,'[7]Females '!$Q$27:$AB$238,6,FALSE)</f>
        <v>6.0974202448736883E-3</v>
      </c>
      <c r="AH78" s="274">
        <f>VLOOKUP(B78,'[7]Females '!$Q$27:$AB$238,7,FALSE)</f>
        <v>1.3987202675442283E-2</v>
      </c>
      <c r="AI78" s="274">
        <f>VLOOKUP(B78,'[7]Females '!$Q$27:$AB$238,8,FALSE)</f>
        <v>0.17277366755103984</v>
      </c>
      <c r="AJ78" s="274">
        <f>VLOOKUP(B78,'[7]Females '!$Q$27:$AB$238,9,FALSE)</f>
        <v>0.15340668149488318</v>
      </c>
      <c r="AK78" s="274">
        <f>VLOOKUP(B78,'[7]Females '!$Q$27:$AB$238,10,FALSE)</f>
        <v>7.2809378591433993E-2</v>
      </c>
      <c r="AL78" s="273">
        <f>VLOOKUP(B78,'[7]Females '!$Q$27:$AB$238,11,FALSE)</f>
        <v>5.8491457005429584E-2</v>
      </c>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row>
    <row r="79" spans="1:68" s="3" customFormat="1" x14ac:dyDescent="0.2">
      <c r="A79" s="275" t="s">
        <v>431</v>
      </c>
      <c r="B79" s="28" t="s">
        <v>430</v>
      </c>
      <c r="C79" s="188" t="s">
        <v>429</v>
      </c>
      <c r="D79" s="24">
        <f>VLOOKUP(B79,'[7]Persons '!$C$27:$N$238,12,FALSE)</f>
        <v>864.98463631502432</v>
      </c>
      <c r="E79" s="23">
        <f>VLOOKUP('Table 7'!B79,'[7]Persons '!$P$27:$AA$238,2,0)</f>
        <v>0.34097896549736328</v>
      </c>
      <c r="F79" s="23">
        <f>VLOOKUP('Table 7'!B79,'[7]Persons '!$P$27:$AA$238,3,0)</f>
        <v>6.787054752595649E-2</v>
      </c>
      <c r="G79" s="23">
        <f>VLOOKUP('Table 7'!B79,'[7]Persons '!$P$27:$AA$238,4,0)</f>
        <v>1.9384336735732793E-2</v>
      </c>
      <c r="H79" s="23">
        <f>VLOOKUP('Table 7'!B79,'[7]Persons '!$P$27:$AA$238,5,0)</f>
        <v>5.79222767981371E-2</v>
      </c>
      <c r="I79" s="22">
        <f>VLOOKUP('Table 7'!B79,'[7]Persons '!$P$27:$AA$238,6,0)</f>
        <v>0.12267945602858678</v>
      </c>
      <c r="J79" s="19">
        <f>VLOOKUP('Table 7'!B79,'[7]Persons '!$P$27:$AA$238,7,0)</f>
        <v>2.2209230333931771E-2</v>
      </c>
      <c r="K79" s="19">
        <f>VLOOKUP('Table 7'!B79,'[7]Persons '!$P$27:$AA$238,8,0)</f>
        <v>7.8134702049077964E-2</v>
      </c>
      <c r="L79" s="19">
        <f>VLOOKUP('Table 7'!B79,'[7]Persons '!$P$27:$AA$238,9,0)</f>
        <v>0.13394269170693701</v>
      </c>
      <c r="M79" s="19">
        <f>VLOOKUP('Table 7'!B79,'[7]Persons '!$P$27:$AA$238,10,0)</f>
        <v>5.1250546226091237E-2</v>
      </c>
      <c r="N79" s="19">
        <f>VLOOKUP('Table 7'!B79,'[7]Persons '!$P$27:$AA$238,11,0)</f>
        <v>0.10562724709818549</v>
      </c>
      <c r="O79" s="21"/>
      <c r="P79" s="145">
        <f>VLOOKUP(B79,'[7]Males '!$C$27:$N$238,12,FALSE)</f>
        <v>475.18927097196672</v>
      </c>
      <c r="Q79" s="19">
        <f>VLOOKUP(B79,'[7]Males '!$Q$27:$AB$238,2,FALSE)</f>
        <v>0.42759114401523368</v>
      </c>
      <c r="R79" s="19">
        <f>VLOOKUP(B79,'[7]Males '!$Q$27:$AB$238,3,FALSE)</f>
        <v>5.1133168071674277E-2</v>
      </c>
      <c r="S79" s="19">
        <f>VLOOKUP(B79,'[7]Males '!$Q$27:$AB$238,4,FALSE)</f>
        <v>2.0886568393557983E-2</v>
      </c>
      <c r="T79" s="19">
        <f>VLOOKUP(B79,'[7]Males '!$Q$27:$AB$238,5,FALSE)</f>
        <v>5.3756987122973054E-2</v>
      </c>
      <c r="U79" s="19">
        <f>VLOOKUP(B79,'[7]Males '!$Q$27:$AB$238,6,FALSE)</f>
        <v>0.11817346475318431</v>
      </c>
      <c r="V79" s="19">
        <f>VLOOKUP(B79,'[7]Males '!$Q$27:$AB$238,7,FALSE)</f>
        <v>8.499374116151091E-3</v>
      </c>
      <c r="W79" s="19">
        <f>VLOOKUP(B79,'[7]Males '!$Q$27:$AB$238,8,FALSE)</f>
        <v>4.6592262554128842E-2</v>
      </c>
      <c r="X79" s="19">
        <f>VLOOKUP(B79,'[7]Males '!$Q$27:$AB$238,9,FALSE)</f>
        <v>0.11203009145487533</v>
      </c>
      <c r="Y79" s="19">
        <f>VLOOKUP(B79,'[7]Males '!$Q$27:$AB$238,10,FALSE)</f>
        <v>4.2336064676282564E-2</v>
      </c>
      <c r="Z79" s="19">
        <f>VLOOKUP(B79,'[7]Males '!$Q$27:$AB$238,11,FALSE)</f>
        <v>0.11900087484193869</v>
      </c>
      <c r="AA79" s="21"/>
      <c r="AB79" s="145">
        <f>VLOOKUP(B79,'[7]Females '!$C$27:$N$238,12,FALSE)</f>
        <v>381.40401514501013</v>
      </c>
      <c r="AC79" s="274">
        <f>VLOOKUP(B79,'[7]Females '!$Q$27:$AB$238,2,FALSE)</f>
        <v>0.23575484905459104</v>
      </c>
      <c r="AD79" s="274">
        <f>VLOOKUP(B79,'[7]Females '!$Q$27:$AB$238,3,FALSE)</f>
        <v>8.9774973732828625E-2</v>
      </c>
      <c r="AE79" s="274">
        <f>VLOOKUP(B79,'[7]Females '!$Q$27:$AB$238,4,FALSE)</f>
        <v>1.7939193038970742E-2</v>
      </c>
      <c r="AF79" s="274">
        <f>VLOOKUP(B79,'[7]Females '!$Q$27:$AB$238,5,FALSE)</f>
        <v>6.4386149686502803E-2</v>
      </c>
      <c r="AG79" s="274">
        <f>VLOOKUP(B79,'[7]Females '!$Q$27:$AB$238,6,FALSE)</f>
        <v>0.1164746924670777</v>
      </c>
      <c r="AH79" s="274">
        <f>VLOOKUP(B79,'[7]Females '!$Q$27:$AB$238,7,FALSE)</f>
        <v>3.884957233052936E-2</v>
      </c>
      <c r="AI79" s="274">
        <f>VLOOKUP(B79,'[7]Females '!$Q$27:$AB$238,8,FALSE)</f>
        <v>0.11915232078035473</v>
      </c>
      <c r="AJ79" s="274">
        <f>VLOOKUP(B79,'[7]Females '!$Q$27:$AB$238,9,FALSE)</f>
        <v>0.16419038736130279</v>
      </c>
      <c r="AK79" s="274">
        <f>VLOOKUP(B79,'[7]Females '!$Q$27:$AB$238,10,FALSE)</f>
        <v>6.3484626321438212E-2</v>
      </c>
      <c r="AL79" s="273">
        <f>VLOOKUP(B79,'[7]Females '!$Q$27:$AB$238,11,FALSE)</f>
        <v>8.9993235226403942E-2</v>
      </c>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row>
    <row r="80" spans="1:68" s="3" customFormat="1" x14ac:dyDescent="0.2">
      <c r="A80" s="275" t="s">
        <v>428</v>
      </c>
      <c r="B80" s="28" t="s">
        <v>427</v>
      </c>
      <c r="C80" s="188" t="s">
        <v>426</v>
      </c>
      <c r="D80" s="24">
        <f>VLOOKUP(B80,'[7]Persons '!$C$27:$N$238,12,FALSE)</f>
        <v>503.80714929628073</v>
      </c>
      <c r="E80" s="23">
        <f>VLOOKUP('Table 7'!B80,'[7]Persons '!$P$27:$AA$238,2,0)</f>
        <v>0.17947383889534624</v>
      </c>
      <c r="F80" s="23">
        <f>VLOOKUP('Table 7'!B80,'[7]Persons '!$P$27:$AA$238,3,0)</f>
        <v>0.10774675766902356</v>
      </c>
      <c r="G80" s="23">
        <f>VLOOKUP('Table 7'!B80,'[7]Persons '!$P$27:$AA$238,4,0)</f>
        <v>3.1023395921660597E-2</v>
      </c>
      <c r="H80" s="23">
        <f>VLOOKUP('Table 7'!B80,'[7]Persons '!$P$27:$AA$238,5,0)</f>
        <v>7.1353424897072054E-2</v>
      </c>
      <c r="I80" s="22">
        <f>VLOOKUP('Table 7'!B80,'[7]Persons '!$P$27:$AA$238,6,0)</f>
        <v>0.10775788917635803</v>
      </c>
      <c r="J80" s="19">
        <f>VLOOKUP('Table 7'!B80,'[7]Persons '!$P$27:$AA$238,7,0)</f>
        <v>0</v>
      </c>
      <c r="K80" s="19">
        <f>VLOOKUP('Table 7'!B80,'[7]Persons '!$P$27:$AA$238,8,0)</f>
        <v>0.18338157559691221</v>
      </c>
      <c r="L80" s="19">
        <f>VLOOKUP('Table 7'!B80,'[7]Persons '!$P$27:$AA$238,9,0)</f>
        <v>0.19789539390884686</v>
      </c>
      <c r="M80" s="19">
        <f>VLOOKUP('Table 7'!B80,'[7]Persons '!$P$27:$AA$238,10,0)</f>
        <v>4.0041420557687987E-2</v>
      </c>
      <c r="N80" s="19">
        <f>VLOOKUP('Table 7'!B80,'[7]Persons '!$P$27:$AA$238,11,0)</f>
        <v>8.1326303377092554E-2</v>
      </c>
      <c r="O80" s="21"/>
      <c r="P80" s="145">
        <f>VLOOKUP(B80,'[7]Males '!$C$27:$N$238,12,FALSE)</f>
        <v>274.80607485424673</v>
      </c>
      <c r="Q80" s="19">
        <f>VLOOKUP(B80,'[7]Males '!$Q$27:$AB$238,2,FALSE)</f>
        <v>0.20349564728102368</v>
      </c>
      <c r="R80" s="19">
        <f>VLOOKUP(B80,'[7]Males '!$Q$27:$AB$238,3,FALSE)</f>
        <v>8.1766402982087941E-2</v>
      </c>
      <c r="S80" s="19">
        <f>VLOOKUP(B80,'[7]Males '!$Q$27:$AB$238,4,FALSE)</f>
        <v>4.3798261501938336E-2</v>
      </c>
      <c r="T80" s="19">
        <f>VLOOKUP(B80,'[7]Males '!$Q$27:$AB$238,5,FALSE)</f>
        <v>6.1214744133944746E-2</v>
      </c>
      <c r="U80" s="19">
        <f>VLOOKUP(B80,'[7]Males '!$Q$27:$AB$238,6,FALSE)</f>
        <v>0.13907585195565567</v>
      </c>
      <c r="V80" s="19">
        <f>VLOOKUP(B80,'[7]Males '!$Q$27:$AB$238,7,FALSE)</f>
        <v>0</v>
      </c>
      <c r="W80" s="19">
        <f>VLOOKUP(B80,'[7]Males '!$Q$27:$AB$238,8,FALSE)</f>
        <v>0.16517400496960644</v>
      </c>
      <c r="X80" s="19">
        <f>VLOOKUP(B80,'[7]Males '!$Q$27:$AB$238,9,FALSE)</f>
        <v>0.18865800742951533</v>
      </c>
      <c r="Y80" s="19">
        <f>VLOOKUP(B80,'[7]Males '!$Q$27:$AB$238,10,FALSE)</f>
        <v>4.1853810321052141E-2</v>
      </c>
      <c r="Z80" s="19">
        <f>VLOOKUP(B80,'[7]Males '!$Q$27:$AB$238,11,FALSE)</f>
        <v>7.4963269425175644E-2</v>
      </c>
      <c r="AA80" s="21"/>
      <c r="AB80" s="145">
        <f>VLOOKUP(B80,'[7]Females '!$C$27:$N$238,12,FALSE)</f>
        <v>225.8787630065423</v>
      </c>
      <c r="AC80" s="274">
        <f>VLOOKUP(B80,'[7]Females '!$Q$27:$AB$238,2,FALSE)</f>
        <v>0.14903506758038473</v>
      </c>
      <c r="AD80" s="274">
        <f>VLOOKUP(B80,'[7]Females '!$Q$27:$AB$238,3,FALSE)</f>
        <v>0.1408440622980052</v>
      </c>
      <c r="AE80" s="274">
        <f>VLOOKUP(B80,'[7]Females '!$Q$27:$AB$238,4,FALSE)</f>
        <v>1.5910217871567049E-2</v>
      </c>
      <c r="AF80" s="274">
        <f>VLOOKUP(B80,'[7]Females '!$Q$27:$AB$238,5,FALSE)</f>
        <v>8.4674547428390992E-2</v>
      </c>
      <c r="AG80" s="274">
        <f>VLOOKUP(B80,'[7]Females '!$Q$27:$AB$238,6,FALSE)</f>
        <v>7.1145714467703083E-2</v>
      </c>
      <c r="AH80" s="274">
        <f>VLOOKUP(B80,'[7]Females '!$Q$27:$AB$238,7,FALSE)</f>
        <v>0</v>
      </c>
      <c r="AI80" s="274">
        <f>VLOOKUP(B80,'[7]Females '!$Q$27:$AB$238,8,FALSE)</f>
        <v>0.20806793979089627</v>
      </c>
      <c r="AJ80" s="274">
        <f>VLOOKUP(B80,'[7]Females '!$Q$27:$AB$238,9,FALSE)</f>
        <v>0.20174071288848341</v>
      </c>
      <c r="AK80" s="274">
        <f>VLOOKUP(B80,'[7]Females '!$Q$27:$AB$238,10,FALSE)</f>
        <v>3.8389942009150371E-2</v>
      </c>
      <c r="AL80" s="273">
        <f>VLOOKUP(B80,'[7]Females '!$Q$27:$AB$238,11,FALSE)</f>
        <v>9.0191795665418739E-2</v>
      </c>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row>
    <row r="81" spans="1:68" s="3" customFormat="1" x14ac:dyDescent="0.2">
      <c r="A81" s="275" t="s">
        <v>425</v>
      </c>
      <c r="B81" s="28" t="s">
        <v>424</v>
      </c>
      <c r="C81" s="188" t="s">
        <v>423</v>
      </c>
      <c r="D81" s="24">
        <f>VLOOKUP(B81,'[7]Persons '!$C$27:$N$238,12,FALSE)</f>
        <v>423.34595519455542</v>
      </c>
      <c r="E81" s="23">
        <f>VLOOKUP('Table 7'!B81,'[7]Persons '!$P$27:$AA$238,2,0)</f>
        <v>0.22224940828578141</v>
      </c>
      <c r="F81" s="23">
        <f>VLOOKUP('Table 7'!B81,'[7]Persons '!$P$27:$AA$238,3,0)</f>
        <v>0.11141232546045662</v>
      </c>
      <c r="G81" s="23">
        <f>VLOOKUP('Table 7'!B81,'[7]Persons '!$P$27:$AA$238,4,0)</f>
        <v>3.493643289087895E-2</v>
      </c>
      <c r="H81" s="23">
        <f>VLOOKUP('Table 7'!B81,'[7]Persons '!$P$27:$AA$238,5,0)</f>
        <v>0.10989191964488761</v>
      </c>
      <c r="I81" s="22">
        <f>VLOOKUP('Table 7'!B81,'[7]Persons '!$P$27:$AA$238,6,0)</f>
        <v>4.8986712613520132E-2</v>
      </c>
      <c r="J81" s="19">
        <f>VLOOKUP('Table 7'!B81,'[7]Persons '!$P$27:$AA$238,7,0)</f>
        <v>7.1147595410238481E-3</v>
      </c>
      <c r="K81" s="19">
        <f>VLOOKUP('Table 7'!B81,'[7]Persons '!$P$27:$AA$238,8,0)</f>
        <v>9.7796672335800167E-2</v>
      </c>
      <c r="L81" s="19">
        <f>VLOOKUP('Table 7'!B81,'[7]Persons '!$P$27:$AA$238,9,0)</f>
        <v>0.22870246228177174</v>
      </c>
      <c r="M81" s="19">
        <f>VLOOKUP('Table 7'!B81,'[7]Persons '!$P$27:$AA$238,10,0)</f>
        <v>6.0303876868896225E-2</v>
      </c>
      <c r="N81" s="19">
        <f>VLOOKUP('Table 7'!B81,'[7]Persons '!$P$27:$AA$238,11,0)</f>
        <v>7.8605430076983104E-2</v>
      </c>
      <c r="O81" s="21"/>
      <c r="P81" s="145">
        <f>VLOOKUP(B81,'[7]Males '!$C$27:$N$238,12,FALSE)</f>
        <v>255.30257265286181</v>
      </c>
      <c r="Q81" s="19">
        <f>VLOOKUP(B81,'[7]Males '!$Q$27:$AB$238,2,FALSE)</f>
        <v>0.25059551976880434</v>
      </c>
      <c r="R81" s="19">
        <f>VLOOKUP(B81,'[7]Males '!$Q$27:$AB$238,3,FALSE)</f>
        <v>7.2020122942583337E-2</v>
      </c>
      <c r="S81" s="19">
        <f>VLOOKUP(B81,'[7]Males '!$Q$27:$AB$238,4,FALSE)</f>
        <v>3.4832874228955556E-2</v>
      </c>
      <c r="T81" s="19">
        <f>VLOOKUP(B81,'[7]Males '!$Q$27:$AB$238,5,FALSE)</f>
        <v>0.12178935570433029</v>
      </c>
      <c r="U81" s="19">
        <f>VLOOKUP(B81,'[7]Males '!$Q$27:$AB$238,6,FALSE)</f>
        <v>5.338919289576901E-2</v>
      </c>
      <c r="V81" s="19">
        <f>VLOOKUP(B81,'[7]Males '!$Q$27:$AB$238,7,FALSE)</f>
        <v>1.0109953284515439E-2</v>
      </c>
      <c r="W81" s="19">
        <f>VLOOKUP(B81,'[7]Males '!$Q$27:$AB$238,8,FALSE)</f>
        <v>5.6818865113019104E-2</v>
      </c>
      <c r="X81" s="19">
        <f>VLOOKUP(B81,'[7]Males '!$Q$27:$AB$238,9,FALSE)</f>
        <v>0.25055184464894004</v>
      </c>
      <c r="Y81" s="19">
        <f>VLOOKUP(B81,'[7]Males '!$Q$27:$AB$238,10,FALSE)</f>
        <v>6.820082217201448E-2</v>
      </c>
      <c r="Z81" s="19">
        <f>VLOOKUP(B81,'[7]Males '!$Q$27:$AB$238,11,FALSE)</f>
        <v>8.1691449241068456E-2</v>
      </c>
      <c r="AA81" s="21"/>
      <c r="AB81" s="145">
        <f>VLOOKUP(B81,'[7]Females '!$C$27:$N$238,12,FALSE)</f>
        <v>166.07830018073929</v>
      </c>
      <c r="AC81" s="274">
        <f>VLOOKUP(B81,'[7]Females '!$Q$27:$AB$238,2,FALSE)</f>
        <v>0.18130428308299937</v>
      </c>
      <c r="AD81" s="274">
        <f>VLOOKUP(B81,'[7]Females '!$Q$27:$AB$238,3,FALSE)</f>
        <v>0.16574825379647268</v>
      </c>
      <c r="AE81" s="274">
        <f>VLOOKUP(B81,'[7]Females '!$Q$27:$AB$238,4,FALSE)</f>
        <v>3.1214428418285711E-2</v>
      </c>
      <c r="AF81" s="274">
        <f>VLOOKUP(B81,'[7]Females '!$Q$27:$AB$238,5,FALSE)</f>
        <v>9.2902949032998561E-2</v>
      </c>
      <c r="AG81" s="274">
        <f>VLOOKUP(B81,'[7]Females '!$Q$27:$AB$238,6,FALSE)</f>
        <v>4.2798657845887954E-2</v>
      </c>
      <c r="AH81" s="274">
        <f>VLOOKUP(B81,'[7]Females '!$Q$27:$AB$238,7,FALSE)</f>
        <v>2.594605017442549E-3</v>
      </c>
      <c r="AI81" s="274">
        <f>VLOOKUP(B81,'[7]Females '!$Q$27:$AB$238,8,FALSE)</f>
        <v>0.16194664322195268</v>
      </c>
      <c r="AJ81" s="274">
        <f>VLOOKUP(B81,'[7]Females '!$Q$27:$AB$238,9,FALSE)</f>
        <v>0.19782073752245122</v>
      </c>
      <c r="AK81" s="274">
        <f>VLOOKUP(B81,'[7]Females '!$Q$27:$AB$238,10,FALSE)</f>
        <v>4.8877890661259971E-2</v>
      </c>
      <c r="AL81" s="273">
        <f>VLOOKUP(B81,'[7]Females '!$Q$27:$AB$238,11,FALSE)</f>
        <v>7.4791551400249359E-2</v>
      </c>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row>
    <row r="82" spans="1:68" s="3" customFormat="1" x14ac:dyDescent="0.2">
      <c r="A82" s="275" t="s">
        <v>422</v>
      </c>
      <c r="B82" s="28" t="s">
        <v>421</v>
      </c>
      <c r="C82" s="188" t="s">
        <v>420</v>
      </c>
      <c r="D82" s="24">
        <f>VLOOKUP(B82,'[7]Persons '!$C$27:$N$238,12,FALSE)</f>
        <v>785.47413298372601</v>
      </c>
      <c r="E82" s="23">
        <f>VLOOKUP('Table 7'!B82,'[7]Persons '!$P$27:$AA$238,2,0)</f>
        <v>0.23241179771895687</v>
      </c>
      <c r="F82" s="23">
        <f>VLOOKUP('Table 7'!B82,'[7]Persons '!$P$27:$AA$238,3,0)</f>
        <v>3.1598399351151364E-2</v>
      </c>
      <c r="G82" s="23">
        <f>VLOOKUP('Table 7'!B82,'[7]Persons '!$P$27:$AA$238,4,0)</f>
        <v>3.3082621468598056E-2</v>
      </c>
      <c r="H82" s="23">
        <f>VLOOKUP('Table 7'!B82,'[7]Persons '!$P$27:$AA$238,5,0)</f>
        <v>7.5125164921698753E-2</v>
      </c>
      <c r="I82" s="22">
        <f>VLOOKUP('Table 7'!B82,'[7]Persons '!$P$27:$AA$238,6,0)</f>
        <v>0.1497939946850291</v>
      </c>
      <c r="J82" s="19">
        <f>VLOOKUP('Table 7'!B82,'[7]Persons '!$P$27:$AA$238,7,0)</f>
        <v>1.5520565020315902E-2</v>
      </c>
      <c r="K82" s="19">
        <f>VLOOKUP('Table 7'!B82,'[7]Persons '!$P$27:$AA$238,8,0)</f>
        <v>0.12556621059506823</v>
      </c>
      <c r="L82" s="19">
        <f>VLOOKUP('Table 7'!B82,'[7]Persons '!$P$27:$AA$238,9,0)</f>
        <v>0.20417768407749265</v>
      </c>
      <c r="M82" s="19">
        <f>VLOOKUP('Table 7'!B82,'[7]Persons '!$P$27:$AA$238,10,0)</f>
        <v>6.0926613160535797E-2</v>
      </c>
      <c r="N82" s="19">
        <f>VLOOKUP('Table 7'!B82,'[7]Persons '!$P$27:$AA$238,11,0)</f>
        <v>7.1796949001153243E-2</v>
      </c>
      <c r="O82" s="21"/>
      <c r="P82" s="145">
        <f>VLOOKUP(B82,'[7]Males '!$C$27:$N$238,12,FALSE)</f>
        <v>441.56854586533768</v>
      </c>
      <c r="Q82" s="19">
        <f>VLOOKUP(B82,'[7]Males '!$Q$27:$AB$238,2,FALSE)</f>
        <v>0.28601308752516186</v>
      </c>
      <c r="R82" s="19">
        <f>VLOOKUP(B82,'[7]Males '!$Q$27:$AB$238,3,FALSE)</f>
        <v>2.2750692049639934E-2</v>
      </c>
      <c r="S82" s="19">
        <f>VLOOKUP(B82,'[7]Males '!$Q$27:$AB$238,4,FALSE)</f>
        <v>3.9207537731689356E-2</v>
      </c>
      <c r="T82" s="19">
        <f>VLOOKUP(B82,'[7]Males '!$Q$27:$AB$238,5,FALSE)</f>
        <v>7.7766176980986687E-2</v>
      </c>
      <c r="U82" s="19">
        <f>VLOOKUP(B82,'[7]Males '!$Q$27:$AB$238,6,FALSE)</f>
        <v>0.15612162855821585</v>
      </c>
      <c r="V82" s="19">
        <f>VLOOKUP(B82,'[7]Males '!$Q$27:$AB$238,7,FALSE)</f>
        <v>1.1404886206400972E-2</v>
      </c>
      <c r="W82" s="19">
        <f>VLOOKUP(B82,'[7]Males '!$Q$27:$AB$238,8,FALSE)</f>
        <v>8.5128853773054222E-2</v>
      </c>
      <c r="X82" s="19">
        <f>VLOOKUP(B82,'[7]Males '!$Q$27:$AB$238,9,FALSE)</f>
        <v>0.17907453286583835</v>
      </c>
      <c r="Y82" s="19">
        <f>VLOOKUP(B82,'[7]Males '!$Q$27:$AB$238,10,FALSE)</f>
        <v>6.5691506414349413E-2</v>
      </c>
      <c r="Z82" s="19">
        <f>VLOOKUP(B82,'[7]Males '!$Q$27:$AB$238,11,FALSE)</f>
        <v>7.6841097894663313E-2</v>
      </c>
      <c r="AA82" s="21"/>
      <c r="AB82" s="145">
        <f>VLOOKUP(B82,'[7]Females '!$C$27:$N$238,12,FALSE)</f>
        <v>337.74585064697658</v>
      </c>
      <c r="AC82" s="274">
        <f>VLOOKUP(B82,'[7]Females '!$Q$27:$AB$238,2,FALSE)</f>
        <v>0.15764566261640675</v>
      </c>
      <c r="AD82" s="274">
        <f>VLOOKUP(B82,'[7]Females '!$Q$27:$AB$238,3,FALSE)</f>
        <v>4.3742166779930487E-2</v>
      </c>
      <c r="AE82" s="274">
        <f>VLOOKUP(B82,'[7]Females '!$Q$27:$AB$238,4,FALSE)</f>
        <v>2.5678266587495273E-2</v>
      </c>
      <c r="AF82" s="274">
        <f>VLOOKUP(B82,'[7]Females '!$Q$27:$AB$238,5,FALSE)</f>
        <v>7.0728666993941397E-2</v>
      </c>
      <c r="AG82" s="274">
        <f>VLOOKUP(B82,'[7]Females '!$Q$27:$AB$238,6,FALSE)</f>
        <v>0.14425316405067284</v>
      </c>
      <c r="AH82" s="274">
        <f>VLOOKUP(B82,'[7]Females '!$Q$27:$AB$238,7,FALSE)</f>
        <v>2.11844596199308E-2</v>
      </c>
      <c r="AI82" s="274">
        <f>VLOOKUP(B82,'[7]Females '!$Q$27:$AB$238,8,FALSE)</f>
        <v>0.17632123534577199</v>
      </c>
      <c r="AJ82" s="274">
        <f>VLOOKUP(B82,'[7]Females '!$Q$27:$AB$238,9,FALSE)</f>
        <v>0.23812656263818299</v>
      </c>
      <c r="AK82" s="274">
        <f>VLOOKUP(B82,'[7]Females '!$Q$27:$AB$238,10,FALSE)</f>
        <v>5.5808163590203623E-2</v>
      </c>
      <c r="AL82" s="273">
        <f>VLOOKUP(B82,'[7]Females '!$Q$27:$AB$238,11,FALSE)</f>
        <v>6.651165177746407E-2</v>
      </c>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row>
    <row r="83" spans="1:68" s="3" customFormat="1" x14ac:dyDescent="0.2">
      <c r="A83" s="275" t="s">
        <v>419</v>
      </c>
      <c r="B83" s="28" t="s">
        <v>418</v>
      </c>
      <c r="C83" s="188" t="s">
        <v>417</v>
      </c>
      <c r="D83" s="24">
        <f>VLOOKUP(B83,'[7]Persons '!$C$27:$N$238,12,FALSE)</f>
        <v>1566.7799867920276</v>
      </c>
      <c r="E83" s="23">
        <f>VLOOKUP('Table 7'!B83,'[7]Persons '!$P$27:$AA$238,2,0)</f>
        <v>0.22942398242109377</v>
      </c>
      <c r="F83" s="23">
        <f>VLOOKUP('Table 7'!B83,'[7]Persons '!$P$27:$AA$238,3,0)</f>
        <v>6.3251555925597308E-2</v>
      </c>
      <c r="G83" s="23">
        <f>VLOOKUP('Table 7'!B83,'[7]Persons '!$P$27:$AA$238,4,0)</f>
        <v>2.1917803299124263E-2</v>
      </c>
      <c r="H83" s="23">
        <f>VLOOKUP('Table 7'!B83,'[7]Persons '!$P$27:$AA$238,5,0)</f>
        <v>0.1010745845289992</v>
      </c>
      <c r="I83" s="22">
        <f>VLOOKUP('Table 7'!B83,'[7]Persons '!$P$27:$AA$238,6,0)</f>
        <v>8.668474186794492E-2</v>
      </c>
      <c r="J83" s="19">
        <f>VLOOKUP('Table 7'!B83,'[7]Persons '!$P$27:$AA$238,7,0)</f>
        <v>3.9996173177954059E-3</v>
      </c>
      <c r="K83" s="19">
        <f>VLOOKUP('Table 7'!B83,'[7]Persons '!$P$27:$AA$238,8,0)</f>
        <v>0.14728421883986462</v>
      </c>
      <c r="L83" s="19">
        <f>VLOOKUP('Table 7'!B83,'[7]Persons '!$P$27:$AA$238,9,0)</f>
        <v>0.21564585572822068</v>
      </c>
      <c r="M83" s="19">
        <f>VLOOKUP('Table 7'!B83,'[7]Persons '!$P$27:$AA$238,10,0)</f>
        <v>4.8683914001511404E-2</v>
      </c>
      <c r="N83" s="19">
        <f>VLOOKUP('Table 7'!B83,'[7]Persons '!$P$27:$AA$238,11,0)</f>
        <v>8.2033726069848587E-2</v>
      </c>
      <c r="O83" s="21"/>
      <c r="P83" s="145">
        <f>VLOOKUP(B83,'[7]Males '!$C$27:$N$238,12,FALSE)</f>
        <v>834.92283839958486</v>
      </c>
      <c r="Q83" s="19">
        <f>VLOOKUP(B83,'[7]Males '!$Q$27:$AB$238,2,FALSE)</f>
        <v>0.28565366264512959</v>
      </c>
      <c r="R83" s="19">
        <f>VLOOKUP(B83,'[7]Males '!$Q$27:$AB$238,3,FALSE)</f>
        <v>4.3892096742708303E-2</v>
      </c>
      <c r="S83" s="19">
        <f>VLOOKUP(B83,'[7]Males '!$Q$27:$AB$238,4,FALSE)</f>
        <v>3.4138662871037867E-2</v>
      </c>
      <c r="T83" s="19">
        <f>VLOOKUP(B83,'[7]Males '!$Q$27:$AB$238,5,FALSE)</f>
        <v>0.10890692786360548</v>
      </c>
      <c r="U83" s="19">
        <f>VLOOKUP(B83,'[7]Males '!$Q$27:$AB$238,6,FALSE)</f>
        <v>0.10241129517740034</v>
      </c>
      <c r="V83" s="19">
        <f>VLOOKUP(B83,'[7]Males '!$Q$27:$AB$238,7,FALSE)</f>
        <v>4.5065180758176353E-3</v>
      </c>
      <c r="W83" s="19">
        <f>VLOOKUP(B83,'[7]Males '!$Q$27:$AB$238,8,FALSE)</f>
        <v>0.10090010308237729</v>
      </c>
      <c r="X83" s="19">
        <f>VLOOKUP(B83,'[7]Males '!$Q$27:$AB$238,9,FALSE)</f>
        <v>0.18990214294363408</v>
      </c>
      <c r="Y83" s="19">
        <f>VLOOKUP(B83,'[7]Males '!$Q$27:$AB$238,10,FALSE)</f>
        <v>4.4200069492863182E-2</v>
      </c>
      <c r="Z83" s="19">
        <f>VLOOKUP(B83,'[7]Males '!$Q$27:$AB$238,11,FALSE)</f>
        <v>8.5488521105426346E-2</v>
      </c>
      <c r="AA83" s="21"/>
      <c r="AB83" s="145">
        <f>VLOOKUP(B83,'[7]Females '!$C$27:$N$238,12,FALSE)</f>
        <v>728.73209990473504</v>
      </c>
      <c r="AC83" s="274">
        <f>VLOOKUP(B83,'[7]Females '!$Q$27:$AB$238,2,FALSE)</f>
        <v>0.16598436839601136</v>
      </c>
      <c r="AD83" s="274">
        <f>VLOOKUP(B83,'[7]Females '!$Q$27:$AB$238,3,FALSE)</f>
        <v>8.4839414382584077E-2</v>
      </c>
      <c r="AE83" s="274">
        <f>VLOOKUP(B83,'[7]Females '!$Q$27:$AB$238,4,FALSE)</f>
        <v>8.0101127160746698E-3</v>
      </c>
      <c r="AF83" s="274">
        <f>VLOOKUP(B83,'[7]Females '!$Q$27:$AB$238,5,FALSE)</f>
        <v>9.2534355065338775E-2</v>
      </c>
      <c r="AG83" s="274">
        <f>VLOOKUP(B83,'[7]Females '!$Q$27:$AB$238,6,FALSE)</f>
        <v>6.9038250780792024E-2</v>
      </c>
      <c r="AH83" s="274">
        <f>VLOOKUP(B83,'[7]Females '!$Q$27:$AB$238,7,FALSE)</f>
        <v>3.4360027580990107E-3</v>
      </c>
      <c r="AI83" s="274">
        <f>VLOOKUP(B83,'[7]Females '!$Q$27:$AB$238,8,FALSE)</f>
        <v>0.19981209165662608</v>
      </c>
      <c r="AJ83" s="274">
        <f>VLOOKUP(B83,'[7]Females '!$Q$27:$AB$238,9,FALSE)</f>
        <v>0.24388820052483104</v>
      </c>
      <c r="AK83" s="274">
        <f>VLOOKUP(B83,'[7]Females '!$Q$27:$AB$238,10,FALSE)</f>
        <v>5.4029916704614961E-2</v>
      </c>
      <c r="AL83" s="273">
        <f>VLOOKUP(B83,'[7]Females '!$Q$27:$AB$238,11,FALSE)</f>
        <v>7.8427287015028074E-2</v>
      </c>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row>
    <row r="84" spans="1:68" s="3" customFormat="1" x14ac:dyDescent="0.2">
      <c r="A84" s="275" t="s">
        <v>416</v>
      </c>
      <c r="B84" s="28" t="s">
        <v>415</v>
      </c>
      <c r="C84" s="188" t="s">
        <v>414</v>
      </c>
      <c r="D84" s="24">
        <f>VLOOKUP(B84,'[7]Persons '!$C$27:$N$238,12,FALSE)</f>
        <v>332.11351882088832</v>
      </c>
      <c r="E84" s="23">
        <f>VLOOKUP('Table 7'!B84,'[7]Persons '!$P$27:$AA$238,2,0)</f>
        <v>0.13998921201695877</v>
      </c>
      <c r="F84" s="23">
        <f>VLOOKUP('Table 7'!B84,'[7]Persons '!$P$27:$AA$238,3,0)</f>
        <v>9.1811455359445154E-2</v>
      </c>
      <c r="G84" s="23">
        <f>VLOOKUP('Table 7'!B84,'[7]Persons '!$P$27:$AA$238,4,0)</f>
        <v>3.2560998366535213E-2</v>
      </c>
      <c r="H84" s="23">
        <f>VLOOKUP('Table 7'!B84,'[7]Persons '!$P$27:$AA$238,5,0)</f>
        <v>7.6953159553602879E-2</v>
      </c>
      <c r="I84" s="22">
        <f>VLOOKUP('Table 7'!B84,'[7]Persons '!$P$27:$AA$238,6,0)</f>
        <v>4.0975574104814914E-2</v>
      </c>
      <c r="J84" s="19">
        <f>VLOOKUP('Table 7'!B84,'[7]Persons '!$P$27:$AA$238,7,0)</f>
        <v>1.6543252798215998E-2</v>
      </c>
      <c r="K84" s="19">
        <f>VLOOKUP('Table 7'!B84,'[7]Persons '!$P$27:$AA$238,8,0)</f>
        <v>0.20572357208984307</v>
      </c>
      <c r="L84" s="19">
        <f>VLOOKUP('Table 7'!B84,'[7]Persons '!$P$27:$AA$238,9,0)</f>
        <v>0.22793886765985519</v>
      </c>
      <c r="M84" s="19">
        <f>VLOOKUP('Table 7'!B84,'[7]Persons '!$P$27:$AA$238,10,0)</f>
        <v>5.7339775836067926E-2</v>
      </c>
      <c r="N84" s="19">
        <f>VLOOKUP('Table 7'!B84,'[7]Persons '!$P$27:$AA$238,11,0)</f>
        <v>0.1101641322146608</v>
      </c>
      <c r="O84" s="21"/>
      <c r="P84" s="145">
        <f>VLOOKUP(B84,'[7]Males '!$C$27:$N$238,12,FALSE)</f>
        <v>174.7982894429432</v>
      </c>
      <c r="Q84" s="19">
        <f>VLOOKUP(B84,'[7]Males '!$Q$27:$AB$238,2,FALSE)</f>
        <v>0.12167207445485917</v>
      </c>
      <c r="R84" s="19">
        <f>VLOOKUP(B84,'[7]Males '!$Q$27:$AB$238,3,FALSE)</f>
        <v>9.4278433434328179E-2</v>
      </c>
      <c r="S84" s="19">
        <f>VLOOKUP(B84,'[7]Males '!$Q$27:$AB$238,4,FALSE)</f>
        <v>4.3046900299162645E-2</v>
      </c>
      <c r="T84" s="19">
        <f>VLOOKUP(B84,'[7]Males '!$Q$27:$AB$238,5,FALSE)</f>
        <v>9.3158922545625286E-2</v>
      </c>
      <c r="U84" s="19">
        <f>VLOOKUP(B84,'[7]Males '!$Q$27:$AB$238,6,FALSE)</f>
        <v>6.8379464552161692E-2</v>
      </c>
      <c r="V84" s="19">
        <f>VLOOKUP(B84,'[7]Males '!$Q$27:$AB$238,7,FALSE)</f>
        <v>3.1431874517012501E-2</v>
      </c>
      <c r="W84" s="19">
        <f>VLOOKUP(B84,'[7]Males '!$Q$27:$AB$238,8,FALSE)</f>
        <v>0.16369461427221604</v>
      </c>
      <c r="X84" s="19">
        <f>VLOOKUP(B84,'[7]Males '!$Q$27:$AB$238,9,FALSE)</f>
        <v>0.19185924443197297</v>
      </c>
      <c r="Y84" s="19">
        <f>VLOOKUP(B84,'[7]Males '!$Q$27:$AB$238,10,FALSE)</f>
        <v>7.751835127501952E-2</v>
      </c>
      <c r="Z84" s="19">
        <f>VLOOKUP(B84,'[7]Males '!$Q$27:$AB$238,11,FALSE)</f>
        <v>0.11496012021764204</v>
      </c>
      <c r="AA84" s="21"/>
      <c r="AB84" s="145">
        <f>VLOOKUP(B84,'[7]Females '!$C$27:$N$238,12,FALSE)</f>
        <v>156.22945926559672</v>
      </c>
      <c r="AC84" s="274">
        <f>VLOOKUP(B84,'[7]Females '!$Q$27:$AB$238,2,FALSE)</f>
        <v>0.15450651441382107</v>
      </c>
      <c r="AD84" s="274">
        <f>VLOOKUP(B84,'[7]Females '!$Q$27:$AB$238,3,FALSE)</f>
        <v>8.968933693862495E-2</v>
      </c>
      <c r="AE84" s="274">
        <f>VLOOKUP(B84,'[7]Females '!$Q$27:$AB$238,4,FALSE)</f>
        <v>2.1055076431676669E-2</v>
      </c>
      <c r="AF84" s="274">
        <f>VLOOKUP(B84,'[7]Females '!$Q$27:$AB$238,5,FALSE)</f>
        <v>5.9356054485502671E-2</v>
      </c>
      <c r="AG84" s="274">
        <f>VLOOKUP(B84,'[7]Females '!$Q$27:$AB$238,6,FALSE)</f>
        <v>1.0599336851693054E-2</v>
      </c>
      <c r="AH84" s="274">
        <f>VLOOKUP(B84,'[7]Females '!$Q$27:$AB$238,7,FALSE)</f>
        <v>0</v>
      </c>
      <c r="AI84" s="274">
        <f>VLOOKUP(B84,'[7]Females '!$Q$27:$AB$238,8,FALSE)</f>
        <v>0.25417767591351614</v>
      </c>
      <c r="AJ84" s="274">
        <f>VLOOKUP(B84,'[7]Females '!$Q$27:$AB$238,9,FALSE)</f>
        <v>0.26989091476247595</v>
      </c>
      <c r="AK84" s="274">
        <f>VLOOKUP(B84,'[7]Females '!$Q$27:$AB$238,10,FALSE)</f>
        <v>3.516135525162456E-2</v>
      </c>
      <c r="AL84" s="273">
        <f>VLOOKUP(B84,'[7]Females '!$Q$27:$AB$238,11,FALSE)</f>
        <v>0.10556373495106494</v>
      </c>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row>
    <row r="85" spans="1:68" s="3" customFormat="1" x14ac:dyDescent="0.2">
      <c r="A85" s="275" t="s">
        <v>413</v>
      </c>
      <c r="B85" s="28" t="s">
        <v>412</v>
      </c>
      <c r="C85" s="188" t="s">
        <v>411</v>
      </c>
      <c r="D85" s="24">
        <f>VLOOKUP(B85,'[7]Persons '!$C$27:$N$238,12,FALSE)</f>
        <v>601.33453286258566</v>
      </c>
      <c r="E85" s="23">
        <f>VLOOKUP('Table 7'!B85,'[7]Persons '!$P$27:$AA$238,2,0)</f>
        <v>0.16499660134465052</v>
      </c>
      <c r="F85" s="23">
        <f>VLOOKUP('Table 7'!B85,'[7]Persons '!$P$27:$AA$238,3,0)</f>
        <v>0.1185696365467673</v>
      </c>
      <c r="G85" s="23">
        <f>VLOOKUP('Table 7'!B85,'[7]Persons '!$P$27:$AA$238,4,0)</f>
        <v>1.9064331198466161E-2</v>
      </c>
      <c r="H85" s="23">
        <f>VLOOKUP('Table 7'!B85,'[7]Persons '!$P$27:$AA$238,5,0)</f>
        <v>4.9729598778725438E-2</v>
      </c>
      <c r="I85" s="22">
        <f>VLOOKUP('Table 7'!B85,'[7]Persons '!$P$27:$AA$238,6,0)</f>
        <v>0.1098299174458665</v>
      </c>
      <c r="J85" s="19">
        <f>VLOOKUP('Table 7'!B85,'[7]Persons '!$P$27:$AA$238,7,0)</f>
        <v>1.1434492363854503E-2</v>
      </c>
      <c r="K85" s="19">
        <f>VLOOKUP('Table 7'!B85,'[7]Persons '!$P$27:$AA$238,8,0)</f>
        <v>0.23295661661398162</v>
      </c>
      <c r="L85" s="19">
        <f>VLOOKUP('Table 7'!B85,'[7]Persons '!$P$27:$AA$238,9,0)</f>
        <v>0.19793882817646094</v>
      </c>
      <c r="M85" s="19">
        <f>VLOOKUP('Table 7'!B85,'[7]Persons '!$P$27:$AA$238,10,0)</f>
        <v>2.3104225562054322E-2</v>
      </c>
      <c r="N85" s="19">
        <f>VLOOKUP('Table 7'!B85,'[7]Persons '!$P$27:$AA$238,11,0)</f>
        <v>7.2375751969172772E-2</v>
      </c>
      <c r="O85" s="21"/>
      <c r="P85" s="145">
        <f>VLOOKUP(B85,'[7]Males '!$C$27:$N$238,12,FALSE)</f>
        <v>320.8219423845502</v>
      </c>
      <c r="Q85" s="19">
        <f>VLOOKUP(B85,'[7]Males '!$Q$27:$AB$238,2,FALSE)</f>
        <v>0.2136641416912087</v>
      </c>
      <c r="R85" s="19">
        <f>VLOOKUP(B85,'[7]Males '!$Q$27:$AB$238,3,FALSE)</f>
        <v>0.10218539113603069</v>
      </c>
      <c r="S85" s="19">
        <f>VLOOKUP(B85,'[7]Males '!$Q$27:$AB$238,4,FALSE)</f>
        <v>1.9396825673695557E-2</v>
      </c>
      <c r="T85" s="19">
        <f>VLOOKUP(B85,'[7]Males '!$Q$27:$AB$238,5,FALSE)</f>
        <v>6.1508435302778518E-2</v>
      </c>
      <c r="U85" s="19">
        <f>VLOOKUP(B85,'[7]Males '!$Q$27:$AB$238,6,FALSE)</f>
        <v>6.69729082589271E-2</v>
      </c>
      <c r="V85" s="19">
        <f>VLOOKUP(B85,'[7]Males '!$Q$27:$AB$238,7,FALSE)</f>
        <v>1.8203972895847253E-2</v>
      </c>
      <c r="W85" s="19">
        <f>VLOOKUP(B85,'[7]Males '!$Q$27:$AB$238,8,FALSE)</f>
        <v>0.20332956422244342</v>
      </c>
      <c r="X85" s="19">
        <f>VLOOKUP(B85,'[7]Males '!$Q$27:$AB$238,9,FALSE)</f>
        <v>0.18512785822295763</v>
      </c>
      <c r="Y85" s="19">
        <f>VLOOKUP(B85,'[7]Males '!$Q$27:$AB$238,10,FALSE)</f>
        <v>3.2150837273383442E-2</v>
      </c>
      <c r="Z85" s="19">
        <f>VLOOKUP(B85,'[7]Males '!$Q$27:$AB$238,11,FALSE)</f>
        <v>9.7460065322727954E-2</v>
      </c>
      <c r="AA85" s="21"/>
      <c r="AB85" s="145">
        <f>VLOOKUP(B85,'[7]Females '!$C$27:$N$238,12,FALSE)</f>
        <v>280.51259047803535</v>
      </c>
      <c r="AC85" s="274">
        <f>VLOOKUP(B85,'[7]Females '!$Q$27:$AB$238,2,FALSE)</f>
        <v>0.10933558877315309</v>
      </c>
      <c r="AD85" s="274">
        <f>VLOOKUP(B85,'[7]Females '!$Q$27:$AB$238,3,FALSE)</f>
        <v>0.13730828007153739</v>
      </c>
      <c r="AE85" s="274">
        <f>VLOOKUP(B85,'[7]Females '!$Q$27:$AB$238,4,FALSE)</f>
        <v>1.8684057631445726E-2</v>
      </c>
      <c r="AF85" s="274">
        <f>VLOOKUP(B85,'[7]Females '!$Q$27:$AB$238,5,FALSE)</f>
        <v>3.6258156351713651E-2</v>
      </c>
      <c r="AG85" s="274">
        <f>VLOOKUP(B85,'[7]Females '!$Q$27:$AB$238,6,FALSE)</f>
        <v>0.15884543189644876</v>
      </c>
      <c r="AH85" s="274">
        <f>VLOOKUP(B85,'[7]Females '!$Q$27:$AB$238,7,FALSE)</f>
        <v>3.6922448964333706E-3</v>
      </c>
      <c r="AI85" s="274">
        <f>VLOOKUP(B85,'[7]Females '!$Q$27:$AB$238,8,FALSE)</f>
        <v>0.26684104397313896</v>
      </c>
      <c r="AJ85" s="274">
        <f>VLOOKUP(B85,'[7]Females '!$Q$27:$AB$238,9,FALSE)</f>
        <v>0.21259072047587221</v>
      </c>
      <c r="AK85" s="274">
        <f>VLOOKUP(B85,'[7]Females '!$Q$27:$AB$238,10,FALSE)</f>
        <v>1.2757625659777614E-2</v>
      </c>
      <c r="AL85" s="273">
        <f>VLOOKUP(B85,'[7]Females '!$Q$27:$AB$238,11,FALSE)</f>
        <v>4.3686850270479159E-2</v>
      </c>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row>
    <row r="86" spans="1:68" s="3" customFormat="1" x14ac:dyDescent="0.2">
      <c r="A86" s="275" t="s">
        <v>410</v>
      </c>
      <c r="B86" s="28" t="s">
        <v>409</v>
      </c>
      <c r="C86" s="188" t="s">
        <v>408</v>
      </c>
      <c r="D86" s="24">
        <f>VLOOKUP(B86,'[7]Persons '!$C$27:$N$238,12,FALSE)</f>
        <v>823.09258288557794</v>
      </c>
      <c r="E86" s="23">
        <f>VLOOKUP('Table 7'!B86,'[7]Persons '!$P$27:$AA$238,2,0)</f>
        <v>0.27200067977245357</v>
      </c>
      <c r="F86" s="23">
        <f>VLOOKUP('Table 7'!B86,'[7]Persons '!$P$27:$AA$238,3,0)</f>
        <v>6.1504399081377586E-2</v>
      </c>
      <c r="G86" s="23">
        <f>VLOOKUP('Table 7'!B86,'[7]Persons '!$P$27:$AA$238,4,0)</f>
        <v>2.4582452746603117E-2</v>
      </c>
      <c r="H86" s="23">
        <f>VLOOKUP('Table 7'!B86,'[7]Persons '!$P$27:$AA$238,5,0)</f>
        <v>8.6579508166134425E-2</v>
      </c>
      <c r="I86" s="22">
        <f>VLOOKUP('Table 7'!B86,'[7]Persons '!$P$27:$AA$238,6,0)</f>
        <v>6.6719909969192401E-2</v>
      </c>
      <c r="J86" s="19">
        <f>VLOOKUP('Table 7'!B86,'[7]Persons '!$P$27:$AA$238,7,0)</f>
        <v>1.7156117141085686E-3</v>
      </c>
      <c r="K86" s="19">
        <f>VLOOKUP('Table 7'!B86,'[7]Persons '!$P$27:$AA$238,8,0)</f>
        <v>7.7371106469755438E-2</v>
      </c>
      <c r="L86" s="19">
        <f>VLOOKUP('Table 7'!B86,'[7]Persons '!$P$27:$AA$238,9,0)</f>
        <v>0.21472247614493684</v>
      </c>
      <c r="M86" s="19">
        <f>VLOOKUP('Table 7'!B86,'[7]Persons '!$P$27:$AA$238,10,0)</f>
        <v>0.10465866273306237</v>
      </c>
      <c r="N86" s="19">
        <f>VLOOKUP('Table 7'!B86,'[7]Persons '!$P$27:$AA$238,11,0)</f>
        <v>9.0145193202375698E-2</v>
      </c>
      <c r="O86" s="21"/>
      <c r="P86" s="145">
        <f>VLOOKUP(B86,'[7]Males '!$C$27:$N$238,12,FALSE)</f>
        <v>532.01465090750537</v>
      </c>
      <c r="Q86" s="19">
        <f>VLOOKUP(B86,'[7]Males '!$Q$27:$AB$238,2,FALSE)</f>
        <v>0.2631660288383198</v>
      </c>
      <c r="R86" s="19">
        <f>VLOOKUP(B86,'[7]Males '!$Q$27:$AB$238,3,FALSE)</f>
        <v>4.3570335426827186E-2</v>
      </c>
      <c r="S86" s="19">
        <f>VLOOKUP(B86,'[7]Males '!$Q$27:$AB$238,4,FALSE)</f>
        <v>2.5280282643499481E-2</v>
      </c>
      <c r="T86" s="19">
        <f>VLOOKUP(B86,'[7]Males '!$Q$27:$AB$238,5,FALSE)</f>
        <v>7.0271206963931465E-2</v>
      </c>
      <c r="U86" s="19">
        <f>VLOOKUP(B86,'[7]Males '!$Q$27:$AB$238,6,FALSE)</f>
        <v>7.2217171675210051E-2</v>
      </c>
      <c r="V86" s="19">
        <f>VLOOKUP(B86,'[7]Males '!$Q$27:$AB$238,7,FALSE)</f>
        <v>7.5077027960950558E-4</v>
      </c>
      <c r="W86" s="19">
        <f>VLOOKUP(B86,'[7]Males '!$Q$27:$AB$238,8,FALSE)</f>
        <v>5.8723847304560775E-2</v>
      </c>
      <c r="X86" s="19">
        <f>VLOOKUP(B86,'[7]Males '!$Q$27:$AB$238,9,FALSE)</f>
        <v>0.25938443077355633</v>
      </c>
      <c r="Y86" s="19">
        <f>VLOOKUP(B86,'[7]Males '!$Q$27:$AB$238,10,FALSE)</f>
        <v>0.11601840859555698</v>
      </c>
      <c r="Z86" s="19">
        <f>VLOOKUP(B86,'[7]Males '!$Q$27:$AB$238,11,FALSE)</f>
        <v>9.0617517498928365E-2</v>
      </c>
      <c r="AA86" s="21"/>
      <c r="AB86" s="145">
        <f>VLOOKUP(B86,'[7]Females '!$C$27:$N$238,12,FALSE)</f>
        <v>288.63423746932375</v>
      </c>
      <c r="AC86" s="274">
        <f>VLOOKUP(B86,'[7]Females '!$Q$27:$AB$238,2,FALSE)</f>
        <v>0.28912921270910935</v>
      </c>
      <c r="AD86" s="274">
        <f>VLOOKUP(B86,'[7]Females '!$Q$27:$AB$238,3,FALSE)</f>
        <v>9.1934559370887931E-2</v>
      </c>
      <c r="AE86" s="274">
        <f>VLOOKUP(B86,'[7]Females '!$Q$27:$AB$238,4,FALSE)</f>
        <v>2.3504327965114698E-2</v>
      </c>
      <c r="AF86" s="274">
        <f>VLOOKUP(B86,'[7]Females '!$Q$27:$AB$238,5,FALSE)</f>
        <v>0.1161911009651862</v>
      </c>
      <c r="AG86" s="274">
        <f>VLOOKUP(B86,'[7]Females '!$Q$27:$AB$238,6,FALSE)</f>
        <v>5.7152158360543562E-2</v>
      </c>
      <c r="AH86" s="274">
        <f>VLOOKUP(B86,'[7]Females '!$Q$27:$AB$238,7,FALSE)</f>
        <v>3.5085459634144173E-3</v>
      </c>
      <c r="AI86" s="274">
        <f>VLOOKUP(B86,'[7]Females '!$Q$27:$AB$238,8,FALSE)</f>
        <v>0.11239704972516448</v>
      </c>
      <c r="AJ86" s="274">
        <f>VLOOKUP(B86,'[7]Females '!$Q$27:$AB$238,9,FALSE)</f>
        <v>0.13421886621820026</v>
      </c>
      <c r="AK86" s="274">
        <f>VLOOKUP(B86,'[7]Females '!$Q$27:$AB$238,10,FALSE)</f>
        <v>8.4606303453840057E-2</v>
      </c>
      <c r="AL86" s="273">
        <f>VLOOKUP(B86,'[7]Females '!$Q$27:$AB$238,11,FALSE)</f>
        <v>8.7357875268539123E-2</v>
      </c>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row>
    <row r="87" spans="1:68" s="3" customFormat="1" x14ac:dyDescent="0.2">
      <c r="A87" s="275" t="s">
        <v>407</v>
      </c>
      <c r="B87" s="28" t="s">
        <v>406</v>
      </c>
      <c r="C87" s="188" t="s">
        <v>405</v>
      </c>
      <c r="D87" s="24">
        <f>VLOOKUP(B87,'[7]Persons '!$C$27:$N$238,12,FALSE)</f>
        <v>296.9209597161435</v>
      </c>
      <c r="E87" s="23">
        <f>VLOOKUP('Table 7'!B87,'[7]Persons '!$P$27:$AA$238,2,0)</f>
        <v>0.15648270883998541</v>
      </c>
      <c r="F87" s="23">
        <f>VLOOKUP('Table 7'!B87,'[7]Persons '!$P$27:$AA$238,3,0)</f>
        <v>0.12407683865071849</v>
      </c>
      <c r="G87" s="23">
        <f>VLOOKUP('Table 7'!B87,'[7]Persons '!$P$27:$AA$238,4,0)</f>
        <v>5.0914317393913507E-2</v>
      </c>
      <c r="H87" s="23">
        <f>VLOOKUP('Table 7'!B87,'[7]Persons '!$P$27:$AA$238,5,0)</f>
        <v>4.2255877967420988E-2</v>
      </c>
      <c r="I87" s="22">
        <f>VLOOKUP('Table 7'!B87,'[7]Persons '!$P$27:$AA$238,6,0)</f>
        <v>9.329781602953123E-2</v>
      </c>
      <c r="J87" s="19">
        <f>VLOOKUP('Table 7'!B87,'[7]Persons '!$P$27:$AA$238,7,0)</f>
        <v>1.6038563458991056E-2</v>
      </c>
      <c r="K87" s="19">
        <f>VLOOKUP('Table 7'!B87,'[7]Persons '!$P$27:$AA$238,8,0)</f>
        <v>0.24713900855268311</v>
      </c>
      <c r="L87" s="19">
        <f>VLOOKUP('Table 7'!B87,'[7]Persons '!$P$27:$AA$238,9,0)</f>
        <v>0.17758478720793736</v>
      </c>
      <c r="M87" s="19">
        <f>VLOOKUP('Table 7'!B87,'[7]Persons '!$P$27:$AA$238,10,0)</f>
        <v>3.4896018926452957E-2</v>
      </c>
      <c r="N87" s="19">
        <f>VLOOKUP('Table 7'!B87,'[7]Persons '!$P$27:$AA$238,11,0)</f>
        <v>5.7314062972365978E-2</v>
      </c>
      <c r="O87" s="21"/>
      <c r="P87" s="145">
        <f>VLOOKUP(B87,'[7]Males '!$C$27:$N$238,12,FALSE)</f>
        <v>175.35953535021662</v>
      </c>
      <c r="Q87" s="19">
        <f>VLOOKUP(B87,'[7]Males '!$Q$27:$AB$238,2,FALSE)</f>
        <v>0.17904968485744313</v>
      </c>
      <c r="R87" s="19">
        <f>VLOOKUP(B87,'[7]Males '!$Q$27:$AB$238,3,FALSE)</f>
        <v>8.1528413925700385E-2</v>
      </c>
      <c r="S87" s="19">
        <f>VLOOKUP(B87,'[7]Males '!$Q$27:$AB$238,4,FALSE)</f>
        <v>8.2328812780834842E-2</v>
      </c>
      <c r="T87" s="19">
        <f>VLOOKUP(B87,'[7]Males '!$Q$27:$AB$238,5,FALSE)</f>
        <v>3.0108014515318138E-2</v>
      </c>
      <c r="U87" s="19">
        <f>VLOOKUP(B87,'[7]Males '!$Q$27:$AB$238,6,FALSE)</f>
        <v>0.12310230856892543</v>
      </c>
      <c r="V87" s="19">
        <f>VLOOKUP(B87,'[7]Males '!$Q$27:$AB$238,7,FALSE)</f>
        <v>2.7156696356438033E-2</v>
      </c>
      <c r="W87" s="19">
        <f>VLOOKUP(B87,'[7]Males '!$Q$27:$AB$238,8,FALSE)</f>
        <v>0.2122628906185374</v>
      </c>
      <c r="X87" s="19">
        <f>VLOOKUP(B87,'[7]Males '!$Q$27:$AB$238,9,FALSE)</f>
        <v>0.17741924211272048</v>
      </c>
      <c r="Y87" s="19">
        <f>VLOOKUP(B87,'[7]Males '!$Q$27:$AB$238,10,FALSE)</f>
        <v>4.34153997243861E-2</v>
      </c>
      <c r="Z87" s="19">
        <f>VLOOKUP(B87,'[7]Males '!$Q$27:$AB$238,11,FALSE)</f>
        <v>4.3628536539695957E-2</v>
      </c>
      <c r="AA87" s="21"/>
      <c r="AB87" s="145">
        <f>VLOOKUP(B87,'[7]Females '!$C$27:$N$238,12,FALSE)</f>
        <v>121.56142436592698</v>
      </c>
      <c r="AC87" s="274">
        <f>VLOOKUP(B87,'[7]Females '!$Q$27:$AB$238,2,FALSE)</f>
        <v>0.12392851289071438</v>
      </c>
      <c r="AD87" s="274">
        <f>VLOOKUP(B87,'[7]Females '!$Q$27:$AB$238,3,FALSE)</f>
        <v>0.18545545467616698</v>
      </c>
      <c r="AE87" s="274">
        <f>VLOOKUP(B87,'[7]Females '!$Q$27:$AB$238,4,FALSE)</f>
        <v>5.5970521261979609E-3</v>
      </c>
      <c r="AF87" s="274">
        <f>VLOOKUP(B87,'[7]Females '!$Q$27:$AB$238,5,FALSE)</f>
        <v>5.9779888578271691E-2</v>
      </c>
      <c r="AG87" s="274">
        <f>VLOOKUP(B87,'[7]Females '!$Q$27:$AB$238,6,FALSE)</f>
        <v>5.030307497315599E-2</v>
      </c>
      <c r="AH87" s="274">
        <f>VLOOKUP(B87,'[7]Females '!$Q$27:$AB$238,7,FALSE)</f>
        <v>0</v>
      </c>
      <c r="AI87" s="274">
        <f>VLOOKUP(B87,'[7]Females '!$Q$27:$AB$238,8,FALSE)</f>
        <v>0.29744986882477931</v>
      </c>
      <c r="AJ87" s="274">
        <f>VLOOKUP(B87,'[7]Females '!$Q$27:$AB$238,9,FALSE)</f>
        <v>0.17782359578663037</v>
      </c>
      <c r="AK87" s="274">
        <f>VLOOKUP(B87,'[7]Females '!$Q$27:$AB$238,10,FALSE)</f>
        <v>2.2606308880772825E-2</v>
      </c>
      <c r="AL87" s="273">
        <f>VLOOKUP(B87,'[7]Females '!$Q$27:$AB$238,11,FALSE)</f>
        <v>7.7056243263310314E-2</v>
      </c>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row>
    <row r="88" spans="1:68" s="3" customFormat="1" x14ac:dyDescent="0.2">
      <c r="A88" s="275" t="s">
        <v>404</v>
      </c>
      <c r="B88" s="28" t="s">
        <v>403</v>
      </c>
      <c r="C88" s="188" t="s">
        <v>402</v>
      </c>
      <c r="D88" s="24">
        <f>VLOOKUP(B88,'[7]Persons '!$C$27:$N$238,12,FALSE)</f>
        <v>202.73720988370039</v>
      </c>
      <c r="E88" s="23">
        <f>VLOOKUP('Table 7'!B88,'[7]Persons '!$P$27:$AA$238,2,0)</f>
        <v>0.18435342878887065</v>
      </c>
      <c r="F88" s="23">
        <f>VLOOKUP('Table 7'!B88,'[7]Persons '!$P$27:$AA$238,3,0)</f>
        <v>7.4921083876579669E-2</v>
      </c>
      <c r="G88" s="23">
        <f>VLOOKUP('Table 7'!B88,'[7]Persons '!$P$27:$AA$238,4,0)</f>
        <v>1.2162690335893475E-2</v>
      </c>
      <c r="H88" s="23">
        <f>VLOOKUP('Table 7'!B88,'[7]Persons '!$P$27:$AA$238,5,0)</f>
        <v>0.13703669006397928</v>
      </c>
      <c r="I88" s="22">
        <f>VLOOKUP('Table 7'!B88,'[7]Persons '!$P$27:$AA$238,6,0)</f>
        <v>7.539621434897946E-2</v>
      </c>
      <c r="J88" s="19">
        <f>VLOOKUP('Table 7'!B88,'[7]Persons '!$P$27:$AA$238,7,0)</f>
        <v>0</v>
      </c>
      <c r="K88" s="19">
        <f>VLOOKUP('Table 7'!B88,'[7]Persons '!$P$27:$AA$238,8,0)</f>
        <v>0.22337973762708627</v>
      </c>
      <c r="L88" s="19">
        <f>VLOOKUP('Table 7'!B88,'[7]Persons '!$P$27:$AA$238,9,0)</f>
        <v>0.17999800630482118</v>
      </c>
      <c r="M88" s="19">
        <f>VLOOKUP('Table 7'!B88,'[7]Persons '!$P$27:$AA$238,10,0)</f>
        <v>5.4553043877760908E-2</v>
      </c>
      <c r="N88" s="19">
        <f>VLOOKUP('Table 7'!B88,'[7]Persons '!$P$27:$AA$238,11,0)</f>
        <v>5.8199104776028916E-2</v>
      </c>
      <c r="O88" s="21"/>
      <c r="P88" s="145">
        <f>VLOOKUP(B88,'[7]Males '!$C$27:$N$238,12,FALSE)</f>
        <v>101.2350862346339</v>
      </c>
      <c r="Q88" s="19">
        <f>VLOOKUP(B88,'[7]Males '!$Q$27:$AB$238,2,FALSE)</f>
        <v>0.26667994038258858</v>
      </c>
      <c r="R88" s="19">
        <f>VLOOKUP(B88,'[7]Males '!$Q$27:$AB$238,3,FALSE)</f>
        <v>9.1094303712884905E-2</v>
      </c>
      <c r="S88" s="19">
        <f>VLOOKUP(B88,'[7]Males '!$Q$27:$AB$238,4,FALSE)</f>
        <v>2.4357463356759562E-2</v>
      </c>
      <c r="T88" s="19">
        <f>VLOOKUP(B88,'[7]Males '!$Q$27:$AB$238,5,FALSE)</f>
        <v>0.10944019321042793</v>
      </c>
      <c r="U88" s="19">
        <f>VLOOKUP(B88,'[7]Males '!$Q$27:$AB$238,6,FALSE)</f>
        <v>9.15887058563018E-2</v>
      </c>
      <c r="V88" s="19">
        <f>VLOOKUP(B88,'[7]Males '!$Q$27:$AB$238,7,FALSE)</f>
        <v>0</v>
      </c>
      <c r="W88" s="19">
        <f>VLOOKUP(B88,'[7]Males '!$Q$27:$AB$238,8,FALSE)</f>
        <v>0.10539705509211661</v>
      </c>
      <c r="X88" s="19">
        <f>VLOOKUP(B88,'[7]Males '!$Q$27:$AB$238,9,FALSE)</f>
        <v>0.16447840828452914</v>
      </c>
      <c r="Y88" s="19">
        <f>VLOOKUP(B88,'[7]Males '!$Q$27:$AB$238,10,FALSE)</f>
        <v>7.913337173237088E-2</v>
      </c>
      <c r="Z88" s="19">
        <f>VLOOKUP(B88,'[7]Males '!$Q$27:$AB$238,11,FALSE)</f>
        <v>6.7830558372020594E-2</v>
      </c>
      <c r="AA88" s="21"/>
      <c r="AB88" s="145">
        <f>VLOOKUP(B88,'[7]Females '!$C$27:$N$238,12,FALSE)</f>
        <v>101.50212364906643</v>
      </c>
      <c r="AC88" s="274">
        <f>VLOOKUP(B88,'[7]Females '!$Q$27:$AB$238,2,FALSE)</f>
        <v>0.10224350634624539</v>
      </c>
      <c r="AD88" s="274">
        <f>VLOOKUP(B88,'[7]Females '!$Q$27:$AB$238,3,FALSE)</f>
        <v>5.8790413443704358E-2</v>
      </c>
      <c r="AE88" s="274">
        <f>VLOOKUP(B88,'[7]Females '!$Q$27:$AB$238,4,FALSE)</f>
        <v>0</v>
      </c>
      <c r="AF88" s="274">
        <f>VLOOKUP(B88,'[7]Females '!$Q$27:$AB$238,5,FALSE)</f>
        <v>0.16456058452358815</v>
      </c>
      <c r="AG88" s="274">
        <f>VLOOKUP(B88,'[7]Females '!$Q$27:$AB$238,6,FALSE)</f>
        <v>5.9246322946067596E-2</v>
      </c>
      <c r="AH88" s="274">
        <f>VLOOKUP(B88,'[7]Females '!$Q$27:$AB$238,7,FALSE)</f>
        <v>0</v>
      </c>
      <c r="AI88" s="274">
        <f>VLOOKUP(B88,'[7]Females '!$Q$27:$AB$238,8,FALSE)</f>
        <v>0.34105202477958241</v>
      </c>
      <c r="AJ88" s="274">
        <f>VLOOKUP(B88,'[7]Females '!$Q$27:$AB$238,9,FALSE)</f>
        <v>0.19547677450619536</v>
      </c>
      <c r="AK88" s="274">
        <f>VLOOKUP(B88,'[7]Females '!$Q$27:$AB$238,10,FALSE)</f>
        <v>3.0037383312466935E-2</v>
      </c>
      <c r="AL88" s="273">
        <f>VLOOKUP(B88,'[7]Females '!$Q$27:$AB$238,11,FALSE)</f>
        <v>4.8592990142149919E-2</v>
      </c>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row>
    <row r="89" spans="1:68" s="3" customFormat="1" x14ac:dyDescent="0.2">
      <c r="A89" s="275" t="s">
        <v>401</v>
      </c>
      <c r="B89" s="28" t="s">
        <v>400</v>
      </c>
      <c r="C89" s="188" t="s">
        <v>399</v>
      </c>
      <c r="D89" s="24">
        <f>VLOOKUP(B89,'[7]Persons '!$C$27:$N$238,12,FALSE)</f>
        <v>320.62926764201961</v>
      </c>
      <c r="E89" s="23">
        <f>VLOOKUP('Table 7'!B89,'[7]Persons '!$P$27:$AA$238,2,0)</f>
        <v>0.11758113746404923</v>
      </c>
      <c r="F89" s="23">
        <f>VLOOKUP('Table 7'!B89,'[7]Persons '!$P$27:$AA$238,3,0)</f>
        <v>6.1298075959629945E-2</v>
      </c>
      <c r="G89" s="23">
        <f>VLOOKUP('Table 7'!B89,'[7]Persons '!$P$27:$AA$238,4,0)</f>
        <v>3.5986807940545308E-3</v>
      </c>
      <c r="H89" s="23">
        <f>VLOOKUP('Table 7'!B89,'[7]Persons '!$P$27:$AA$238,5,0)</f>
        <v>3.940079673507884E-2</v>
      </c>
      <c r="I89" s="22">
        <f>VLOOKUP('Table 7'!B89,'[7]Persons '!$P$27:$AA$238,6,0)</f>
        <v>7.4581927361794878E-2</v>
      </c>
      <c r="J89" s="19">
        <f>VLOOKUP('Table 7'!B89,'[7]Persons '!$P$27:$AA$238,7,0)</f>
        <v>4.9410909393155641E-3</v>
      </c>
      <c r="K89" s="19">
        <f>VLOOKUP('Table 7'!B89,'[7]Persons '!$P$27:$AA$238,8,0)</f>
        <v>0.24985660821689745</v>
      </c>
      <c r="L89" s="19">
        <f>VLOOKUP('Table 7'!B89,'[7]Persons '!$P$27:$AA$238,9,0)</f>
        <v>0.33992334532305291</v>
      </c>
      <c r="M89" s="19">
        <f>VLOOKUP('Table 7'!B89,'[7]Persons '!$P$27:$AA$238,10,0)</f>
        <v>3.799897502255821E-2</v>
      </c>
      <c r="N89" s="19">
        <f>VLOOKUP('Table 7'!B89,'[7]Persons '!$P$27:$AA$238,11,0)</f>
        <v>7.0819362183568352E-2</v>
      </c>
      <c r="O89" s="21"/>
      <c r="P89" s="145">
        <f>VLOOKUP(B89,'[7]Males '!$C$27:$N$238,12,FALSE)</f>
        <v>184.12835219411747</v>
      </c>
      <c r="Q89" s="19">
        <f>VLOOKUP(B89,'[7]Males '!$Q$27:$AB$238,2,FALSE)</f>
        <v>0.13512544157660819</v>
      </c>
      <c r="R89" s="19">
        <f>VLOOKUP(B89,'[7]Males '!$Q$27:$AB$238,3,FALSE)</f>
        <v>3.9968498381193998E-2</v>
      </c>
      <c r="S89" s="19">
        <f>VLOOKUP(B89,'[7]Males '!$Q$27:$AB$238,4,FALSE)</f>
        <v>0</v>
      </c>
      <c r="T89" s="19">
        <f>VLOOKUP(B89,'[7]Males '!$Q$27:$AB$238,5,FALSE)</f>
        <v>3.7735429267002574E-2</v>
      </c>
      <c r="U89" s="19">
        <f>VLOOKUP(B89,'[7]Males '!$Q$27:$AB$238,6,FALSE)</f>
        <v>7.5362201653012259E-2</v>
      </c>
      <c r="V89" s="19">
        <f>VLOOKUP(B89,'[7]Males '!$Q$27:$AB$238,7,FALSE)</f>
        <v>4.3988976003617765E-3</v>
      </c>
      <c r="W89" s="19">
        <f>VLOOKUP(B89,'[7]Males '!$Q$27:$AB$238,8,FALSE)</f>
        <v>0.19672702223502658</v>
      </c>
      <c r="X89" s="19">
        <f>VLOOKUP(B89,'[7]Males '!$Q$27:$AB$238,9,FALSE)</f>
        <v>0.38529083137912395</v>
      </c>
      <c r="Y89" s="19">
        <f>VLOOKUP(B89,'[7]Males '!$Q$27:$AB$238,10,FALSE)</f>
        <v>4.896235356022495E-2</v>
      </c>
      <c r="Z89" s="19">
        <f>VLOOKUP(B89,'[7]Males '!$Q$27:$AB$238,11,FALSE)</f>
        <v>7.6429324347445732E-2</v>
      </c>
      <c r="AA89" s="21"/>
      <c r="AB89" s="145">
        <f>VLOOKUP(B89,'[7]Females '!$C$27:$N$238,12,FALSE)</f>
        <v>136.50091544790206</v>
      </c>
      <c r="AC89" s="274">
        <f>VLOOKUP(B89,'[7]Females '!$Q$27:$AB$238,2,FALSE)</f>
        <v>9.3915334227213917E-2</v>
      </c>
      <c r="AD89" s="274">
        <f>VLOOKUP(B89,'[7]Females '!$Q$27:$AB$238,3,FALSE)</f>
        <v>9.0069897449815944E-2</v>
      </c>
      <c r="AE89" s="274">
        <f>VLOOKUP(B89,'[7]Females '!$Q$27:$AB$238,4,FALSE)</f>
        <v>8.4530010929889307E-3</v>
      </c>
      <c r="AF89" s="274">
        <f>VLOOKUP(B89,'[7]Females '!$Q$27:$AB$238,5,FALSE)</f>
        <v>4.1647238575328704E-2</v>
      </c>
      <c r="AG89" s="274">
        <f>VLOOKUP(B89,'[7]Females '!$Q$27:$AB$238,6,FALSE)</f>
        <v>7.3529402409637193E-2</v>
      </c>
      <c r="AH89" s="274">
        <f>VLOOKUP(B89,'[7]Females '!$Q$27:$AB$238,7,FALSE)</f>
        <v>5.6724645403247904E-3</v>
      </c>
      <c r="AI89" s="274">
        <f>VLOOKUP(B89,'[7]Females '!$Q$27:$AB$238,8,FALSE)</f>
        <v>0.32152398925604708</v>
      </c>
      <c r="AJ89" s="274">
        <f>VLOOKUP(B89,'[7]Females '!$Q$27:$AB$238,9,FALSE)</f>
        <v>0.27872638980606107</v>
      </c>
      <c r="AK89" s="274">
        <f>VLOOKUP(B89,'[7]Females '!$Q$27:$AB$238,10,FALSE)</f>
        <v>2.3210291606062104E-2</v>
      </c>
      <c r="AL89" s="273">
        <f>VLOOKUP(B89,'[7]Females '!$Q$27:$AB$238,11,FALSE)</f>
        <v>6.3251991036520419E-2</v>
      </c>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row>
    <row r="90" spans="1:68" s="3" customFormat="1" x14ac:dyDescent="0.2">
      <c r="A90" s="275" t="s">
        <v>398</v>
      </c>
      <c r="B90" s="28" t="s">
        <v>397</v>
      </c>
      <c r="C90" s="188" t="s">
        <v>396</v>
      </c>
      <c r="D90" s="24">
        <f>VLOOKUP(B90,'[7]Persons '!$C$27:$N$238,12,FALSE)</f>
        <v>333.52917353833311</v>
      </c>
      <c r="E90" s="23">
        <f>VLOOKUP('Table 7'!B90,'[7]Persons '!$P$27:$AA$238,2,0)</f>
        <v>0.14085459233091252</v>
      </c>
      <c r="F90" s="23">
        <f>VLOOKUP('Table 7'!B90,'[7]Persons '!$P$27:$AA$238,3,0)</f>
        <v>6.0207544198919591E-2</v>
      </c>
      <c r="G90" s="23">
        <f>VLOOKUP('Table 7'!B90,'[7]Persons '!$P$27:$AA$238,4,0)</f>
        <v>2.0800941857921744E-2</v>
      </c>
      <c r="H90" s="23">
        <f>VLOOKUP('Table 7'!B90,'[7]Persons '!$P$27:$AA$238,5,0)</f>
        <v>7.2372467260587631E-2</v>
      </c>
      <c r="I90" s="22">
        <f>VLOOKUP('Table 7'!B90,'[7]Persons '!$P$27:$AA$238,6,0)</f>
        <v>0.132962424985932</v>
      </c>
      <c r="J90" s="19">
        <f>VLOOKUP('Table 7'!B90,'[7]Persons '!$P$27:$AA$238,7,0)</f>
        <v>4.3217104313706279E-3</v>
      </c>
      <c r="K90" s="19">
        <f>VLOOKUP('Table 7'!B90,'[7]Persons '!$P$27:$AA$238,8,0)</f>
        <v>0.20258657202789956</v>
      </c>
      <c r="L90" s="19">
        <f>VLOOKUP('Table 7'!B90,'[7]Persons '!$P$27:$AA$238,9,0)</f>
        <v>0.2468278638906907</v>
      </c>
      <c r="M90" s="19">
        <f>VLOOKUP('Table 7'!B90,'[7]Persons '!$P$27:$AA$238,10,0)</f>
        <v>4.4027552334392817E-2</v>
      </c>
      <c r="N90" s="19">
        <f>VLOOKUP('Table 7'!B90,'[7]Persons '!$P$27:$AA$238,11,0)</f>
        <v>7.5038330681372972E-2</v>
      </c>
      <c r="O90" s="21"/>
      <c r="P90" s="145">
        <f>VLOOKUP(B90,'[7]Males '!$C$27:$N$238,12,FALSE)</f>
        <v>157.22130289853533</v>
      </c>
      <c r="Q90" s="19">
        <f>VLOOKUP(B90,'[7]Males '!$Q$27:$AB$238,2,FALSE)</f>
        <v>0.1324120962693153</v>
      </c>
      <c r="R90" s="19">
        <f>VLOOKUP(B90,'[7]Males '!$Q$27:$AB$238,3,FALSE)</f>
        <v>3.6997870761032794E-2</v>
      </c>
      <c r="S90" s="19">
        <f>VLOOKUP(B90,'[7]Males '!$Q$27:$AB$238,4,FALSE)</f>
        <v>3.923223970325458E-3</v>
      </c>
      <c r="T90" s="19">
        <f>VLOOKUP(B90,'[7]Males '!$Q$27:$AB$238,5,FALSE)</f>
        <v>5.5129266998864085E-2</v>
      </c>
      <c r="U90" s="19">
        <f>VLOOKUP(B90,'[7]Males '!$Q$27:$AB$238,6,FALSE)</f>
        <v>0.13244587842409922</v>
      </c>
      <c r="V90" s="19">
        <f>VLOOKUP(B90,'[7]Males '!$Q$27:$AB$238,7,FALSE)</f>
        <v>0</v>
      </c>
      <c r="W90" s="19">
        <f>VLOOKUP(B90,'[7]Males '!$Q$27:$AB$238,8,FALSE)</f>
        <v>0.20635134849396061</v>
      </c>
      <c r="X90" s="19">
        <f>VLOOKUP(B90,'[7]Males '!$Q$27:$AB$238,9,FALSE)</f>
        <v>0.30935939766920573</v>
      </c>
      <c r="Y90" s="19">
        <f>VLOOKUP(B90,'[7]Males '!$Q$27:$AB$238,10,FALSE)</f>
        <v>5.8560679542243824E-2</v>
      </c>
      <c r="Z90" s="19">
        <f>VLOOKUP(B90,'[7]Males '!$Q$27:$AB$238,11,FALSE)</f>
        <v>6.4820237870952979E-2</v>
      </c>
      <c r="AA90" s="21"/>
      <c r="AB90" s="145">
        <f>VLOOKUP(B90,'[7]Females '!$C$27:$N$238,12,FALSE)</f>
        <v>174.39945948142946</v>
      </c>
      <c r="AC90" s="274">
        <f>VLOOKUP(B90,'[7]Females '!$Q$27:$AB$238,2,FALSE)</f>
        <v>0.15000684951667378</v>
      </c>
      <c r="AD90" s="274">
        <f>VLOOKUP(B90,'[7]Females '!$Q$27:$AB$238,3,FALSE)</f>
        <v>8.1789926725294657E-2</v>
      </c>
      <c r="AE90" s="274">
        <f>VLOOKUP(B90,'[7]Females '!$Q$27:$AB$238,4,FALSE)</f>
        <v>3.6243842620322417E-2</v>
      </c>
      <c r="AF90" s="274">
        <f>VLOOKUP(B90,'[7]Females '!$Q$27:$AB$238,5,FALSE)</f>
        <v>8.8709185527026266E-2</v>
      </c>
      <c r="AG90" s="274">
        <f>VLOOKUP(B90,'[7]Females '!$Q$27:$AB$238,6,FALSE)</f>
        <v>0.13194811153828706</v>
      </c>
      <c r="AH90" s="274">
        <f>VLOOKUP(B90,'[7]Females '!$Q$27:$AB$238,7,FALSE)</f>
        <v>8.2650285312410882E-3</v>
      </c>
      <c r="AI90" s="274">
        <f>VLOOKUP(B90,'[7]Females '!$Q$27:$AB$238,8,FALSE)</f>
        <v>0.20140947786067775</v>
      </c>
      <c r="AJ90" s="274">
        <f>VLOOKUP(B90,'[7]Females '!$Q$27:$AB$238,9,FALSE)</f>
        <v>0.18828878559655518</v>
      </c>
      <c r="AK90" s="274">
        <f>VLOOKUP(B90,'[7]Females '!$Q$27:$AB$238,10,FALSE)</f>
        <v>3.1407705178890348E-2</v>
      </c>
      <c r="AL90" s="273">
        <f>VLOOKUP(B90,'[7]Females '!$Q$27:$AB$238,11,FALSE)</f>
        <v>8.1931086905031481E-2</v>
      </c>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row>
    <row r="91" spans="1:68" s="3" customFormat="1" x14ac:dyDescent="0.2">
      <c r="A91" s="275" t="s">
        <v>395</v>
      </c>
      <c r="B91" s="28" t="s">
        <v>394</v>
      </c>
      <c r="C91" s="188" t="s">
        <v>393</v>
      </c>
      <c r="D91" s="24">
        <f>VLOOKUP(B91,'[7]Persons '!$C$27:$N$238,12,FALSE)</f>
        <v>1330.9542240648543</v>
      </c>
      <c r="E91" s="23">
        <f>VLOOKUP('Table 7'!B91,'[7]Persons '!$P$27:$AA$238,2,0)</f>
        <v>0.1792418916374853</v>
      </c>
      <c r="F91" s="23">
        <f>VLOOKUP('Table 7'!B91,'[7]Persons '!$P$27:$AA$238,3,0)</f>
        <v>8.039247423863409E-2</v>
      </c>
      <c r="G91" s="23">
        <f>VLOOKUP('Table 7'!B91,'[7]Persons '!$P$27:$AA$238,4,0)</f>
        <v>1.0764600161011308E-2</v>
      </c>
      <c r="H91" s="23">
        <f>VLOOKUP('Table 7'!B91,'[7]Persons '!$P$27:$AA$238,5,0)</f>
        <v>6.2932474170821748E-2</v>
      </c>
      <c r="I91" s="22">
        <f>VLOOKUP('Table 7'!B91,'[7]Persons '!$P$27:$AA$238,6,0)</f>
        <v>0.13778968454192536</v>
      </c>
      <c r="J91" s="19">
        <f>VLOOKUP('Table 7'!B91,'[7]Persons '!$P$27:$AA$238,7,0)</f>
        <v>7.8135403116451323E-3</v>
      </c>
      <c r="K91" s="19">
        <f>VLOOKUP('Table 7'!B91,'[7]Persons '!$P$27:$AA$238,8,0)</f>
        <v>0.16375581765333591</v>
      </c>
      <c r="L91" s="19">
        <f>VLOOKUP('Table 7'!B91,'[7]Persons '!$P$27:$AA$238,9,0)</f>
        <v>0.22094687445057398</v>
      </c>
      <c r="M91" s="19">
        <f>VLOOKUP('Table 7'!B91,'[7]Persons '!$P$27:$AA$238,10,0)</f>
        <v>5.6700302930913188E-2</v>
      </c>
      <c r="N91" s="19">
        <f>VLOOKUP('Table 7'!B91,'[7]Persons '!$P$27:$AA$238,11,0)</f>
        <v>7.9662339903654095E-2</v>
      </c>
      <c r="O91" s="21"/>
      <c r="P91" s="145">
        <f>VLOOKUP(B91,'[7]Males '!$C$27:$N$238,12,FALSE)</f>
        <v>727.2981225970841</v>
      </c>
      <c r="Q91" s="19">
        <f>VLOOKUP(B91,'[7]Males '!$Q$27:$AB$238,2,FALSE)</f>
        <v>0.22791398042443092</v>
      </c>
      <c r="R91" s="19">
        <f>VLOOKUP(B91,'[7]Males '!$Q$27:$AB$238,3,FALSE)</f>
        <v>5.8991044292938083E-2</v>
      </c>
      <c r="S91" s="19">
        <f>VLOOKUP(B91,'[7]Males '!$Q$27:$AB$238,4,FALSE)</f>
        <v>1.307443890546801E-2</v>
      </c>
      <c r="T91" s="19">
        <f>VLOOKUP(B91,'[7]Males '!$Q$27:$AB$238,5,FALSE)</f>
        <v>6.509662234648958E-2</v>
      </c>
      <c r="U91" s="19">
        <f>VLOOKUP(B91,'[7]Males '!$Q$27:$AB$238,6,FALSE)</f>
        <v>0.14945377536597615</v>
      </c>
      <c r="V91" s="19">
        <f>VLOOKUP(B91,'[7]Males '!$Q$27:$AB$238,7,FALSE)</f>
        <v>3.7927331812838238E-3</v>
      </c>
      <c r="W91" s="19">
        <f>VLOOKUP(B91,'[7]Males '!$Q$27:$AB$238,8,FALSE)</f>
        <v>0.12994015602930015</v>
      </c>
      <c r="X91" s="19">
        <f>VLOOKUP(B91,'[7]Males '!$Q$27:$AB$238,9,FALSE)</f>
        <v>0.22243474966080679</v>
      </c>
      <c r="Y91" s="19">
        <f>VLOOKUP(B91,'[7]Males '!$Q$27:$AB$238,10,FALSE)</f>
        <v>5.7134846514001129E-2</v>
      </c>
      <c r="Z91" s="19">
        <f>VLOOKUP(B91,'[7]Males '!$Q$27:$AB$238,11,FALSE)</f>
        <v>7.2167653279305494E-2</v>
      </c>
      <c r="AA91" s="21"/>
      <c r="AB91" s="145">
        <f>VLOOKUP(B91,'[7]Females '!$C$27:$N$238,12,FALSE)</f>
        <v>597.41245692438008</v>
      </c>
      <c r="AC91" s="274">
        <f>VLOOKUP(B91,'[7]Females '!$Q$27:$AB$238,2,FALSE)</f>
        <v>0.12186110598156462</v>
      </c>
      <c r="AD91" s="274">
        <f>VLOOKUP(B91,'[7]Females '!$Q$27:$AB$238,3,FALSE)</f>
        <v>0.10400150396386028</v>
      </c>
      <c r="AE91" s="274">
        <f>VLOOKUP(B91,'[7]Females '!$Q$27:$AB$238,4,FALSE)</f>
        <v>8.0650731816258921E-3</v>
      </c>
      <c r="AF91" s="274">
        <f>VLOOKUP(B91,'[7]Females '!$Q$27:$AB$238,5,FALSE)</f>
        <v>6.0955526933553279E-2</v>
      </c>
      <c r="AG91" s="274">
        <f>VLOOKUP(B91,'[7]Females '!$Q$27:$AB$238,6,FALSE)</f>
        <v>0.12303650650898787</v>
      </c>
      <c r="AH91" s="274">
        <f>VLOOKUP(B91,'[7]Females '!$Q$27:$AB$238,7,FALSE)</f>
        <v>1.279018653170285E-2</v>
      </c>
      <c r="AI91" s="274">
        <f>VLOOKUP(B91,'[7]Females '!$Q$27:$AB$238,8,FALSE)</f>
        <v>0.20663490400978529</v>
      </c>
      <c r="AJ91" s="274">
        <f>VLOOKUP(B91,'[7]Females '!$Q$27:$AB$238,9,FALSE)</f>
        <v>0.22144466269809773</v>
      </c>
      <c r="AK91" s="274">
        <f>VLOOKUP(B91,'[7]Females '!$Q$27:$AB$238,10,FALSE)</f>
        <v>5.3135656700499294E-2</v>
      </c>
      <c r="AL91" s="273">
        <f>VLOOKUP(B91,'[7]Females '!$Q$27:$AB$238,11,FALSE)</f>
        <v>8.8074873490322808E-2</v>
      </c>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row>
    <row r="92" spans="1:68" s="3" customFormat="1" x14ac:dyDescent="0.2">
      <c r="A92" s="275" t="s">
        <v>392</v>
      </c>
      <c r="B92" s="28" t="s">
        <v>391</v>
      </c>
      <c r="C92" s="188" t="s">
        <v>390</v>
      </c>
      <c r="D92" s="24">
        <f>VLOOKUP(B92,'[7]Persons '!$C$27:$N$238,12,FALSE)</f>
        <v>903.8214583579221</v>
      </c>
      <c r="E92" s="23">
        <f>VLOOKUP('Table 7'!B92,'[7]Persons '!$P$27:$AA$238,2,0)</f>
        <v>0.17151086771083635</v>
      </c>
      <c r="F92" s="23">
        <f>VLOOKUP('Table 7'!B92,'[7]Persons '!$P$27:$AA$238,3,0)</f>
        <v>8.663813166428648E-2</v>
      </c>
      <c r="G92" s="23">
        <f>VLOOKUP('Table 7'!B92,'[7]Persons '!$P$27:$AA$238,4,0)</f>
        <v>3.5319479043386011E-2</v>
      </c>
      <c r="H92" s="23">
        <f>VLOOKUP('Table 7'!B92,'[7]Persons '!$P$27:$AA$238,5,0)</f>
        <v>7.1372387339695184E-2</v>
      </c>
      <c r="I92" s="22">
        <f>VLOOKUP('Table 7'!B92,'[7]Persons '!$P$27:$AA$238,6,0)</f>
        <v>0.10224196984354932</v>
      </c>
      <c r="J92" s="19">
        <f>VLOOKUP('Table 7'!B92,'[7]Persons '!$P$27:$AA$238,7,0)</f>
        <v>1.2622572128608957E-3</v>
      </c>
      <c r="K92" s="19">
        <f>VLOOKUP('Table 7'!B92,'[7]Persons '!$P$27:$AA$238,8,0)</f>
        <v>0.18258431623183402</v>
      </c>
      <c r="L92" s="19">
        <f>VLOOKUP('Table 7'!B92,'[7]Persons '!$P$27:$AA$238,9,0)</f>
        <v>0.21295731376072424</v>
      </c>
      <c r="M92" s="19">
        <f>VLOOKUP('Table 7'!B92,'[7]Persons '!$P$27:$AA$238,10,0)</f>
        <v>3.5004635989750399E-2</v>
      </c>
      <c r="N92" s="19">
        <f>VLOOKUP('Table 7'!B92,'[7]Persons '!$P$27:$AA$238,11,0)</f>
        <v>0.10110864120307725</v>
      </c>
      <c r="O92" s="21"/>
      <c r="P92" s="145">
        <f>VLOOKUP(B92,'[7]Males '!$C$27:$N$238,12,FALSE)</f>
        <v>503.70368245325648</v>
      </c>
      <c r="Q92" s="19">
        <f>VLOOKUP(B92,'[7]Males '!$Q$27:$AB$238,2,FALSE)</f>
        <v>0.20181271593182215</v>
      </c>
      <c r="R92" s="19">
        <f>VLOOKUP(B92,'[7]Males '!$Q$27:$AB$238,3,FALSE)</f>
        <v>6.8040215444997762E-2</v>
      </c>
      <c r="S92" s="19">
        <f>VLOOKUP(B92,'[7]Males '!$Q$27:$AB$238,4,FALSE)</f>
        <v>4.9094531637430487E-2</v>
      </c>
      <c r="T92" s="19">
        <f>VLOOKUP(B92,'[7]Males '!$Q$27:$AB$238,5,FALSE)</f>
        <v>7.1874815164143083E-2</v>
      </c>
      <c r="U92" s="19">
        <f>VLOOKUP(B92,'[7]Males '!$Q$27:$AB$238,6,FALSE)</f>
        <v>0.10478021512046957</v>
      </c>
      <c r="V92" s="19">
        <f>VLOOKUP(B92,'[7]Males '!$Q$27:$AB$238,7,FALSE)</f>
        <v>0</v>
      </c>
      <c r="W92" s="19">
        <f>VLOOKUP(B92,'[7]Males '!$Q$27:$AB$238,8,FALSE)</f>
        <v>0.15451111001551524</v>
      </c>
      <c r="X92" s="19">
        <f>VLOOKUP(B92,'[7]Males '!$Q$27:$AB$238,9,FALSE)</f>
        <v>0.20364031786609019</v>
      </c>
      <c r="Y92" s="19">
        <f>VLOOKUP(B92,'[7]Males '!$Q$27:$AB$238,10,FALSE)</f>
        <v>2.9405849845721498E-2</v>
      </c>
      <c r="Z92" s="19">
        <f>VLOOKUP(B92,'[7]Males '!$Q$27:$AB$238,11,FALSE)</f>
        <v>0.11684022897381006</v>
      </c>
      <c r="AA92" s="21"/>
      <c r="AB92" s="145">
        <f>VLOOKUP(B92,'[7]Females '!$C$27:$N$238,12,FALSE)</f>
        <v>397.05382058272909</v>
      </c>
      <c r="AC92" s="274">
        <f>VLOOKUP(B92,'[7]Females '!$Q$27:$AB$238,2,FALSE)</f>
        <v>0.13439335332316923</v>
      </c>
      <c r="AD92" s="274">
        <f>VLOOKUP(B92,'[7]Females '!$Q$27:$AB$238,3,FALSE)</f>
        <v>0.10318334187944182</v>
      </c>
      <c r="AE92" s="274">
        <f>VLOOKUP(B92,'[7]Females '!$Q$27:$AB$238,4,FALSE)</f>
        <v>1.811695621713524E-2</v>
      </c>
      <c r="AF92" s="274">
        <f>VLOOKUP(B92,'[7]Females '!$Q$27:$AB$238,5,FALSE)</f>
        <v>7.1285766993712515E-2</v>
      </c>
      <c r="AG92" s="274">
        <f>VLOOKUP(B92,'[7]Females '!$Q$27:$AB$238,6,FALSE)</f>
        <v>9.9810917388468451E-2</v>
      </c>
      <c r="AH92" s="274">
        <f>VLOOKUP(B92,'[7]Females '!$Q$27:$AB$238,7,FALSE)</f>
        <v>2.8733010383236832E-3</v>
      </c>
      <c r="AI92" s="274">
        <f>VLOOKUP(B92,'[7]Females '!$Q$27:$AB$238,8,FALSE)</f>
        <v>0.21960702392238282</v>
      </c>
      <c r="AJ92" s="274">
        <f>VLOOKUP(B92,'[7]Females '!$Q$27:$AB$238,9,FALSE)</f>
        <v>0.22642021616656496</v>
      </c>
      <c r="AK92" s="274">
        <f>VLOOKUP(B92,'[7]Females '!$Q$27:$AB$238,10,FALSE)</f>
        <v>4.2377394258270647E-2</v>
      </c>
      <c r="AL92" s="273">
        <f>VLOOKUP(B92,'[7]Females '!$Q$27:$AB$238,11,FALSE)</f>
        <v>8.1931728812530719E-2</v>
      </c>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row>
    <row r="93" spans="1:68" s="3" customFormat="1" x14ac:dyDescent="0.2">
      <c r="A93" s="275" t="s">
        <v>389</v>
      </c>
      <c r="B93" s="28" t="s">
        <v>388</v>
      </c>
      <c r="C93" s="188" t="s">
        <v>387</v>
      </c>
      <c r="D93" s="24">
        <f>VLOOKUP(B93,'[7]Persons '!$C$27:$N$238,12,FALSE)</f>
        <v>645.0360119191339</v>
      </c>
      <c r="E93" s="23">
        <f>VLOOKUP('Table 7'!B93,'[7]Persons '!$P$27:$AA$238,2,0)</f>
        <v>0.32827969355161041</v>
      </c>
      <c r="F93" s="23">
        <f>VLOOKUP('Table 7'!B93,'[7]Persons '!$P$27:$AA$238,3,0)</f>
        <v>5.8171403180988193E-2</v>
      </c>
      <c r="G93" s="23">
        <f>VLOOKUP('Table 7'!B93,'[7]Persons '!$P$27:$AA$238,4,0)</f>
        <v>3.6240315135050279E-2</v>
      </c>
      <c r="H93" s="23">
        <f>VLOOKUP('Table 7'!B93,'[7]Persons '!$P$27:$AA$238,5,0)</f>
        <v>7.6031139455967012E-2</v>
      </c>
      <c r="I93" s="22">
        <f>VLOOKUP('Table 7'!B93,'[7]Persons '!$P$27:$AA$238,6,0)</f>
        <v>7.9522749050461861E-2</v>
      </c>
      <c r="J93" s="19">
        <f>VLOOKUP('Table 7'!B93,'[7]Persons '!$P$27:$AA$238,7,0)</f>
        <v>1.0322760091432275E-2</v>
      </c>
      <c r="K93" s="19">
        <f>VLOOKUP('Table 7'!B93,'[7]Persons '!$P$27:$AA$238,8,0)</f>
        <v>9.0072057968870439E-2</v>
      </c>
      <c r="L93" s="19">
        <f>VLOOKUP('Table 7'!B93,'[7]Persons '!$P$27:$AA$238,9,0)</f>
        <v>0.14215134024120096</v>
      </c>
      <c r="M93" s="19">
        <f>VLOOKUP('Table 7'!B93,'[7]Persons '!$P$27:$AA$238,10,0)</f>
        <v>6.6409285775725177E-2</v>
      </c>
      <c r="N93" s="19">
        <f>VLOOKUP('Table 7'!B93,'[7]Persons '!$P$27:$AA$238,11,0)</f>
        <v>0.11279925554869315</v>
      </c>
      <c r="O93" s="21"/>
      <c r="P93" s="145">
        <f>VLOOKUP(B93,'[7]Males '!$C$27:$N$238,12,FALSE)</f>
        <v>365.11019539775913</v>
      </c>
      <c r="Q93" s="19">
        <f>VLOOKUP(B93,'[7]Males '!$Q$27:$AB$238,2,FALSE)</f>
        <v>0.39561961964021358</v>
      </c>
      <c r="R93" s="19">
        <f>VLOOKUP(B93,'[7]Males '!$Q$27:$AB$238,3,FALSE)</f>
        <v>4.3636653927510628E-2</v>
      </c>
      <c r="S93" s="19">
        <f>VLOOKUP(B93,'[7]Males '!$Q$27:$AB$238,4,FALSE)</f>
        <v>3.3820660058743721E-2</v>
      </c>
      <c r="T93" s="19">
        <f>VLOOKUP(B93,'[7]Males '!$Q$27:$AB$238,5,FALSE)</f>
        <v>6.296603454293638E-2</v>
      </c>
      <c r="U93" s="19">
        <f>VLOOKUP(B93,'[7]Males '!$Q$27:$AB$238,6,FALSE)</f>
        <v>7.5623238995693856E-2</v>
      </c>
      <c r="V93" s="19">
        <f>VLOOKUP(B93,'[7]Males '!$Q$27:$AB$238,7,FALSE)</f>
        <v>3.9683636524801185E-3</v>
      </c>
      <c r="W93" s="19">
        <f>VLOOKUP(B93,'[7]Males '!$Q$27:$AB$238,8,FALSE)</f>
        <v>7.5135312353739409E-2</v>
      </c>
      <c r="X93" s="19">
        <f>VLOOKUP(B93,'[7]Males '!$Q$27:$AB$238,9,FALSE)</f>
        <v>0.10564405589489019</v>
      </c>
      <c r="Y93" s="19">
        <f>VLOOKUP(B93,'[7]Males '!$Q$27:$AB$238,10,FALSE)</f>
        <v>6.9343363715133818E-2</v>
      </c>
      <c r="Z93" s="19">
        <f>VLOOKUP(B93,'[7]Males '!$Q$27:$AB$238,11,FALSE)</f>
        <v>0.13424269721865845</v>
      </c>
      <c r="AA93" s="21"/>
      <c r="AB93" s="145">
        <f>VLOOKUP(B93,'[7]Females '!$C$27:$N$238,12,FALSE)</f>
        <v>278.55257531314578</v>
      </c>
      <c r="AC93" s="274">
        <f>VLOOKUP(B93,'[7]Females '!$Q$27:$AB$238,2,FALSE)</f>
        <v>0.23939920809659793</v>
      </c>
      <c r="AD93" s="274">
        <f>VLOOKUP(B93,'[7]Females '!$Q$27:$AB$238,3,FALSE)</f>
        <v>7.75094706963491E-2</v>
      </c>
      <c r="AE93" s="274">
        <f>VLOOKUP(B93,'[7]Females '!$Q$27:$AB$238,4,FALSE)</f>
        <v>3.9590517267624414E-2</v>
      </c>
      <c r="AF93" s="274">
        <f>VLOOKUP(B93,'[7]Females '!$Q$27:$AB$238,5,FALSE)</f>
        <v>9.2905024457071883E-2</v>
      </c>
      <c r="AG93" s="274">
        <f>VLOOKUP(B93,'[7]Females '!$Q$27:$AB$238,6,FALSE)</f>
        <v>8.5026036149194656E-2</v>
      </c>
      <c r="AH93" s="274">
        <f>VLOOKUP(B93,'[7]Females '!$Q$27:$AB$238,7,FALSE)</f>
        <v>1.8702616434087684E-2</v>
      </c>
      <c r="AI93" s="274">
        <f>VLOOKUP(B93,'[7]Females '!$Q$27:$AB$238,8,FALSE)</f>
        <v>0.11009430606903631</v>
      </c>
      <c r="AJ93" s="274">
        <f>VLOOKUP(B93,'[7]Females '!$Q$27:$AB$238,9,FALSE)</f>
        <v>0.18863340311486573</v>
      </c>
      <c r="AK93" s="274">
        <f>VLOOKUP(B93,'[7]Females '!$Q$27:$AB$238,10,FALSE)</f>
        <v>6.2890862724594945E-2</v>
      </c>
      <c r="AL93" s="273">
        <f>VLOOKUP(B93,'[7]Females '!$Q$27:$AB$238,11,FALSE)</f>
        <v>8.5248554990577305E-2</v>
      </c>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row>
    <row r="94" spans="1:68" s="3" customFormat="1" x14ac:dyDescent="0.2">
      <c r="A94" s="275" t="s">
        <v>386</v>
      </c>
      <c r="B94" s="28" t="s">
        <v>385</v>
      </c>
      <c r="C94" s="188" t="s">
        <v>384</v>
      </c>
      <c r="D94" s="24">
        <f>VLOOKUP(B94,'[7]Persons '!$C$27:$N$238,12,FALSE)</f>
        <v>282.76592566539102</v>
      </c>
      <c r="E94" s="23">
        <f>VLOOKUP('Table 7'!B94,'[7]Persons '!$P$27:$AA$238,2,0)</f>
        <v>0.16188480732187541</v>
      </c>
      <c r="F94" s="23">
        <f>VLOOKUP('Table 7'!B94,'[7]Persons '!$P$27:$AA$238,3,0)</f>
        <v>0.10505391835112869</v>
      </c>
      <c r="G94" s="23">
        <f>VLOOKUP('Table 7'!B94,'[7]Persons '!$P$27:$AA$238,4,0)</f>
        <v>8.4795213572024061E-2</v>
      </c>
      <c r="H94" s="23">
        <f>VLOOKUP('Table 7'!B94,'[7]Persons '!$P$27:$AA$238,5,0)</f>
        <v>9.1408774488646927E-2</v>
      </c>
      <c r="I94" s="22">
        <f>VLOOKUP('Table 7'!B94,'[7]Persons '!$P$27:$AA$238,6,0)</f>
        <v>8.3670585789590121E-2</v>
      </c>
      <c r="J94" s="19">
        <f>VLOOKUP('Table 7'!B94,'[7]Persons '!$P$27:$AA$238,7,0)</f>
        <v>0</v>
      </c>
      <c r="K94" s="19">
        <f>VLOOKUP('Table 7'!B94,'[7]Persons '!$P$27:$AA$238,8,0)</f>
        <v>0.14082169096105246</v>
      </c>
      <c r="L94" s="19">
        <f>VLOOKUP('Table 7'!B94,'[7]Persons '!$P$27:$AA$238,9,0)</f>
        <v>0.1960540629412782</v>
      </c>
      <c r="M94" s="19">
        <f>VLOOKUP('Table 7'!B94,'[7]Persons '!$P$27:$AA$238,10,0)</f>
        <v>4.3775236947486515E-2</v>
      </c>
      <c r="N94" s="19">
        <f>VLOOKUP('Table 7'!B94,'[7]Persons '!$P$27:$AA$238,11,0)</f>
        <v>9.2535709626917595E-2</v>
      </c>
      <c r="O94" s="21"/>
      <c r="P94" s="145">
        <f>VLOOKUP(B94,'[7]Males '!$C$27:$N$238,12,FALSE)</f>
        <v>156.74482850482997</v>
      </c>
      <c r="Q94" s="19">
        <f>VLOOKUP(B94,'[7]Males '!$Q$27:$AB$238,2,FALSE)</f>
        <v>0.18008302271920767</v>
      </c>
      <c r="R94" s="19">
        <f>VLOOKUP(B94,'[7]Males '!$Q$27:$AB$238,3,FALSE)</f>
        <v>9.2479462460364717E-2</v>
      </c>
      <c r="S94" s="19">
        <f>VLOOKUP(B94,'[7]Males '!$Q$27:$AB$238,4,FALSE)</f>
        <v>0.12267651081819275</v>
      </c>
      <c r="T94" s="19">
        <f>VLOOKUP(B94,'[7]Males '!$Q$27:$AB$238,5,FALSE)</f>
        <v>8.5630694795450962E-2</v>
      </c>
      <c r="U94" s="19">
        <f>VLOOKUP(B94,'[7]Males '!$Q$27:$AB$238,6,FALSE)</f>
        <v>6.6553319729775545E-2</v>
      </c>
      <c r="V94" s="19">
        <f>VLOOKUP(B94,'[7]Males '!$Q$27:$AB$238,7,FALSE)</f>
        <v>0</v>
      </c>
      <c r="W94" s="19">
        <f>VLOOKUP(B94,'[7]Males '!$Q$27:$AB$238,8,FALSE)</f>
        <v>0.15861348368737357</v>
      </c>
      <c r="X94" s="19">
        <f>VLOOKUP(B94,'[7]Males '!$Q$27:$AB$238,9,FALSE)</f>
        <v>0.15492462315310004</v>
      </c>
      <c r="Y94" s="19">
        <f>VLOOKUP(B94,'[7]Males '!$Q$27:$AB$238,10,FALSE)</f>
        <v>5.9047411159909843E-2</v>
      </c>
      <c r="Z94" s="19">
        <f>VLOOKUP(B94,'[7]Males '!$Q$27:$AB$238,11,FALSE)</f>
        <v>7.999147147662472E-2</v>
      </c>
      <c r="AA94" s="21"/>
      <c r="AB94" s="145">
        <f>VLOOKUP(B94,'[7]Females '!$C$27:$N$238,12,FALSE)</f>
        <v>121.41817965706655</v>
      </c>
      <c r="AC94" s="274">
        <f>VLOOKUP(B94,'[7]Females '!$Q$27:$AB$238,2,FALSE)</f>
        <v>0.14452880886819194</v>
      </c>
      <c r="AD94" s="274">
        <f>VLOOKUP(B94,'[7]Females '!$Q$27:$AB$238,3,FALSE)</f>
        <v>0.12526946975093581</v>
      </c>
      <c r="AE94" s="274">
        <f>VLOOKUP(B94,'[7]Females '!$Q$27:$AB$238,4,FALSE)</f>
        <v>1.9020132866360968E-2</v>
      </c>
      <c r="AF94" s="274">
        <f>VLOOKUP(B94,'[7]Females '!$Q$27:$AB$238,5,FALSE)</f>
        <v>9.9968974145108039E-2</v>
      </c>
      <c r="AG94" s="274">
        <f>VLOOKUP(B94,'[7]Females '!$Q$27:$AB$238,6,FALSE)</f>
        <v>0.1089400449887106</v>
      </c>
      <c r="AH94" s="274">
        <f>VLOOKUP(B94,'[7]Females '!$Q$27:$AB$238,7,FALSE)</f>
        <v>0</v>
      </c>
      <c r="AI94" s="274">
        <f>VLOOKUP(B94,'[7]Females '!$Q$27:$AB$238,8,FALSE)</f>
        <v>0.11362060528070116</v>
      </c>
      <c r="AJ94" s="274">
        <f>VLOOKUP(B94,'[7]Females '!$Q$27:$AB$238,9,FALSE)</f>
        <v>0.25069515055378072</v>
      </c>
      <c r="AK94" s="274">
        <f>VLOOKUP(B94,'[7]Females '!$Q$27:$AB$238,10,FALSE)</f>
        <v>2.5719122701258944E-2</v>
      </c>
      <c r="AL94" s="273">
        <f>VLOOKUP(B94,'[7]Females '!$Q$27:$AB$238,11,FALSE)</f>
        <v>0.11223769084495182</v>
      </c>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row>
    <row r="95" spans="1:68" s="3" customFormat="1" x14ac:dyDescent="0.2">
      <c r="A95" s="275" t="s">
        <v>383</v>
      </c>
      <c r="B95" s="28" t="s">
        <v>382</v>
      </c>
      <c r="C95" s="188" t="s">
        <v>381</v>
      </c>
      <c r="D95" s="24">
        <f>VLOOKUP(B95,'[7]Persons '!$C$27:$N$238,12,FALSE)</f>
        <v>1050.4830039387148</v>
      </c>
      <c r="E95" s="23">
        <f>VLOOKUP('Table 7'!B95,'[7]Persons '!$P$27:$AA$238,2,0)</f>
        <v>0.33490903998349369</v>
      </c>
      <c r="F95" s="23">
        <f>VLOOKUP('Table 7'!B95,'[7]Persons '!$P$27:$AA$238,3,0)</f>
        <v>6.3762466575151069E-2</v>
      </c>
      <c r="G95" s="23">
        <f>VLOOKUP('Table 7'!B95,'[7]Persons '!$P$27:$AA$238,4,0)</f>
        <v>2.4134125169966169E-2</v>
      </c>
      <c r="H95" s="23">
        <f>VLOOKUP('Table 7'!B95,'[7]Persons '!$P$27:$AA$238,5,0)</f>
        <v>7.3530355683165904E-2</v>
      </c>
      <c r="I95" s="22">
        <f>VLOOKUP('Table 7'!B95,'[7]Persons '!$P$27:$AA$238,6,0)</f>
        <v>9.6137025806883714E-2</v>
      </c>
      <c r="J95" s="19">
        <f>VLOOKUP('Table 7'!B95,'[7]Persons '!$P$27:$AA$238,7,0)</f>
        <v>2.0210152681455554E-3</v>
      </c>
      <c r="K95" s="19">
        <f>VLOOKUP('Table 7'!B95,'[7]Persons '!$P$27:$AA$238,8,0)</f>
        <v>9.2979702509440432E-2</v>
      </c>
      <c r="L95" s="19">
        <f>VLOOKUP('Table 7'!B95,'[7]Persons '!$P$27:$AA$238,9,0)</f>
        <v>0.17244636660848492</v>
      </c>
      <c r="M95" s="19">
        <f>VLOOKUP('Table 7'!B95,'[7]Persons '!$P$27:$AA$238,10,0)</f>
        <v>6.0700804109597772E-2</v>
      </c>
      <c r="N95" s="19">
        <f>VLOOKUP('Table 7'!B95,'[7]Persons '!$P$27:$AA$238,11,0)</f>
        <v>7.937909828567058E-2</v>
      </c>
      <c r="O95" s="21"/>
      <c r="P95" s="145">
        <f>VLOOKUP(B95,'[7]Males '!$C$27:$N$238,12,FALSE)</f>
        <v>611.8540760234531</v>
      </c>
      <c r="Q95" s="19">
        <f>VLOOKUP(B95,'[7]Males '!$Q$27:$AB$238,2,FALSE)</f>
        <v>0.3668006742475603</v>
      </c>
      <c r="R95" s="19">
        <f>VLOOKUP(B95,'[7]Males '!$Q$27:$AB$238,3,FALSE)</f>
        <v>4.6703703467922589E-2</v>
      </c>
      <c r="S95" s="19">
        <f>VLOOKUP(B95,'[7]Males '!$Q$27:$AB$238,4,FALSE)</f>
        <v>2.6514465317802355E-2</v>
      </c>
      <c r="T95" s="19">
        <f>VLOOKUP(B95,'[7]Males '!$Q$27:$AB$238,5,FALSE)</f>
        <v>6.2550552282689728E-2</v>
      </c>
      <c r="U95" s="19">
        <f>VLOOKUP(B95,'[7]Males '!$Q$27:$AB$238,6,FALSE)</f>
        <v>0.12085917534489239</v>
      </c>
      <c r="V95" s="19">
        <f>VLOOKUP(B95,'[7]Males '!$Q$27:$AB$238,7,FALSE)</f>
        <v>2.2304035990061647E-3</v>
      </c>
      <c r="W95" s="19">
        <f>VLOOKUP(B95,'[7]Males '!$Q$27:$AB$238,8,FALSE)</f>
        <v>7.4210680518566205E-2</v>
      </c>
      <c r="X95" s="19">
        <f>VLOOKUP(B95,'[7]Males '!$Q$27:$AB$238,9,FALSE)</f>
        <v>0.16224790434693009</v>
      </c>
      <c r="Y95" s="19">
        <f>VLOOKUP(B95,'[7]Males '!$Q$27:$AB$238,10,FALSE)</f>
        <v>6.4189705057235827E-2</v>
      </c>
      <c r="Z95" s="19">
        <f>VLOOKUP(B95,'[7]Males '!$Q$27:$AB$238,11,FALSE)</f>
        <v>7.3692735817394314E-2</v>
      </c>
      <c r="AA95" s="21"/>
      <c r="AB95" s="145">
        <f>VLOOKUP(B95,'[7]Females '!$C$27:$N$238,12,FALSE)</f>
        <v>432.75268505675899</v>
      </c>
      <c r="AC95" s="274">
        <f>VLOOKUP(B95,'[7]Females '!$Q$27:$AB$238,2,FALSE)</f>
        <v>0.28882253004216885</v>
      </c>
      <c r="AD95" s="274">
        <f>VLOOKUP(B95,'[7]Females '!$Q$27:$AB$238,3,FALSE)</f>
        <v>8.8262023009549426E-2</v>
      </c>
      <c r="AE95" s="274">
        <f>VLOOKUP(B95,'[7]Females '!$Q$27:$AB$238,4,FALSE)</f>
        <v>1.9701148953844387E-2</v>
      </c>
      <c r="AF95" s="274">
        <f>VLOOKUP(B95,'[7]Females '!$Q$27:$AB$238,5,FALSE)</f>
        <v>9.0052771231081144E-2</v>
      </c>
      <c r="AG95" s="274">
        <f>VLOOKUP(B95,'[7]Females '!$Q$27:$AB$238,6,FALSE)</f>
        <v>6.1164073912524181E-2</v>
      </c>
      <c r="AH95" s="274">
        <f>VLOOKUP(B95,'[7]Females '!$Q$27:$AB$238,7,FALSE)</f>
        <v>1.7524112104787596E-3</v>
      </c>
      <c r="AI95" s="274">
        <f>VLOOKUP(B95,'[7]Females '!$Q$27:$AB$238,8,FALSE)</f>
        <v>0.11973504147085595</v>
      </c>
      <c r="AJ95" s="274">
        <f>VLOOKUP(B95,'[7]Females '!$Q$27:$AB$238,9,FALSE)</f>
        <v>0.18642171182032993</v>
      </c>
      <c r="AK95" s="274">
        <f>VLOOKUP(B95,'[7]Females '!$Q$27:$AB$238,10,FALSE)</f>
        <v>5.5591569192214127E-2</v>
      </c>
      <c r="AL95" s="273">
        <f>VLOOKUP(B95,'[7]Females '!$Q$27:$AB$238,11,FALSE)</f>
        <v>8.8496719156953355E-2</v>
      </c>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row>
    <row r="96" spans="1:68" s="3" customFormat="1" x14ac:dyDescent="0.2">
      <c r="A96" s="275" t="s">
        <v>380</v>
      </c>
      <c r="B96" s="28" t="s">
        <v>379</v>
      </c>
      <c r="C96" s="188" t="s">
        <v>378</v>
      </c>
      <c r="D96" s="24">
        <f>VLOOKUP(B96,'[7]Persons '!$C$27:$N$238,12,FALSE)</f>
        <v>633.9581022227942</v>
      </c>
      <c r="E96" s="23">
        <f>VLOOKUP('Table 7'!B96,'[7]Persons '!$P$27:$AA$238,2,0)</f>
        <v>0.28416379700039546</v>
      </c>
      <c r="F96" s="23">
        <f>VLOOKUP('Table 7'!B96,'[7]Persons '!$P$27:$AA$238,3,0)</f>
        <v>0.10228890225964105</v>
      </c>
      <c r="G96" s="23">
        <f>VLOOKUP('Table 7'!B96,'[7]Persons '!$P$27:$AA$238,4,0)</f>
        <v>2.7383916627207613E-2</v>
      </c>
      <c r="H96" s="23">
        <f>VLOOKUP('Table 7'!B96,'[7]Persons '!$P$27:$AA$238,5,0)</f>
        <v>0.12642279213027052</v>
      </c>
      <c r="I96" s="22">
        <f>VLOOKUP('Table 7'!B96,'[7]Persons '!$P$27:$AA$238,6,0)</f>
        <v>6.0559885851102377E-2</v>
      </c>
      <c r="J96" s="19">
        <f>VLOOKUP('Table 7'!B96,'[7]Persons '!$P$27:$AA$238,7,0)</f>
        <v>0</v>
      </c>
      <c r="K96" s="19">
        <f>VLOOKUP('Table 7'!B96,'[7]Persons '!$P$27:$AA$238,8,0)</f>
        <v>0.13371171826540368</v>
      </c>
      <c r="L96" s="19">
        <f>VLOOKUP('Table 7'!B96,'[7]Persons '!$P$27:$AA$238,9,0)</f>
        <v>0.13884803762552517</v>
      </c>
      <c r="M96" s="19">
        <f>VLOOKUP('Table 7'!B96,'[7]Persons '!$P$27:$AA$238,10,0)</f>
        <v>6.1967633040672002E-2</v>
      </c>
      <c r="N96" s="19">
        <f>VLOOKUP('Table 7'!B96,'[7]Persons '!$P$27:$AA$238,11,0)</f>
        <v>6.4653317199782193E-2</v>
      </c>
      <c r="O96" s="21"/>
      <c r="P96" s="145">
        <f>VLOOKUP(B96,'[7]Males '!$C$27:$N$238,12,FALSE)</f>
        <v>350.13143600287327</v>
      </c>
      <c r="Q96" s="19">
        <f>VLOOKUP(B96,'[7]Males '!$Q$27:$AB$238,2,FALSE)</f>
        <v>0.29297031211173596</v>
      </c>
      <c r="R96" s="19">
        <f>VLOOKUP(B96,'[7]Males '!$Q$27:$AB$238,3,FALSE)</f>
        <v>8.6816365573708587E-2</v>
      </c>
      <c r="S96" s="19">
        <f>VLOOKUP(B96,'[7]Males '!$Q$27:$AB$238,4,FALSE)</f>
        <v>3.8661959945793148E-2</v>
      </c>
      <c r="T96" s="19">
        <f>VLOOKUP(B96,'[7]Males '!$Q$27:$AB$238,5,FALSE)</f>
        <v>9.8143660978006961E-2</v>
      </c>
      <c r="U96" s="19">
        <f>VLOOKUP(B96,'[7]Males '!$Q$27:$AB$238,6,FALSE)</f>
        <v>7.1981554801697017E-2</v>
      </c>
      <c r="V96" s="19">
        <f>VLOOKUP(B96,'[7]Males '!$Q$27:$AB$238,7,FALSE)</f>
        <v>0</v>
      </c>
      <c r="W96" s="19">
        <f>VLOOKUP(B96,'[7]Males '!$Q$27:$AB$238,8,FALSE)</f>
        <v>8.518330415542967E-2</v>
      </c>
      <c r="X96" s="19">
        <f>VLOOKUP(B96,'[7]Males '!$Q$27:$AB$238,9,FALSE)</f>
        <v>0.17597699847627779</v>
      </c>
      <c r="Y96" s="19">
        <f>VLOOKUP(B96,'[7]Males '!$Q$27:$AB$238,10,FALSE)</f>
        <v>7.9033821134043378E-2</v>
      </c>
      <c r="Z96" s="19">
        <f>VLOOKUP(B96,'[7]Males '!$Q$27:$AB$238,11,FALSE)</f>
        <v>7.12320228233074E-2</v>
      </c>
      <c r="AA96" s="21"/>
      <c r="AB96" s="145">
        <f>VLOOKUP(B96,'[7]Females '!$C$27:$N$238,12,FALSE)</f>
        <v>280.07702304435878</v>
      </c>
      <c r="AC96" s="274">
        <f>VLOOKUP(B96,'[7]Females '!$Q$27:$AB$238,2,FALSE)</f>
        <v>0.27534809434945312</v>
      </c>
      <c r="AD96" s="274">
        <f>VLOOKUP(B96,'[7]Females '!$Q$27:$AB$238,3,FALSE)</f>
        <v>0.12300094893055816</v>
      </c>
      <c r="AE96" s="274">
        <f>VLOOKUP(B96,'[7]Females '!$Q$27:$AB$238,4,FALSE)</f>
        <v>1.2226350752174734E-2</v>
      </c>
      <c r="AF96" s="274">
        <f>VLOOKUP(B96,'[7]Females '!$Q$27:$AB$238,5,FALSE)</f>
        <v>0.1595101224164506</v>
      </c>
      <c r="AG96" s="274">
        <f>VLOOKUP(B96,'[7]Females '!$Q$27:$AB$238,6,FALSE)</f>
        <v>4.7092135631801785E-2</v>
      </c>
      <c r="AH96" s="274">
        <f>VLOOKUP(B96,'[7]Females '!$Q$27:$AB$238,7,FALSE)</f>
        <v>0</v>
      </c>
      <c r="AI96" s="274">
        <f>VLOOKUP(B96,'[7]Females '!$Q$27:$AB$238,8,FALSE)</f>
        <v>0.19381927614890124</v>
      </c>
      <c r="AJ96" s="274">
        <f>VLOOKUP(B96,'[7]Females '!$Q$27:$AB$238,9,FALSE)</f>
        <v>9.4291059521436918E-2</v>
      </c>
      <c r="AK96" s="274">
        <f>VLOOKUP(B96,'[7]Females '!$Q$27:$AB$238,10,FALSE)</f>
        <v>4.1462372132564707E-2</v>
      </c>
      <c r="AL96" s="273">
        <f>VLOOKUP(B96,'[7]Females '!$Q$27:$AB$238,11,FALSE)</f>
        <v>5.3249640116658545E-2</v>
      </c>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row>
    <row r="97" spans="1:68" s="3" customFormat="1" x14ac:dyDescent="0.2">
      <c r="A97" s="275" t="s">
        <v>377</v>
      </c>
      <c r="B97" s="28" t="s">
        <v>376</v>
      </c>
      <c r="C97" s="188" t="s">
        <v>375</v>
      </c>
      <c r="D97" s="24">
        <f>VLOOKUP(B97,'[7]Persons '!$C$27:$N$238,12,FALSE)</f>
        <v>372.660554181105</v>
      </c>
      <c r="E97" s="23">
        <f>VLOOKUP('Table 7'!B97,'[7]Persons '!$P$27:$AA$238,2,0)</f>
        <v>0.11619848669416365</v>
      </c>
      <c r="F97" s="23">
        <f>VLOOKUP('Table 7'!B97,'[7]Persons '!$P$27:$AA$238,3,0)</f>
        <v>8.073505786249198E-2</v>
      </c>
      <c r="G97" s="23">
        <f>VLOOKUP('Table 7'!B97,'[7]Persons '!$P$27:$AA$238,4,0)</f>
        <v>8.6956179013861715E-3</v>
      </c>
      <c r="H97" s="23">
        <f>VLOOKUP('Table 7'!B97,'[7]Persons '!$P$27:$AA$238,5,0)</f>
        <v>8.0646024468395985E-2</v>
      </c>
      <c r="I97" s="22">
        <f>VLOOKUP('Table 7'!B97,'[7]Persons '!$P$27:$AA$238,6,0)</f>
        <v>7.4385993493299746E-2</v>
      </c>
      <c r="J97" s="19">
        <f>VLOOKUP('Table 7'!B97,'[7]Persons '!$P$27:$AA$238,7,0)</f>
        <v>6.9775217492128714E-4</v>
      </c>
      <c r="K97" s="19">
        <f>VLOOKUP('Table 7'!B97,'[7]Persons '!$P$27:$AA$238,8,0)</f>
        <v>0.27803817813899101</v>
      </c>
      <c r="L97" s="19">
        <f>VLOOKUP('Table 7'!B97,'[7]Persons '!$P$27:$AA$238,9,0)</f>
        <v>0.27682061938456848</v>
      </c>
      <c r="M97" s="19">
        <f>VLOOKUP('Table 7'!B97,'[7]Persons '!$P$27:$AA$238,10,0)</f>
        <v>4.9945399331003414E-2</v>
      </c>
      <c r="N97" s="19">
        <f>VLOOKUP('Table 7'!B97,'[7]Persons '!$P$27:$AA$238,11,0)</f>
        <v>3.3836870550778109E-2</v>
      </c>
      <c r="O97" s="21"/>
      <c r="P97" s="145">
        <f>VLOOKUP(B97,'[7]Males '!$C$27:$N$238,12,FALSE)</f>
        <v>191.88654095602524</v>
      </c>
      <c r="Q97" s="19">
        <f>VLOOKUP(B97,'[7]Males '!$Q$27:$AB$238,2,FALSE)</f>
        <v>0.13551352008184947</v>
      </c>
      <c r="R97" s="19">
        <f>VLOOKUP(B97,'[7]Males '!$Q$27:$AB$238,3,FALSE)</f>
        <v>6.4071528279222079E-2</v>
      </c>
      <c r="S97" s="19">
        <f>VLOOKUP(B97,'[7]Males '!$Q$27:$AB$238,4,FALSE)</f>
        <v>1.1359307790234977E-2</v>
      </c>
      <c r="T97" s="19">
        <f>VLOOKUP(B97,'[7]Males '!$Q$27:$AB$238,5,FALSE)</f>
        <v>6.9651924374046589E-2</v>
      </c>
      <c r="U97" s="19">
        <f>VLOOKUP(B97,'[7]Males '!$Q$27:$AB$238,6,FALSE)</f>
        <v>5.3787020073878311E-2</v>
      </c>
      <c r="V97" s="19">
        <f>VLOOKUP(B97,'[7]Males '!$Q$27:$AB$238,7,FALSE)</f>
        <v>0</v>
      </c>
      <c r="W97" s="19">
        <f>VLOOKUP(B97,'[7]Males '!$Q$27:$AB$238,8,FALSE)</f>
        <v>0.24503034977761912</v>
      </c>
      <c r="X97" s="19">
        <f>VLOOKUP(B97,'[7]Males '!$Q$27:$AB$238,9,FALSE)</f>
        <v>0.33648428653348561</v>
      </c>
      <c r="Y97" s="19">
        <f>VLOOKUP(B97,'[7]Males '!$Q$27:$AB$238,10,FALSE)</f>
        <v>5.2753855363463407E-2</v>
      </c>
      <c r="Z97" s="19">
        <f>VLOOKUP(B97,'[7]Males '!$Q$27:$AB$238,11,FALSE)</f>
        <v>3.1348207726200408E-2</v>
      </c>
      <c r="AA97" s="21"/>
      <c r="AB97" s="145">
        <f>VLOOKUP(B97,'[7]Females '!$C$27:$N$238,12,FALSE)</f>
        <v>180.23069608958474</v>
      </c>
      <c r="AC97" s="274">
        <f>VLOOKUP(B97,'[7]Females '!$Q$27:$AB$238,2,FALSE)</f>
        <v>9.5984603069906888E-2</v>
      </c>
      <c r="AD97" s="274">
        <f>VLOOKUP(B97,'[7]Females '!$Q$27:$AB$238,3,FALSE)</f>
        <v>9.8719629095645273E-2</v>
      </c>
      <c r="AE97" s="274">
        <f>VLOOKUP(B97,'[7]Females '!$Q$27:$AB$238,4,FALSE)</f>
        <v>5.8858758778105287E-3</v>
      </c>
      <c r="AF97" s="274">
        <f>VLOOKUP(B97,'[7]Females '!$Q$27:$AB$238,5,FALSE)</f>
        <v>9.2594245563663122E-2</v>
      </c>
      <c r="AG97" s="274">
        <f>VLOOKUP(B97,'[7]Females '!$Q$27:$AB$238,6,FALSE)</f>
        <v>9.6541381161662457E-2</v>
      </c>
      <c r="AH97" s="274">
        <f>VLOOKUP(B97,'[7]Females '!$Q$27:$AB$238,7,FALSE)</f>
        <v>1.4427326633527028E-3</v>
      </c>
      <c r="AI97" s="274">
        <f>VLOOKUP(B97,'[7]Females '!$Q$27:$AB$238,8,FALSE)</f>
        <v>0.31401884655973122</v>
      </c>
      <c r="AJ97" s="274">
        <f>VLOOKUP(B97,'[7]Females '!$Q$27:$AB$238,9,FALSE)</f>
        <v>0.21111832384665205</v>
      </c>
      <c r="AK97" s="274">
        <f>VLOOKUP(B97,'[7]Females '!$Q$27:$AB$238,10,FALSE)</f>
        <v>4.710587902006938E-2</v>
      </c>
      <c r="AL97" s="273">
        <f>VLOOKUP(B97,'[7]Females '!$Q$27:$AB$238,11,FALSE)</f>
        <v>3.6588483141506437E-2</v>
      </c>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row>
    <row r="98" spans="1:68" s="3" customFormat="1" x14ac:dyDescent="0.2">
      <c r="A98" s="275" t="s">
        <v>374</v>
      </c>
      <c r="B98" s="28" t="s">
        <v>373</v>
      </c>
      <c r="C98" s="188" t="s">
        <v>372</v>
      </c>
      <c r="D98" s="24">
        <f>VLOOKUP(B98,'[7]Persons '!$C$27:$N$238,12,FALSE)</f>
        <v>469.77471407594061</v>
      </c>
      <c r="E98" s="23">
        <f>VLOOKUP('Table 7'!B98,'[7]Persons '!$P$27:$AA$238,2,0)</f>
        <v>0.15624036309595357</v>
      </c>
      <c r="F98" s="23">
        <f>VLOOKUP('Table 7'!B98,'[7]Persons '!$P$27:$AA$238,3,0)</f>
        <v>6.0154512072633073E-2</v>
      </c>
      <c r="G98" s="23">
        <f>VLOOKUP('Table 7'!B98,'[7]Persons '!$P$27:$AA$238,4,0)</f>
        <v>8.4648515755552673E-3</v>
      </c>
      <c r="H98" s="23">
        <f>VLOOKUP('Table 7'!B98,'[7]Persons '!$P$27:$AA$238,5,0)</f>
        <v>2.6512305298161065E-2</v>
      </c>
      <c r="I98" s="22">
        <f>VLOOKUP('Table 7'!B98,'[7]Persons '!$P$27:$AA$238,6,0)</f>
        <v>0.10960291602895991</v>
      </c>
      <c r="J98" s="19">
        <f>VLOOKUP('Table 7'!B98,'[7]Persons '!$P$27:$AA$238,7,0)</f>
        <v>1.798272294791441E-2</v>
      </c>
      <c r="K98" s="19">
        <f>VLOOKUP('Table 7'!B98,'[7]Persons '!$P$27:$AA$238,8,0)</f>
        <v>0.30395989013123409</v>
      </c>
      <c r="L98" s="19">
        <f>VLOOKUP('Table 7'!B98,'[7]Persons '!$P$27:$AA$238,9,0)</f>
        <v>0.24889346182407548</v>
      </c>
      <c r="M98" s="19">
        <f>VLOOKUP('Table 7'!B98,'[7]Persons '!$P$27:$AA$238,10,0)</f>
        <v>2.7717596015992003E-2</v>
      </c>
      <c r="N98" s="19">
        <f>VLOOKUP('Table 7'!B98,'[7]Persons '!$P$27:$AA$238,11,0)</f>
        <v>4.0471381009521259E-2</v>
      </c>
      <c r="O98" s="21"/>
      <c r="P98" s="145">
        <f>VLOOKUP(B98,'[7]Males '!$C$27:$N$238,12,FALSE)</f>
        <v>240.05820184222875</v>
      </c>
      <c r="Q98" s="19">
        <f>VLOOKUP(B98,'[7]Males '!$Q$27:$AB$238,2,FALSE)</f>
        <v>0.18374689152943532</v>
      </c>
      <c r="R98" s="19">
        <f>VLOOKUP(B98,'[7]Males '!$Q$27:$AB$238,3,FALSE)</f>
        <v>4.1143583342901031E-2</v>
      </c>
      <c r="S98" s="19">
        <f>VLOOKUP(B98,'[7]Males '!$Q$27:$AB$238,4,FALSE)</f>
        <v>1.0458838855048988E-2</v>
      </c>
      <c r="T98" s="19">
        <f>VLOOKUP(B98,'[7]Males '!$Q$27:$AB$238,5,FALSE)</f>
        <v>2.8412270981552443E-2</v>
      </c>
      <c r="U98" s="19">
        <f>VLOOKUP(B98,'[7]Males '!$Q$27:$AB$238,6,FALSE)</f>
        <v>0.12949674176932244</v>
      </c>
      <c r="V98" s="19">
        <f>VLOOKUP(B98,'[7]Males '!$Q$27:$AB$238,7,FALSE)</f>
        <v>2.8032163222394296E-2</v>
      </c>
      <c r="W98" s="19">
        <f>VLOOKUP(B98,'[7]Males '!$Q$27:$AB$238,8,FALSE)</f>
        <v>0.24714303497732262</v>
      </c>
      <c r="X98" s="19">
        <f>VLOOKUP(B98,'[7]Males '!$Q$27:$AB$238,9,FALSE)</f>
        <v>0.25774121076867756</v>
      </c>
      <c r="Y98" s="19">
        <f>VLOOKUP(B98,'[7]Males '!$Q$27:$AB$238,10,FALSE)</f>
        <v>3.4580226550434232E-2</v>
      </c>
      <c r="Z98" s="19">
        <f>VLOOKUP(B98,'[7]Males '!$Q$27:$AB$238,11,FALSE)</f>
        <v>3.9245038002911098E-2</v>
      </c>
      <c r="AA98" s="21"/>
      <c r="AB98" s="145">
        <f>VLOOKUP(B98,'[7]Females '!$C$27:$N$238,12,FALSE)</f>
        <v>229.71651223371188</v>
      </c>
      <c r="AC98" s="274">
        <f>VLOOKUP(B98,'[7]Females '!$Q$27:$AB$238,2,FALSE)</f>
        <v>0.12749550844682075</v>
      </c>
      <c r="AD98" s="274">
        <f>VLOOKUP(B98,'[7]Females '!$Q$27:$AB$238,3,FALSE)</f>
        <v>8.0021300584410274E-2</v>
      </c>
      <c r="AE98" s="274">
        <f>VLOOKUP(B98,'[7]Females '!$Q$27:$AB$238,4,FALSE)</f>
        <v>6.3810962714326725E-3</v>
      </c>
      <c r="AF98" s="274">
        <f>VLOOKUP(B98,'[7]Females '!$Q$27:$AB$238,5,FALSE)</f>
        <v>2.4526804381915051E-2</v>
      </c>
      <c r="AG98" s="274">
        <f>VLOOKUP(B98,'[7]Females '!$Q$27:$AB$238,6,FALSE)</f>
        <v>8.8813483051084427E-2</v>
      </c>
      <c r="AH98" s="274">
        <f>VLOOKUP(B98,'[7]Females '!$Q$27:$AB$238,7,FALSE)</f>
        <v>7.4808633368904243E-3</v>
      </c>
      <c r="AI98" s="274">
        <f>VLOOKUP(B98,'[7]Females '!$Q$27:$AB$238,8,FALSE)</f>
        <v>0.36333460355497654</v>
      </c>
      <c r="AJ98" s="274">
        <f>VLOOKUP(B98,'[7]Females '!$Q$27:$AB$238,9,FALSE)</f>
        <v>0.23964739291357542</v>
      </c>
      <c r="AK98" s="274">
        <f>VLOOKUP(B98,'[7]Females '!$Q$27:$AB$238,10,FALSE)</f>
        <v>2.0546014269488343E-2</v>
      </c>
      <c r="AL98" s="273">
        <f>VLOOKUP(B98,'[7]Females '!$Q$27:$AB$238,11,FALSE)</f>
        <v>4.1752933189405962E-2</v>
      </c>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row>
    <row r="99" spans="1:68" s="3" customFormat="1" x14ac:dyDescent="0.2">
      <c r="A99" s="275" t="s">
        <v>371</v>
      </c>
      <c r="B99" s="28" t="s">
        <v>370</v>
      </c>
      <c r="C99" s="188" t="s">
        <v>369</v>
      </c>
      <c r="D99" s="24">
        <f>VLOOKUP(B99,'[7]Persons '!$C$27:$N$238,12,FALSE)</f>
        <v>446.37799463809876</v>
      </c>
      <c r="E99" s="23">
        <f>VLOOKUP('Table 7'!B99,'[7]Persons '!$P$27:$AA$238,2,0)</f>
        <v>0.22555958551873673</v>
      </c>
      <c r="F99" s="23">
        <f>VLOOKUP('Table 7'!B99,'[7]Persons '!$P$27:$AA$238,3,0)</f>
        <v>9.5138938902688472E-2</v>
      </c>
      <c r="G99" s="23">
        <f>VLOOKUP('Table 7'!B99,'[7]Persons '!$P$27:$AA$238,4,0)</f>
        <v>6.3957580728440915E-3</v>
      </c>
      <c r="H99" s="23">
        <f>VLOOKUP('Table 7'!B99,'[7]Persons '!$P$27:$AA$238,5,0)</f>
        <v>7.9647471141653728E-2</v>
      </c>
      <c r="I99" s="22">
        <f>VLOOKUP('Table 7'!B99,'[7]Persons '!$P$27:$AA$238,6,0)</f>
        <v>0.11991505557603627</v>
      </c>
      <c r="J99" s="19">
        <f>VLOOKUP('Table 7'!B99,'[7]Persons '!$P$27:$AA$238,7,0)</f>
        <v>7.4618789192955521E-4</v>
      </c>
      <c r="K99" s="19">
        <f>VLOOKUP('Table 7'!B99,'[7]Persons '!$P$27:$AA$238,8,0)</f>
        <v>0.15604506750264194</v>
      </c>
      <c r="L99" s="19">
        <f>VLOOKUP('Table 7'!B99,'[7]Persons '!$P$27:$AA$238,9,0)</f>
        <v>0.24861002117109782</v>
      </c>
      <c r="M99" s="19">
        <f>VLOOKUP('Table 7'!B99,'[7]Persons '!$P$27:$AA$238,10,0)</f>
        <v>8.4263255564093545E-3</v>
      </c>
      <c r="N99" s="19">
        <f>VLOOKUP('Table 7'!B99,'[7]Persons '!$P$27:$AA$238,11,0)</f>
        <v>5.9515588665962127E-2</v>
      </c>
      <c r="O99" s="21"/>
      <c r="P99" s="145">
        <f>VLOOKUP(B99,'[7]Males '!$C$27:$N$238,12,FALSE)</f>
        <v>251.74717514397321</v>
      </c>
      <c r="Q99" s="19">
        <f>VLOOKUP(B99,'[7]Males '!$Q$27:$AB$238,2,FALSE)</f>
        <v>0.29175462795523427</v>
      </c>
      <c r="R99" s="19">
        <f>VLOOKUP(B99,'[7]Males '!$Q$27:$AB$238,3,FALSE)</f>
        <v>6.5510292199072312E-2</v>
      </c>
      <c r="S99" s="19">
        <f>VLOOKUP(B99,'[7]Males '!$Q$27:$AB$238,4,FALSE)</f>
        <v>8.4278303775980456E-3</v>
      </c>
      <c r="T99" s="19">
        <f>VLOOKUP(B99,'[7]Males '!$Q$27:$AB$238,5,FALSE)</f>
        <v>7.204026843743068E-2</v>
      </c>
      <c r="U99" s="19">
        <f>VLOOKUP(B99,'[7]Males '!$Q$27:$AB$238,6,FALSE)</f>
        <v>0.14149868904919696</v>
      </c>
      <c r="V99" s="19">
        <f>VLOOKUP(B99,'[7]Males '!$Q$27:$AB$238,7,FALSE)</f>
        <v>0</v>
      </c>
      <c r="W99" s="19">
        <f>VLOOKUP(B99,'[7]Males '!$Q$27:$AB$238,8,FALSE)</f>
        <v>0.13502949406280482</v>
      </c>
      <c r="X99" s="19">
        <f>VLOOKUP(B99,'[7]Males '!$Q$27:$AB$238,9,FALSE)</f>
        <v>0.22814905640551048</v>
      </c>
      <c r="Y99" s="19">
        <f>VLOOKUP(B99,'[7]Males '!$Q$27:$AB$238,10,FALSE)</f>
        <v>9.5982559257853425E-3</v>
      </c>
      <c r="Z99" s="19">
        <f>VLOOKUP(B99,'[7]Males '!$Q$27:$AB$238,11,FALSE)</f>
        <v>4.7991485587367051E-2</v>
      </c>
      <c r="AA99" s="21"/>
      <c r="AB99" s="145">
        <f>VLOOKUP(B99,'[7]Females '!$C$27:$N$238,12,FALSE)</f>
        <v>194.01496912384493</v>
      </c>
      <c r="AC99" s="274">
        <f>VLOOKUP(B99,'[7]Females '!$Q$27:$AB$238,2,FALSE)</f>
        <v>0.14038314752382661</v>
      </c>
      <c r="AD99" s="274">
        <f>VLOOKUP(B99,'[7]Females '!$Q$27:$AB$238,3,FALSE)</f>
        <v>0.13286300802828019</v>
      </c>
      <c r="AE99" s="274">
        <f>VLOOKUP(B99,'[7]Females '!$Q$27:$AB$238,4,FALSE)</f>
        <v>3.7793123690659934E-3</v>
      </c>
      <c r="AF99" s="274">
        <f>VLOOKUP(B99,'[7]Females '!$Q$27:$AB$238,5,FALSE)</f>
        <v>8.7619936915468252E-2</v>
      </c>
      <c r="AG99" s="274">
        <f>VLOOKUP(B99,'[7]Females '!$Q$27:$AB$238,6,FALSE)</f>
        <v>9.2289511789200404E-2</v>
      </c>
      <c r="AH99" s="274">
        <f>VLOOKUP(B99,'[7]Females '!$Q$27:$AB$238,7,FALSE)</f>
        <v>1.7167843096175233E-3</v>
      </c>
      <c r="AI99" s="274">
        <f>VLOOKUP(B99,'[7]Females '!$Q$27:$AB$238,8,FALSE)</f>
        <v>0.18380948013759274</v>
      </c>
      <c r="AJ99" s="274">
        <f>VLOOKUP(B99,'[7]Females '!$Q$27:$AB$238,9,FALSE)</f>
        <v>0.2759486161156196</v>
      </c>
      <c r="AK99" s="274">
        <f>VLOOKUP(B99,'[7]Females '!$Q$27:$AB$238,10,FALSE)</f>
        <v>6.9324160629784352E-3</v>
      </c>
      <c r="AL99" s="273">
        <f>VLOOKUP(B99,'[7]Females '!$Q$27:$AB$238,11,FALSE)</f>
        <v>7.4657786748350233E-2</v>
      </c>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row>
    <row r="100" spans="1:68" s="3" customFormat="1" x14ac:dyDescent="0.2">
      <c r="A100" s="275" t="s">
        <v>368</v>
      </c>
      <c r="B100" s="28" t="s">
        <v>367</v>
      </c>
      <c r="C100" s="188" t="s">
        <v>366</v>
      </c>
      <c r="D100" s="24">
        <f>VLOOKUP(B100,'[7]Persons '!$C$27:$N$238,12,FALSE)</f>
        <v>368.8047910211252</v>
      </c>
      <c r="E100" s="23">
        <f>VLOOKUP('Table 7'!B100,'[7]Persons '!$P$27:$AA$238,2,0)</f>
        <v>0.295595121295531</v>
      </c>
      <c r="F100" s="23">
        <f>VLOOKUP('Table 7'!B100,'[7]Persons '!$P$27:$AA$238,3,0)</f>
        <v>0.15211041946523873</v>
      </c>
      <c r="G100" s="23">
        <f>VLOOKUP('Table 7'!B100,'[7]Persons '!$P$27:$AA$238,4,0)</f>
        <v>1.8491093141565714E-2</v>
      </c>
      <c r="H100" s="23">
        <f>VLOOKUP('Table 7'!B100,'[7]Persons '!$P$27:$AA$238,5,0)</f>
        <v>7.1149662017715484E-2</v>
      </c>
      <c r="I100" s="22">
        <f>VLOOKUP('Table 7'!B100,'[7]Persons '!$P$27:$AA$238,6,0)</f>
        <v>4.6715086016746142E-2</v>
      </c>
      <c r="J100" s="19">
        <f>VLOOKUP('Table 7'!B100,'[7]Persons '!$P$27:$AA$238,7,0)</f>
        <v>0</v>
      </c>
      <c r="K100" s="19">
        <f>VLOOKUP('Table 7'!B100,'[7]Persons '!$P$27:$AA$238,8,0)</f>
        <v>9.5382427166311942E-2</v>
      </c>
      <c r="L100" s="19">
        <f>VLOOKUP('Table 7'!B100,'[7]Persons '!$P$27:$AA$238,9,0)</f>
        <v>0.15220694749422978</v>
      </c>
      <c r="M100" s="19">
        <f>VLOOKUP('Table 7'!B100,'[7]Persons '!$P$27:$AA$238,10,0)</f>
        <v>5.28106967053764E-2</v>
      </c>
      <c r="N100" s="19">
        <f>VLOOKUP('Table 7'!B100,'[7]Persons '!$P$27:$AA$238,11,0)</f>
        <v>0.11553854669728489</v>
      </c>
      <c r="O100" s="21"/>
      <c r="P100" s="145">
        <f>VLOOKUP(B100,'[7]Males '!$C$27:$N$238,12,FALSE)</f>
        <v>206.42564096731854</v>
      </c>
      <c r="Q100" s="19">
        <f>VLOOKUP(B100,'[7]Males '!$Q$27:$AB$238,2,FALSE)</f>
        <v>0.36588329805702335</v>
      </c>
      <c r="R100" s="19">
        <f>VLOOKUP(B100,'[7]Males '!$Q$27:$AB$238,3,FALSE)</f>
        <v>0.12481400797123182</v>
      </c>
      <c r="S100" s="19">
        <f>VLOOKUP(B100,'[7]Males '!$Q$27:$AB$238,4,FALSE)</f>
        <v>8.0481414304814612E-3</v>
      </c>
      <c r="T100" s="19">
        <f>VLOOKUP(B100,'[7]Males '!$Q$27:$AB$238,5,FALSE)</f>
        <v>6.2684530577841735E-2</v>
      </c>
      <c r="U100" s="19">
        <f>VLOOKUP(B100,'[7]Males '!$Q$27:$AB$238,6,FALSE)</f>
        <v>6.7724554508406032E-2</v>
      </c>
      <c r="V100" s="19">
        <f>VLOOKUP(B100,'[7]Males '!$Q$27:$AB$238,7,FALSE)</f>
        <v>0</v>
      </c>
      <c r="W100" s="19">
        <f>VLOOKUP(B100,'[7]Males '!$Q$27:$AB$238,8,FALSE)</f>
        <v>5.091617408803209E-2</v>
      </c>
      <c r="X100" s="19">
        <f>VLOOKUP(B100,'[7]Males '!$Q$27:$AB$238,9,FALSE)</f>
        <v>0.1737822675250621</v>
      </c>
      <c r="Y100" s="19">
        <f>VLOOKUP(B100,'[7]Males '!$Q$27:$AB$238,10,FALSE)</f>
        <v>5.4572965581642943E-2</v>
      </c>
      <c r="Z100" s="19">
        <f>VLOOKUP(B100,'[7]Males '!$Q$27:$AB$238,11,FALSE)</f>
        <v>9.1574060260278395E-2</v>
      </c>
      <c r="AA100" s="21"/>
      <c r="AB100" s="145">
        <f>VLOOKUP(B100,'[7]Females '!$C$27:$N$238,12,FALSE)</f>
        <v>160.80851702598019</v>
      </c>
      <c r="AC100" s="274">
        <f>VLOOKUP(B100,'[7]Females '!$Q$27:$AB$238,2,FALSE)</f>
        <v>0.20825515485721754</v>
      </c>
      <c r="AD100" s="274">
        <f>VLOOKUP(B100,'[7]Females '!$Q$27:$AB$238,3,FALSE)</f>
        <v>0.18863577891804537</v>
      </c>
      <c r="AE100" s="274">
        <f>VLOOKUP(B100,'[7]Females '!$Q$27:$AB$238,4,FALSE)</f>
        <v>3.2077038479318663E-2</v>
      </c>
      <c r="AF100" s="274">
        <f>VLOOKUP(B100,'[7]Females '!$Q$27:$AB$238,5,FALSE)</f>
        <v>8.0919897708751382E-2</v>
      </c>
      <c r="AG100" s="274">
        <f>VLOOKUP(B100,'[7]Females '!$Q$27:$AB$238,6,FALSE)</f>
        <v>1.688567882845618E-2</v>
      </c>
      <c r="AH100" s="274">
        <f>VLOOKUP(B100,'[7]Females '!$Q$27:$AB$238,7,FALSE)</f>
        <v>0</v>
      </c>
      <c r="AI100" s="274">
        <f>VLOOKUP(B100,'[7]Females '!$Q$27:$AB$238,8,FALSE)</f>
        <v>0.15339419019981734</v>
      </c>
      <c r="AJ100" s="274">
        <f>VLOOKUP(B100,'[7]Females '!$Q$27:$AB$238,9,FALSE)</f>
        <v>0.12133833396322184</v>
      </c>
      <c r="AK100" s="274">
        <f>VLOOKUP(B100,'[7]Females '!$Q$27:$AB$238,10,FALSE)</f>
        <v>5.1064326158182613E-2</v>
      </c>
      <c r="AL100" s="273">
        <f>VLOOKUP(B100,'[7]Females '!$Q$27:$AB$238,11,FALSE)</f>
        <v>0.14742960088698912</v>
      </c>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row>
    <row r="101" spans="1:68" s="3" customFormat="1" x14ac:dyDescent="0.2">
      <c r="A101" s="275" t="s">
        <v>365</v>
      </c>
      <c r="B101" s="28" t="s">
        <v>364</v>
      </c>
      <c r="C101" s="188" t="s">
        <v>363</v>
      </c>
      <c r="D101" s="24">
        <f>VLOOKUP(B101,'[7]Persons '!$C$27:$N$238,12,FALSE)</f>
        <v>397.89704701707961</v>
      </c>
      <c r="E101" s="23">
        <f>VLOOKUP('Table 7'!B101,'[7]Persons '!$P$27:$AA$238,2,0)</f>
        <v>0.14784114440541155</v>
      </c>
      <c r="F101" s="23">
        <f>VLOOKUP('Table 7'!B101,'[7]Persons '!$P$27:$AA$238,3,0)</f>
        <v>7.4671928373429508E-2</v>
      </c>
      <c r="G101" s="23">
        <f>VLOOKUP('Table 7'!B101,'[7]Persons '!$P$27:$AA$238,4,0)</f>
        <v>3.7285043536972075E-2</v>
      </c>
      <c r="H101" s="23">
        <f>VLOOKUP('Table 7'!B101,'[7]Persons '!$P$27:$AA$238,5,0)</f>
        <v>8.7290100930168604E-2</v>
      </c>
      <c r="I101" s="22">
        <f>VLOOKUP('Table 7'!B101,'[7]Persons '!$P$27:$AA$238,6,0)</f>
        <v>7.5016168971971095E-2</v>
      </c>
      <c r="J101" s="19">
        <f>VLOOKUP('Table 7'!B101,'[7]Persons '!$P$27:$AA$238,7,0)</f>
        <v>8.1195756610931945E-3</v>
      </c>
      <c r="K101" s="19">
        <f>VLOOKUP('Table 7'!B101,'[7]Persons '!$P$27:$AA$238,8,0)</f>
        <v>0.19562005480785283</v>
      </c>
      <c r="L101" s="19">
        <f>VLOOKUP('Table 7'!B101,'[7]Persons '!$P$27:$AA$238,9,0)</f>
        <v>0.26105449939269249</v>
      </c>
      <c r="M101" s="19">
        <f>VLOOKUP('Table 7'!B101,'[7]Persons '!$P$27:$AA$238,10,0)</f>
        <v>3.5280216057401913E-2</v>
      </c>
      <c r="N101" s="19">
        <f>VLOOKUP('Table 7'!B101,'[7]Persons '!$P$27:$AA$238,11,0)</f>
        <v>7.7821267863006555E-2</v>
      </c>
      <c r="O101" s="21"/>
      <c r="P101" s="145">
        <f>VLOOKUP(B101,'[7]Males '!$C$27:$N$238,12,FALSE)</f>
        <v>222.07171864612852</v>
      </c>
      <c r="Q101" s="19">
        <f>VLOOKUP(B101,'[7]Males '!$Q$27:$AB$238,2,FALSE)</f>
        <v>0.1553303130864632</v>
      </c>
      <c r="R101" s="19">
        <f>VLOOKUP(B101,'[7]Males '!$Q$27:$AB$238,3,FALSE)</f>
        <v>6.1967596846416381E-2</v>
      </c>
      <c r="S101" s="19">
        <f>VLOOKUP(B101,'[7]Males '!$Q$27:$AB$238,4,FALSE)</f>
        <v>5.1300111086863949E-2</v>
      </c>
      <c r="T101" s="19">
        <f>VLOOKUP(B101,'[7]Males '!$Q$27:$AB$238,5,FALSE)</f>
        <v>0.10684723183510303</v>
      </c>
      <c r="U101" s="19">
        <f>VLOOKUP(B101,'[7]Males '!$Q$27:$AB$238,6,FALSE)</f>
        <v>8.7377975488822632E-2</v>
      </c>
      <c r="V101" s="19">
        <f>VLOOKUP(B101,'[7]Males '!$Q$27:$AB$238,7,FALSE)</f>
        <v>7.4595950475258169E-3</v>
      </c>
      <c r="W101" s="19">
        <f>VLOOKUP(B101,'[7]Males '!$Q$27:$AB$238,8,FALSE)</f>
        <v>0.1521659089624306</v>
      </c>
      <c r="X101" s="19">
        <f>VLOOKUP(B101,'[7]Males '!$Q$27:$AB$238,9,FALSE)</f>
        <v>0.22092079061233108</v>
      </c>
      <c r="Y101" s="19">
        <f>VLOOKUP(B101,'[7]Males '!$Q$27:$AB$238,10,FALSE)</f>
        <v>3.5146463643959465E-2</v>
      </c>
      <c r="Z101" s="19">
        <f>VLOOKUP(B101,'[7]Males '!$Q$27:$AB$238,11,FALSE)</f>
        <v>0.12148401339008391</v>
      </c>
      <c r="AA101" s="21"/>
      <c r="AB101" s="145">
        <f>VLOOKUP(B101,'[7]Females '!$C$27:$N$238,12,FALSE)</f>
        <v>175.82532837095104</v>
      </c>
      <c r="AC101" s="274">
        <f>VLOOKUP(B101,'[7]Females '!$Q$27:$AB$238,2,FALSE)</f>
        <v>0.13838213997390514</v>
      </c>
      <c r="AD101" s="274">
        <f>VLOOKUP(B101,'[7]Females '!$Q$27:$AB$238,3,FALSE)</f>
        <v>9.071781187948369E-2</v>
      </c>
      <c r="AE101" s="274">
        <f>VLOOKUP(B101,'[7]Females '!$Q$27:$AB$238,4,FALSE)</f>
        <v>1.9583668163000188E-2</v>
      </c>
      <c r="AF101" s="274">
        <f>VLOOKUP(B101,'[7]Females '!$Q$27:$AB$238,5,FALSE)</f>
        <v>6.258896309021425E-2</v>
      </c>
      <c r="AG101" s="274">
        <f>VLOOKUP(B101,'[7]Females '!$Q$27:$AB$238,6,FALSE)</f>
        <v>5.9402902986899993E-2</v>
      </c>
      <c r="AH101" s="274">
        <f>VLOOKUP(B101,'[7]Females '!$Q$27:$AB$238,7,FALSE)</f>
        <v>8.9531474251044636E-3</v>
      </c>
      <c r="AI101" s="274">
        <f>VLOOKUP(B101,'[7]Females '!$Q$27:$AB$238,8,FALSE)</f>
        <v>0.25050371087493162</v>
      </c>
      <c r="AJ101" s="274">
        <f>VLOOKUP(B101,'[7]Females '!$Q$27:$AB$238,9,FALSE)</f>
        <v>0.31174436169566305</v>
      </c>
      <c r="AK101" s="274">
        <f>VLOOKUP(B101,'[7]Females '!$Q$27:$AB$238,10,FALSE)</f>
        <v>3.5449148648635707E-2</v>
      </c>
      <c r="AL101" s="273">
        <f>VLOOKUP(B101,'[7]Females '!$Q$27:$AB$238,11,FALSE)</f>
        <v>2.267414526216183E-2</v>
      </c>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row>
    <row r="102" spans="1:68" s="3" customFormat="1" x14ac:dyDescent="0.2">
      <c r="A102" s="275" t="s">
        <v>362</v>
      </c>
      <c r="B102" s="28" t="s">
        <v>361</v>
      </c>
      <c r="C102" s="188" t="s">
        <v>360</v>
      </c>
      <c r="D102" s="24">
        <f>VLOOKUP(B102,'[7]Persons '!$C$27:$N$238,12,FALSE)</f>
        <v>1276.749035938476</v>
      </c>
      <c r="E102" s="23">
        <f>VLOOKUP('Table 7'!B102,'[7]Persons '!$P$27:$AA$238,2,0)</f>
        <v>0.40400828816567647</v>
      </c>
      <c r="F102" s="23">
        <f>VLOOKUP('Table 7'!B102,'[7]Persons '!$P$27:$AA$238,3,0)</f>
        <v>7.1797128108394823E-2</v>
      </c>
      <c r="G102" s="23">
        <f>VLOOKUP('Table 7'!B102,'[7]Persons '!$P$27:$AA$238,4,0)</f>
        <v>3.8738516964407416E-2</v>
      </c>
      <c r="H102" s="23">
        <f>VLOOKUP('Table 7'!B102,'[7]Persons '!$P$27:$AA$238,5,0)</f>
        <v>8.7607049102377779E-2</v>
      </c>
      <c r="I102" s="22">
        <f>VLOOKUP('Table 7'!B102,'[7]Persons '!$P$27:$AA$238,6,0)</f>
        <v>0.10913453842949117</v>
      </c>
      <c r="J102" s="19">
        <f>VLOOKUP('Table 7'!B102,'[7]Persons '!$P$27:$AA$238,7,0)</f>
        <v>2.0851728221050365E-3</v>
      </c>
      <c r="K102" s="19">
        <f>VLOOKUP('Table 7'!B102,'[7]Persons '!$P$27:$AA$238,8,0)</f>
        <v>3.3841927838145644E-2</v>
      </c>
      <c r="L102" s="19">
        <f>VLOOKUP('Table 7'!B102,'[7]Persons '!$P$27:$AA$238,9,0)</f>
        <v>9.3123877142401779E-2</v>
      </c>
      <c r="M102" s="19">
        <f>VLOOKUP('Table 7'!B102,'[7]Persons '!$P$27:$AA$238,10,0)</f>
        <v>7.5725809986012235E-2</v>
      </c>
      <c r="N102" s="19">
        <f>VLOOKUP('Table 7'!B102,'[7]Persons '!$P$27:$AA$238,11,0)</f>
        <v>8.3937691440987713E-2</v>
      </c>
      <c r="O102" s="21"/>
      <c r="P102" s="145">
        <f>VLOOKUP(B102,'[7]Males '!$C$27:$N$238,12,FALSE)</f>
        <v>714.16980459696299</v>
      </c>
      <c r="Q102" s="19">
        <f>VLOOKUP(B102,'[7]Males '!$Q$27:$AB$238,2,FALSE)</f>
        <v>0.41693582757791992</v>
      </c>
      <c r="R102" s="19">
        <f>VLOOKUP(B102,'[7]Males '!$Q$27:$AB$238,3,FALSE)</f>
        <v>4.4756225462511491E-2</v>
      </c>
      <c r="S102" s="19">
        <f>VLOOKUP(B102,'[7]Males '!$Q$27:$AB$238,4,FALSE)</f>
        <v>4.992062504760944E-2</v>
      </c>
      <c r="T102" s="19">
        <f>VLOOKUP(B102,'[7]Males '!$Q$27:$AB$238,5,FALSE)</f>
        <v>8.2772778957791018E-2</v>
      </c>
      <c r="U102" s="19">
        <f>VLOOKUP(B102,'[7]Males '!$Q$27:$AB$238,6,FALSE)</f>
        <v>0.12236193865022171</v>
      </c>
      <c r="V102" s="19">
        <f>VLOOKUP(B102,'[7]Males '!$Q$27:$AB$238,7,FALSE)</f>
        <v>2.1675374552156314E-3</v>
      </c>
      <c r="W102" s="19">
        <f>VLOOKUP(B102,'[7]Males '!$Q$27:$AB$238,8,FALSE)</f>
        <v>2.8426550841020543E-2</v>
      </c>
      <c r="X102" s="19">
        <f>VLOOKUP(B102,'[7]Males '!$Q$27:$AB$238,9,FALSE)</f>
        <v>9.9117152445994589E-2</v>
      </c>
      <c r="Y102" s="19">
        <f>VLOOKUP(B102,'[7]Males '!$Q$27:$AB$238,10,FALSE)</f>
        <v>6.3770542915494693E-2</v>
      </c>
      <c r="Z102" s="19">
        <f>VLOOKUP(B102,'[7]Males '!$Q$27:$AB$238,11,FALSE)</f>
        <v>8.9770820646221022E-2</v>
      </c>
      <c r="AA102" s="21"/>
      <c r="AB102" s="145">
        <f>VLOOKUP(B102,'[7]Females '!$C$27:$N$238,12,FALSE)</f>
        <v>556.92112471664916</v>
      </c>
      <c r="AC102" s="274">
        <f>VLOOKUP(B102,'[7]Females '!$Q$27:$AB$238,2,FALSE)</f>
        <v>0.3870891801986453</v>
      </c>
      <c r="AD102" s="274">
        <f>VLOOKUP(B102,'[7]Females '!$Q$27:$AB$238,3,FALSE)</f>
        <v>0.10413967032758256</v>
      </c>
      <c r="AE102" s="274">
        <f>VLOOKUP(B102,'[7]Females '!$Q$27:$AB$238,4,FALSE)</f>
        <v>2.4192330093068728E-2</v>
      </c>
      <c r="AF102" s="274">
        <f>VLOOKUP(B102,'[7]Females '!$Q$27:$AB$238,5,FALSE)</f>
        <v>9.3491037801838511E-2</v>
      </c>
      <c r="AG102" s="274">
        <f>VLOOKUP(B102,'[7]Females '!$Q$27:$AB$238,6,FALSE)</f>
        <v>9.2436018216089058E-2</v>
      </c>
      <c r="AH102" s="274">
        <f>VLOOKUP(B102,'[7]Females '!$Q$27:$AB$238,7,FALSE)</f>
        <v>2.0007368011164626E-3</v>
      </c>
      <c r="AI102" s="274">
        <f>VLOOKUP(B102,'[7]Females '!$Q$27:$AB$238,8,FALSE)</f>
        <v>4.1130177085325903E-2</v>
      </c>
      <c r="AJ102" s="274">
        <f>VLOOKUP(B102,'[7]Females '!$Q$27:$AB$238,9,FALSE)</f>
        <v>8.6384482172997809E-2</v>
      </c>
      <c r="AK102" s="274">
        <f>VLOOKUP(B102,'[7]Females '!$Q$27:$AB$238,10,FALSE)</f>
        <v>9.1826035057153269E-2</v>
      </c>
      <c r="AL102" s="273">
        <f>VLOOKUP(B102,'[7]Females '!$Q$27:$AB$238,11,FALSE)</f>
        <v>7.7310332246182292E-2</v>
      </c>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s="3" customFormat="1" x14ac:dyDescent="0.2">
      <c r="A103" s="275" t="s">
        <v>359</v>
      </c>
      <c r="B103" s="28" t="s">
        <v>358</v>
      </c>
      <c r="C103" s="188" t="s">
        <v>357</v>
      </c>
      <c r="D103" s="24">
        <f>VLOOKUP(B103,'[7]Persons '!$C$27:$N$238,12,FALSE)</f>
        <v>843.6727630339841</v>
      </c>
      <c r="E103" s="23">
        <f>VLOOKUP('Table 7'!B103,'[7]Persons '!$P$27:$AA$238,2,0)</f>
        <v>0.16084540459364591</v>
      </c>
      <c r="F103" s="23">
        <f>VLOOKUP('Table 7'!B103,'[7]Persons '!$P$27:$AA$238,3,0)</f>
        <v>7.659010848661546E-2</v>
      </c>
      <c r="G103" s="23">
        <f>VLOOKUP('Table 7'!B103,'[7]Persons '!$P$27:$AA$238,4,0)</f>
        <v>1.6638995445575018E-2</v>
      </c>
      <c r="H103" s="23">
        <f>VLOOKUP('Table 7'!B103,'[7]Persons '!$P$27:$AA$238,5,0)</f>
        <v>3.551728947479519E-2</v>
      </c>
      <c r="I103" s="22">
        <f>VLOOKUP('Table 7'!B103,'[7]Persons '!$P$27:$AA$238,6,0)</f>
        <v>0.12578060818257658</v>
      </c>
      <c r="J103" s="19">
        <f>VLOOKUP('Table 7'!B103,'[7]Persons '!$P$27:$AA$238,7,0)</f>
        <v>6.5168676933221505E-3</v>
      </c>
      <c r="K103" s="19">
        <f>VLOOKUP('Table 7'!B103,'[7]Persons '!$P$27:$AA$238,8,0)</f>
        <v>0.23974436727051285</v>
      </c>
      <c r="L103" s="19">
        <f>VLOOKUP('Table 7'!B103,'[7]Persons '!$P$27:$AA$238,9,0)</f>
        <v>0.2678933792889987</v>
      </c>
      <c r="M103" s="19">
        <f>VLOOKUP('Table 7'!B103,'[7]Persons '!$P$27:$AA$238,10,0)</f>
        <v>1.2609987874624065E-2</v>
      </c>
      <c r="N103" s="19">
        <f>VLOOKUP('Table 7'!B103,'[7]Persons '!$P$27:$AA$238,11,0)</f>
        <v>5.7862991689334071E-2</v>
      </c>
      <c r="O103" s="21"/>
      <c r="P103" s="145">
        <f>VLOOKUP(B103,'[7]Males '!$C$27:$N$238,12,FALSE)</f>
        <v>465.97804435371495</v>
      </c>
      <c r="Q103" s="19">
        <f>VLOOKUP(B103,'[7]Males '!$Q$27:$AB$238,2,FALSE)</f>
        <v>0.19273096934064099</v>
      </c>
      <c r="R103" s="19">
        <f>VLOOKUP(B103,'[7]Males '!$Q$27:$AB$238,3,FALSE)</f>
        <v>6.6374323963934917E-2</v>
      </c>
      <c r="S103" s="19">
        <f>VLOOKUP(B103,'[7]Males '!$Q$27:$AB$238,4,FALSE)</f>
        <v>2.7124091995609272E-2</v>
      </c>
      <c r="T103" s="19">
        <f>VLOOKUP(B103,'[7]Males '!$Q$27:$AB$238,5,FALSE)</f>
        <v>4.5008720466670309E-2</v>
      </c>
      <c r="U103" s="19">
        <f>VLOOKUP(B103,'[7]Males '!$Q$27:$AB$238,6,FALSE)</f>
        <v>0.14019134250474463</v>
      </c>
      <c r="V103" s="19">
        <f>VLOOKUP(B103,'[7]Males '!$Q$27:$AB$238,7,FALSE)</f>
        <v>5.8814944648604602E-3</v>
      </c>
      <c r="W103" s="19">
        <f>VLOOKUP(B103,'[7]Males '!$Q$27:$AB$238,8,FALSE)</f>
        <v>0.18253150383078581</v>
      </c>
      <c r="X103" s="19">
        <f>VLOOKUP(B103,'[7]Males '!$Q$27:$AB$238,9,FALSE)</f>
        <v>0.27776299349845457</v>
      </c>
      <c r="Y103" s="19">
        <f>VLOOKUP(B103,'[7]Males '!$Q$27:$AB$238,10,FALSE)</f>
        <v>1.6379258945470241E-2</v>
      </c>
      <c r="Z103" s="19">
        <f>VLOOKUP(B103,'[7]Males '!$Q$27:$AB$238,11,FALSE)</f>
        <v>4.6015300988828861E-2</v>
      </c>
      <c r="AA103" s="21"/>
      <c r="AB103" s="145">
        <f>VLOOKUP(B103,'[7]Females '!$C$27:$N$238,12,FALSE)</f>
        <v>375.58546448430212</v>
      </c>
      <c r="AC103" s="274">
        <f>VLOOKUP(B103,'[7]Females '!$Q$27:$AB$238,2,FALSE)</f>
        <v>0.11966074204872673</v>
      </c>
      <c r="AD103" s="274">
        <f>VLOOKUP(B103,'[7]Females '!$Q$27:$AB$238,3,FALSE)</f>
        <v>8.9694660623292455E-2</v>
      </c>
      <c r="AE103" s="274">
        <f>VLOOKUP(B103,'[7]Females '!$Q$27:$AB$238,4,FALSE)</f>
        <v>3.7238819149039409E-3</v>
      </c>
      <c r="AF103" s="274">
        <f>VLOOKUP(B103,'[7]Females '!$Q$27:$AB$238,5,FALSE)</f>
        <v>2.3941006921294392E-2</v>
      </c>
      <c r="AG103" s="274">
        <f>VLOOKUP(B103,'[7]Females '!$Q$27:$AB$238,6,FALSE)</f>
        <v>0.10860799866633672</v>
      </c>
      <c r="AH103" s="274">
        <f>VLOOKUP(B103,'[7]Females '!$Q$27:$AB$238,7,FALSE)</f>
        <v>7.3417550605299805E-3</v>
      </c>
      <c r="AI103" s="274">
        <f>VLOOKUP(B103,'[7]Females '!$Q$27:$AB$238,8,FALSE)</f>
        <v>0.31111202138109539</v>
      </c>
      <c r="AJ103" s="274">
        <f>VLOOKUP(B103,'[7]Females '!$Q$27:$AB$238,9,FALSE)</f>
        <v>0.25715289895904325</v>
      </c>
      <c r="AK103" s="274">
        <f>VLOOKUP(B103,'[7]Females '!$Q$27:$AB$238,10,FALSE)</f>
        <v>8.0043786166316359E-3</v>
      </c>
      <c r="AL103" s="273">
        <f>VLOOKUP(B103,'[7]Females '!$Q$27:$AB$238,11,FALSE)</f>
        <v>7.076065580814539E-2</v>
      </c>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row>
    <row r="104" spans="1:68" s="3" customFormat="1" x14ac:dyDescent="0.2">
      <c r="A104" s="275" t="s">
        <v>356</v>
      </c>
      <c r="B104" s="28" t="s">
        <v>355</v>
      </c>
      <c r="C104" s="188" t="s">
        <v>354</v>
      </c>
      <c r="D104" s="24">
        <f>VLOOKUP(B104,'[7]Persons '!$C$27:$N$238,12,FALSE)</f>
        <v>527.66690824341731</v>
      </c>
      <c r="E104" s="23">
        <f>VLOOKUP('Table 7'!B104,'[7]Persons '!$P$27:$AA$238,2,0)</f>
        <v>0.17716615258514443</v>
      </c>
      <c r="F104" s="23">
        <f>VLOOKUP('Table 7'!B104,'[7]Persons '!$P$27:$AA$238,3,0)</f>
        <v>7.5374547231892575E-2</v>
      </c>
      <c r="G104" s="23">
        <f>VLOOKUP('Table 7'!B104,'[7]Persons '!$P$27:$AA$238,4,0)</f>
        <v>3.083701056104414E-2</v>
      </c>
      <c r="H104" s="23">
        <f>VLOOKUP('Table 7'!B104,'[7]Persons '!$P$27:$AA$238,5,0)</f>
        <v>6.2610933419259648E-2</v>
      </c>
      <c r="I104" s="22">
        <f>VLOOKUP('Table 7'!B104,'[7]Persons '!$P$27:$AA$238,6,0)</f>
        <v>0.11494863738978066</v>
      </c>
      <c r="J104" s="19">
        <f>VLOOKUP('Table 7'!B104,'[7]Persons '!$P$27:$AA$238,7,0)</f>
        <v>4.2087238107285036E-3</v>
      </c>
      <c r="K104" s="19">
        <f>VLOOKUP('Table 7'!B104,'[7]Persons '!$P$27:$AA$238,8,0)</f>
        <v>0.17567412844878083</v>
      </c>
      <c r="L104" s="19">
        <f>VLOOKUP('Table 7'!B104,'[7]Persons '!$P$27:$AA$238,9,0)</f>
        <v>0.23898582012650071</v>
      </c>
      <c r="M104" s="19">
        <f>VLOOKUP('Table 7'!B104,'[7]Persons '!$P$27:$AA$238,10,0)</f>
        <v>5.5271728048702236E-2</v>
      </c>
      <c r="N104" s="19">
        <f>VLOOKUP('Table 7'!B104,'[7]Persons '!$P$27:$AA$238,11,0)</f>
        <v>6.4922318378166255E-2</v>
      </c>
      <c r="O104" s="21"/>
      <c r="P104" s="145">
        <f>VLOOKUP(B104,'[7]Males '!$C$27:$N$238,12,FALSE)</f>
        <v>262.19134026841141</v>
      </c>
      <c r="Q104" s="19">
        <f>VLOOKUP(B104,'[7]Males '!$Q$27:$AB$238,2,FALSE)</f>
        <v>0.21115265491561408</v>
      </c>
      <c r="R104" s="19">
        <f>VLOOKUP(B104,'[7]Males '!$Q$27:$AB$238,3,FALSE)</f>
        <v>7.1964373191052408E-2</v>
      </c>
      <c r="S104" s="19">
        <f>VLOOKUP(B104,'[7]Males '!$Q$27:$AB$238,4,FALSE)</f>
        <v>3.3671005636612115E-3</v>
      </c>
      <c r="T104" s="19">
        <f>VLOOKUP(B104,'[7]Males '!$Q$27:$AB$238,5,FALSE)</f>
        <v>3.9305325804196808E-2</v>
      </c>
      <c r="U104" s="19">
        <f>VLOOKUP(B104,'[7]Males '!$Q$27:$AB$238,6,FALSE)</f>
        <v>0.14478619407031973</v>
      </c>
      <c r="V104" s="19">
        <f>VLOOKUP(B104,'[7]Males '!$Q$27:$AB$238,7,FALSE)</f>
        <v>0</v>
      </c>
      <c r="W104" s="19">
        <f>VLOOKUP(B104,'[7]Males '!$Q$27:$AB$238,8,FALSE)</f>
        <v>0.12457116362144946</v>
      </c>
      <c r="X104" s="19">
        <f>VLOOKUP(B104,'[7]Males '!$Q$27:$AB$238,9,FALSE)</f>
        <v>0.22566840306770566</v>
      </c>
      <c r="Y104" s="19">
        <f>VLOOKUP(B104,'[7]Males '!$Q$27:$AB$238,10,FALSE)</f>
        <v>8.853553144076115E-2</v>
      </c>
      <c r="Z104" s="19">
        <f>VLOOKUP(B104,'[7]Males '!$Q$27:$AB$238,11,FALSE)</f>
        <v>9.0649253325239265E-2</v>
      </c>
      <c r="AA104" s="21"/>
      <c r="AB104" s="145">
        <f>VLOOKUP(B104,'[7]Females '!$C$27:$N$238,12,FALSE)</f>
        <v>263.93145075846621</v>
      </c>
      <c r="AC104" s="274">
        <f>VLOOKUP(B104,'[7]Females '!$Q$27:$AB$238,2,FALSE)</f>
        <v>0.14023683263689496</v>
      </c>
      <c r="AD104" s="274">
        <f>VLOOKUP(B104,'[7]Females '!$Q$27:$AB$238,3,FALSE)</f>
        <v>7.9203212726217567E-2</v>
      </c>
      <c r="AE104" s="274">
        <f>VLOOKUP(B104,'[7]Females '!$Q$27:$AB$238,4,FALSE)</f>
        <v>5.6659166052001921E-2</v>
      </c>
      <c r="AF104" s="274">
        <f>VLOOKUP(B104,'[7]Females '!$Q$27:$AB$238,5,FALSE)</f>
        <v>8.612918824929798E-2</v>
      </c>
      <c r="AG104" s="274">
        <f>VLOOKUP(B104,'[7]Females '!$Q$27:$AB$238,6,FALSE)</f>
        <v>8.598030192077008E-2</v>
      </c>
      <c r="AH104" s="274">
        <f>VLOOKUP(B104,'[7]Females '!$Q$27:$AB$238,7,FALSE)</f>
        <v>8.4143222585848845E-3</v>
      </c>
      <c r="AI104" s="274">
        <f>VLOOKUP(B104,'[7]Females '!$Q$27:$AB$238,8,FALSE)</f>
        <v>0.22746794175417523</v>
      </c>
      <c r="AJ104" s="274">
        <f>VLOOKUP(B104,'[7]Females '!$Q$27:$AB$238,9,FALSE)</f>
        <v>0.25361360903089381</v>
      </c>
      <c r="AK104" s="274">
        <f>VLOOKUP(B104,'[7]Females '!$Q$27:$AB$238,10,FALSE)</f>
        <v>2.2550598595948174E-2</v>
      </c>
      <c r="AL104" s="273">
        <f>VLOOKUP(B104,'[7]Females '!$Q$27:$AB$238,11,FALSE)</f>
        <v>3.9744826775215444E-2</v>
      </c>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row>
    <row r="105" spans="1:68" s="3" customFormat="1" x14ac:dyDescent="0.2">
      <c r="A105" s="275" t="s">
        <v>353</v>
      </c>
      <c r="B105" s="28" t="s">
        <v>352</v>
      </c>
      <c r="C105" s="188" t="s">
        <v>351</v>
      </c>
      <c r="D105" s="24">
        <f>VLOOKUP(B105,'[7]Persons '!$C$27:$N$238,12,FALSE)</f>
        <v>483.19555614914469</v>
      </c>
      <c r="E105" s="23">
        <f>VLOOKUP('Table 7'!B105,'[7]Persons '!$P$27:$AA$238,2,0)</f>
        <v>0.15401678528720336</v>
      </c>
      <c r="F105" s="23">
        <f>VLOOKUP('Table 7'!B105,'[7]Persons '!$P$27:$AA$238,3,0)</f>
        <v>9.0900938018083674E-2</v>
      </c>
      <c r="G105" s="23">
        <f>VLOOKUP('Table 7'!B105,'[7]Persons '!$P$27:$AA$238,4,0)</f>
        <v>3.8905883685609884E-2</v>
      </c>
      <c r="H105" s="23">
        <f>VLOOKUP('Table 7'!B105,'[7]Persons '!$P$27:$AA$238,5,0)</f>
        <v>7.6075137241838675E-2</v>
      </c>
      <c r="I105" s="22">
        <f>VLOOKUP('Table 7'!B105,'[7]Persons '!$P$27:$AA$238,6,0)</f>
        <v>8.6063119641389615E-2</v>
      </c>
      <c r="J105" s="19">
        <f>VLOOKUP('Table 7'!B105,'[7]Persons '!$P$27:$AA$238,7,0)</f>
        <v>4.433379817504148E-3</v>
      </c>
      <c r="K105" s="19">
        <f>VLOOKUP('Table 7'!B105,'[7]Persons '!$P$27:$AA$238,8,0)</f>
        <v>0.21230471067042528</v>
      </c>
      <c r="L105" s="19">
        <f>VLOOKUP('Table 7'!B105,'[7]Persons '!$P$27:$AA$238,9,0)</f>
        <v>0.20706536195587072</v>
      </c>
      <c r="M105" s="19">
        <f>VLOOKUP('Table 7'!B105,'[7]Persons '!$P$27:$AA$238,10,0)</f>
        <v>4.6717852381687387E-2</v>
      </c>
      <c r="N105" s="19">
        <f>VLOOKUP('Table 7'!B105,'[7]Persons '!$P$27:$AA$238,11,0)</f>
        <v>8.3516831300387256E-2</v>
      </c>
      <c r="O105" s="21"/>
      <c r="P105" s="145">
        <f>VLOOKUP(B105,'[7]Males '!$C$27:$N$238,12,FALSE)</f>
        <v>276.27081239408312</v>
      </c>
      <c r="Q105" s="19">
        <f>VLOOKUP(B105,'[7]Males '!$Q$27:$AB$238,2,FALSE)</f>
        <v>0.19743663758430038</v>
      </c>
      <c r="R105" s="19">
        <f>VLOOKUP(B105,'[7]Males '!$Q$27:$AB$238,3,FALSE)</f>
        <v>7.5651707596602169E-2</v>
      </c>
      <c r="S105" s="19">
        <f>VLOOKUP(B105,'[7]Males '!$Q$27:$AB$238,4,FALSE)</f>
        <v>3.7098176448605434E-2</v>
      </c>
      <c r="T105" s="19">
        <f>VLOOKUP(B105,'[7]Males '!$Q$27:$AB$238,5,FALSE)</f>
        <v>7.47048596197602E-2</v>
      </c>
      <c r="U105" s="19">
        <f>VLOOKUP(B105,'[7]Males '!$Q$27:$AB$238,6,FALSE)</f>
        <v>9.7514050376361294E-2</v>
      </c>
      <c r="V105" s="19">
        <f>VLOOKUP(B105,'[7]Males '!$Q$27:$AB$238,7,FALSE)</f>
        <v>7.7539476862420421E-3</v>
      </c>
      <c r="W105" s="19">
        <f>VLOOKUP(B105,'[7]Males '!$Q$27:$AB$238,8,FALSE)</f>
        <v>0.18734374404725546</v>
      </c>
      <c r="X105" s="19">
        <f>VLOOKUP(B105,'[7]Males '!$Q$27:$AB$238,9,FALSE)</f>
        <v>0.18684863813674674</v>
      </c>
      <c r="Y105" s="19">
        <f>VLOOKUP(B105,'[7]Males '!$Q$27:$AB$238,10,FALSE)</f>
        <v>5.7645771770369267E-2</v>
      </c>
      <c r="Z105" s="19">
        <f>VLOOKUP(B105,'[7]Males '!$Q$27:$AB$238,11,FALSE)</f>
        <v>7.8002466733756978E-2</v>
      </c>
      <c r="AA105" s="21"/>
      <c r="AB105" s="145">
        <f>VLOOKUP(B105,'[7]Females '!$C$27:$N$238,12,FALSE)</f>
        <v>206.54835439598511</v>
      </c>
      <c r="AC105" s="274">
        <f>VLOOKUP(B105,'[7]Females '!$Q$27:$AB$238,2,FALSE)</f>
        <v>9.6220790620683352E-2</v>
      </c>
      <c r="AD105" s="274">
        <f>VLOOKUP(B105,'[7]Females '!$Q$27:$AB$238,3,FALSE)</f>
        <v>0.10964106342344059</v>
      </c>
      <c r="AE105" s="274">
        <f>VLOOKUP(B105,'[7]Females '!$Q$27:$AB$238,4,FALSE)</f>
        <v>4.1394698031605975E-2</v>
      </c>
      <c r="AF105" s="274">
        <f>VLOOKUP(B105,'[7]Females '!$Q$27:$AB$238,5,FALSE)</f>
        <v>7.8046596105289551E-2</v>
      </c>
      <c r="AG105" s="274">
        <f>VLOOKUP(B105,'[7]Females '!$Q$27:$AB$238,6,FALSE)</f>
        <v>7.0903644255910961E-2</v>
      </c>
      <c r="AH105" s="274">
        <f>VLOOKUP(B105,'[7]Females '!$Q$27:$AB$238,7,FALSE)</f>
        <v>0</v>
      </c>
      <c r="AI105" s="274">
        <f>VLOOKUP(B105,'[7]Females '!$Q$27:$AB$238,8,FALSE)</f>
        <v>0.24607837970546886</v>
      </c>
      <c r="AJ105" s="274">
        <f>VLOOKUP(B105,'[7]Females '!$Q$27:$AB$238,9,FALSE)</f>
        <v>0.23448377411844065</v>
      </c>
      <c r="AK105" s="274">
        <f>VLOOKUP(B105,'[7]Females '!$Q$27:$AB$238,10,FALSE)</f>
        <v>3.2186237866770814E-2</v>
      </c>
      <c r="AL105" s="273">
        <f>VLOOKUP(B105,'[7]Females '!$Q$27:$AB$238,11,FALSE)</f>
        <v>9.1044815872389162E-2</v>
      </c>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row>
    <row r="106" spans="1:68" s="3" customFormat="1" x14ac:dyDescent="0.2">
      <c r="A106" s="275" t="s">
        <v>350</v>
      </c>
      <c r="B106" s="28" t="s">
        <v>349</v>
      </c>
      <c r="C106" s="188" t="s">
        <v>348</v>
      </c>
      <c r="D106" s="24">
        <f>VLOOKUP(B106,'[7]Persons '!$C$27:$N$238,12,FALSE)</f>
        <v>680.160407610785</v>
      </c>
      <c r="E106" s="23">
        <f>VLOOKUP('Table 7'!B106,'[7]Persons '!$P$27:$AA$238,2,0)</f>
        <v>0.16654282176668037</v>
      </c>
      <c r="F106" s="23">
        <f>VLOOKUP('Table 7'!B106,'[7]Persons '!$P$27:$AA$238,3,0)</f>
        <v>4.8010115363508694E-2</v>
      </c>
      <c r="G106" s="23">
        <f>VLOOKUP('Table 7'!B106,'[7]Persons '!$P$27:$AA$238,4,0)</f>
        <v>2.6412363379941142E-2</v>
      </c>
      <c r="H106" s="23">
        <f>VLOOKUP('Table 7'!B106,'[7]Persons '!$P$27:$AA$238,5,0)</f>
        <v>7.1140321728040259E-2</v>
      </c>
      <c r="I106" s="22">
        <f>VLOOKUP('Table 7'!B106,'[7]Persons '!$P$27:$AA$238,6,0)</f>
        <v>0.11207569305054545</v>
      </c>
      <c r="J106" s="19">
        <f>VLOOKUP('Table 7'!B106,'[7]Persons '!$P$27:$AA$238,7,0)</f>
        <v>8.4275078356649217E-3</v>
      </c>
      <c r="K106" s="19">
        <f>VLOOKUP('Table 7'!B106,'[7]Persons '!$P$27:$AA$238,8,0)</f>
        <v>0.20019896858622591</v>
      </c>
      <c r="L106" s="19">
        <f>VLOOKUP('Table 7'!B106,'[7]Persons '!$P$27:$AA$238,9,0)</f>
        <v>0.26263836965412901</v>
      </c>
      <c r="M106" s="19">
        <f>VLOOKUP('Table 7'!B106,'[7]Persons '!$P$27:$AA$238,10,0)</f>
        <v>3.6378379434170334E-2</v>
      </c>
      <c r="N106" s="19">
        <f>VLOOKUP('Table 7'!B106,'[7]Persons '!$P$27:$AA$238,11,0)</f>
        <v>6.8175459201093788E-2</v>
      </c>
      <c r="O106" s="21"/>
      <c r="P106" s="145">
        <f>VLOOKUP(B106,'[7]Males '!$C$27:$N$238,12,FALSE)</f>
        <v>387.05653530358711</v>
      </c>
      <c r="Q106" s="19">
        <f>VLOOKUP(B106,'[7]Males '!$Q$27:$AB$238,2,FALSE)</f>
        <v>0.22980968878262598</v>
      </c>
      <c r="R106" s="19">
        <f>VLOOKUP(B106,'[7]Males '!$Q$27:$AB$238,3,FALSE)</f>
        <v>3.2880089369537069E-2</v>
      </c>
      <c r="S106" s="19">
        <f>VLOOKUP(B106,'[7]Males '!$Q$27:$AB$238,4,FALSE)</f>
        <v>3.8375185714813048E-2</v>
      </c>
      <c r="T106" s="19">
        <f>VLOOKUP(B106,'[7]Males '!$Q$27:$AB$238,5,FALSE)</f>
        <v>8.0902760850287622E-2</v>
      </c>
      <c r="U106" s="19">
        <f>VLOOKUP(B106,'[7]Males '!$Q$27:$AB$238,6,FALSE)</f>
        <v>0.11906164993334638</v>
      </c>
      <c r="V106" s="19">
        <f>VLOOKUP(B106,'[7]Males '!$Q$27:$AB$238,7,FALSE)</f>
        <v>5.5663611399129594E-3</v>
      </c>
      <c r="W106" s="19">
        <f>VLOOKUP(B106,'[7]Males '!$Q$27:$AB$238,8,FALSE)</f>
        <v>0.15981111353122782</v>
      </c>
      <c r="X106" s="19">
        <f>VLOOKUP(B106,'[7]Males '!$Q$27:$AB$238,9,FALSE)</f>
        <v>0.2186094016076017</v>
      </c>
      <c r="Y106" s="19">
        <f>VLOOKUP(B106,'[7]Males '!$Q$27:$AB$238,10,FALSE)</f>
        <v>3.7707592500571589E-2</v>
      </c>
      <c r="Z106" s="19">
        <f>VLOOKUP(B106,'[7]Males '!$Q$27:$AB$238,11,FALSE)</f>
        <v>7.7276156570075874E-2</v>
      </c>
      <c r="AA106" s="21"/>
      <c r="AB106" s="145">
        <f>VLOOKUP(B106,'[7]Females '!$C$27:$N$238,12,FALSE)</f>
        <v>292.15514073112178</v>
      </c>
      <c r="AC106" s="274">
        <f>VLOOKUP(B106,'[7]Females '!$Q$27:$AB$238,2,FALSE)</f>
        <v>8.3265663432104661E-2</v>
      </c>
      <c r="AD106" s="274">
        <f>VLOOKUP(B106,'[7]Females '!$Q$27:$AB$238,3,FALSE)</f>
        <v>6.8210766763744726E-2</v>
      </c>
      <c r="AE106" s="274">
        <f>VLOOKUP(B106,'[7]Females '!$Q$27:$AB$238,4,FALSE)</f>
        <v>1.0649401582569029E-2</v>
      </c>
      <c r="AF106" s="274">
        <f>VLOOKUP(B106,'[7]Females '!$Q$27:$AB$238,5,FALSE)</f>
        <v>5.843774602142595E-2</v>
      </c>
      <c r="AG106" s="274">
        <f>VLOOKUP(B106,'[7]Females '!$Q$27:$AB$238,6,FALSE)</f>
        <v>0.10318442209283125</v>
      </c>
      <c r="AH106" s="274">
        <f>VLOOKUP(B106,'[7]Females '!$Q$27:$AB$238,7,FALSE)</f>
        <v>1.2245414195460713E-2</v>
      </c>
      <c r="AI106" s="274">
        <f>VLOOKUP(B106,'[7]Females '!$Q$27:$AB$238,8,FALSE)</f>
        <v>0.25435621630512995</v>
      </c>
      <c r="AJ106" s="274">
        <f>VLOOKUP(B106,'[7]Females '!$Q$27:$AB$238,9,FALSE)</f>
        <v>0.3218222440031841</v>
      </c>
      <c r="AK106" s="274">
        <f>VLOOKUP(B106,'[7]Females '!$Q$27:$AB$238,10,FALSE)</f>
        <v>3.4735528701834328E-2</v>
      </c>
      <c r="AL106" s="273">
        <f>VLOOKUP(B106,'[7]Females '!$Q$27:$AB$238,11,FALSE)</f>
        <v>5.3092596901715292E-2</v>
      </c>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row>
    <row r="107" spans="1:68" s="3" customFormat="1" x14ac:dyDescent="0.2">
      <c r="A107" s="275" t="s">
        <v>347</v>
      </c>
      <c r="B107" s="28" t="s">
        <v>346</v>
      </c>
      <c r="C107" s="188" t="s">
        <v>345</v>
      </c>
      <c r="D107" s="24">
        <f>VLOOKUP(B107,'[7]Persons '!$C$27:$N$238,12,FALSE)</f>
        <v>873.91540735404783</v>
      </c>
      <c r="E107" s="23">
        <f>VLOOKUP('Table 7'!B107,'[7]Persons '!$P$27:$AA$238,2,0)</f>
        <v>0.14020147177391951</v>
      </c>
      <c r="F107" s="23">
        <f>VLOOKUP('Table 7'!B107,'[7]Persons '!$P$27:$AA$238,3,0)</f>
        <v>5.1705933307095886E-2</v>
      </c>
      <c r="G107" s="23">
        <f>VLOOKUP('Table 7'!B107,'[7]Persons '!$P$27:$AA$238,4,0)</f>
        <v>2.5062751289937509E-2</v>
      </c>
      <c r="H107" s="23">
        <f>VLOOKUP('Table 7'!B107,'[7]Persons '!$P$27:$AA$238,5,0)</f>
        <v>7.0090867047752553E-2</v>
      </c>
      <c r="I107" s="22">
        <f>VLOOKUP('Table 7'!B107,'[7]Persons '!$P$27:$AA$238,6,0)</f>
        <v>7.7455430442517653E-2</v>
      </c>
      <c r="J107" s="19">
        <f>VLOOKUP('Table 7'!B107,'[7]Persons '!$P$27:$AA$238,7,0)</f>
        <v>8.6718866953911053E-4</v>
      </c>
      <c r="K107" s="19">
        <f>VLOOKUP('Table 7'!B107,'[7]Persons '!$P$27:$AA$238,8,0)</f>
        <v>0.24390806233508788</v>
      </c>
      <c r="L107" s="19">
        <f>VLOOKUP('Table 7'!B107,'[7]Persons '!$P$27:$AA$238,9,0)</f>
        <v>0.29516805355274811</v>
      </c>
      <c r="M107" s="19">
        <f>VLOOKUP('Table 7'!B107,'[7]Persons '!$P$27:$AA$238,10,0)</f>
        <v>4.4027723796694188E-2</v>
      </c>
      <c r="N107" s="19">
        <f>VLOOKUP('Table 7'!B107,'[7]Persons '!$P$27:$AA$238,11,0)</f>
        <v>5.1512517784707577E-2</v>
      </c>
      <c r="O107" s="21"/>
      <c r="P107" s="145">
        <f>VLOOKUP(B107,'[7]Males '!$C$27:$N$238,12,FALSE)</f>
        <v>444.87890402250235</v>
      </c>
      <c r="Q107" s="19">
        <f>VLOOKUP(B107,'[7]Males '!$Q$27:$AB$238,2,FALSE)</f>
        <v>0.13793695278523355</v>
      </c>
      <c r="R107" s="19">
        <f>VLOOKUP(B107,'[7]Males '!$Q$27:$AB$238,3,FALSE)</f>
        <v>4.5265622182835655E-2</v>
      </c>
      <c r="S107" s="19">
        <f>VLOOKUP(B107,'[7]Males '!$Q$27:$AB$238,4,FALSE)</f>
        <v>4.1877726537527707E-2</v>
      </c>
      <c r="T107" s="19">
        <f>VLOOKUP(B107,'[7]Males '!$Q$27:$AB$238,5,FALSE)</f>
        <v>8.9650656639158083E-2</v>
      </c>
      <c r="U107" s="19">
        <f>VLOOKUP(B107,'[7]Males '!$Q$27:$AB$238,6,FALSE)</f>
        <v>9.9262946505891334E-2</v>
      </c>
      <c r="V107" s="19">
        <f>VLOOKUP(B107,'[7]Males '!$Q$27:$AB$238,7,FALSE)</f>
        <v>1.7034962380566238E-3</v>
      </c>
      <c r="W107" s="19">
        <f>VLOOKUP(B107,'[7]Males '!$Q$27:$AB$238,8,FALSE)</f>
        <v>0.21634403710893724</v>
      </c>
      <c r="X107" s="19">
        <f>VLOOKUP(B107,'[7]Males '!$Q$27:$AB$238,9,FALSE)</f>
        <v>0.26427706793745448</v>
      </c>
      <c r="Y107" s="19">
        <f>VLOOKUP(B107,'[7]Males '!$Q$27:$AB$238,10,FALSE)</f>
        <v>6.0705492981903995E-2</v>
      </c>
      <c r="Z107" s="19">
        <f>VLOOKUP(B107,'[7]Males '!$Q$27:$AB$238,11,FALSE)</f>
        <v>4.2976001083001251E-2</v>
      </c>
      <c r="AA107" s="21"/>
      <c r="AB107" s="145">
        <f>VLOOKUP(B107,'[7]Females '!$C$27:$N$238,12,FALSE)</f>
        <v>426.70986325288555</v>
      </c>
      <c r="AC107" s="274">
        <f>VLOOKUP(B107,'[7]Females '!$Q$27:$AB$238,2,FALSE)</f>
        <v>0.14332686259327987</v>
      </c>
      <c r="AD107" s="274">
        <f>VLOOKUP(B107,'[7]Females '!$Q$27:$AB$238,3,FALSE)</f>
        <v>5.8702396028868793E-2</v>
      </c>
      <c r="AE107" s="274">
        <f>VLOOKUP(B107,'[7]Females '!$Q$27:$AB$238,4,FALSE)</f>
        <v>7.6684597657174242E-3</v>
      </c>
      <c r="AF107" s="274">
        <f>VLOOKUP(B107,'[7]Females '!$Q$27:$AB$238,5,FALSE)</f>
        <v>5.0080404972134805E-2</v>
      </c>
      <c r="AG107" s="274">
        <f>VLOOKUP(B107,'[7]Females '!$Q$27:$AB$238,6,FALSE)</f>
        <v>5.3353837267514068E-2</v>
      </c>
      <c r="AH107" s="274">
        <f>VLOOKUP(B107,'[7]Females '!$Q$27:$AB$238,7,FALSE)</f>
        <v>0</v>
      </c>
      <c r="AI107" s="274">
        <f>VLOOKUP(B107,'[7]Females '!$Q$27:$AB$238,8,FALSE)</f>
        <v>0.27397565793409528</v>
      </c>
      <c r="AJ107" s="274">
        <f>VLOOKUP(B107,'[7]Females '!$Q$27:$AB$238,9,FALSE)</f>
        <v>0.32531910762550342</v>
      </c>
      <c r="AK107" s="274">
        <f>VLOOKUP(B107,'[7]Females '!$Q$27:$AB$238,10,FALSE)</f>
        <v>2.6879887198498657E-2</v>
      </c>
      <c r="AL107" s="273">
        <f>VLOOKUP(B107,'[7]Females '!$Q$27:$AB$238,11,FALSE)</f>
        <v>6.0693386614387682E-2</v>
      </c>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row>
    <row r="108" spans="1:68" s="3" customFormat="1" x14ac:dyDescent="0.2">
      <c r="A108" s="275" t="s">
        <v>344</v>
      </c>
      <c r="B108" s="28" t="s">
        <v>343</v>
      </c>
      <c r="C108" s="188" t="s">
        <v>342</v>
      </c>
      <c r="D108" s="24">
        <f>VLOOKUP(B108,'[7]Persons '!$C$27:$N$238,12,FALSE)</f>
        <v>368.04731329014299</v>
      </c>
      <c r="E108" s="23">
        <f>VLOOKUP('Table 7'!B108,'[7]Persons '!$P$27:$AA$238,2,0)</f>
        <v>0.16345965061925113</v>
      </c>
      <c r="F108" s="23">
        <f>VLOOKUP('Table 7'!B108,'[7]Persons '!$P$27:$AA$238,3,0)</f>
        <v>9.2490611942983886E-2</v>
      </c>
      <c r="G108" s="23">
        <f>VLOOKUP('Table 7'!B108,'[7]Persons '!$P$27:$AA$238,4,0)</f>
        <v>3.9762948716309518E-2</v>
      </c>
      <c r="H108" s="23">
        <f>VLOOKUP('Table 7'!B108,'[7]Persons '!$P$27:$AA$238,5,0)</f>
        <v>5.3498482654836775E-2</v>
      </c>
      <c r="I108" s="22">
        <f>VLOOKUP('Table 7'!B108,'[7]Persons '!$P$27:$AA$238,6,0)</f>
        <v>9.0707586304930948E-2</v>
      </c>
      <c r="J108" s="19">
        <f>VLOOKUP('Table 7'!B108,'[7]Persons '!$P$27:$AA$238,7,0)</f>
        <v>3.6560439455179468E-3</v>
      </c>
      <c r="K108" s="19">
        <f>VLOOKUP('Table 7'!B108,'[7]Persons '!$P$27:$AA$238,8,0)</f>
        <v>0.21168689527876974</v>
      </c>
      <c r="L108" s="19">
        <f>VLOOKUP('Table 7'!B108,'[7]Persons '!$P$27:$AA$238,9,0)</f>
        <v>0.2700478162262554</v>
      </c>
      <c r="M108" s="19">
        <f>VLOOKUP('Table 7'!B108,'[7]Persons '!$P$27:$AA$238,10,0)</f>
        <v>8.222426102909167E-3</v>
      </c>
      <c r="N108" s="19">
        <f>VLOOKUP('Table 7'!B108,'[7]Persons '!$P$27:$AA$238,11,0)</f>
        <v>6.6467538208235435E-2</v>
      </c>
      <c r="O108" s="21"/>
      <c r="P108" s="145">
        <f>VLOOKUP(B108,'[7]Males '!$C$27:$N$238,12,FALSE)</f>
        <v>195.23083289395186</v>
      </c>
      <c r="Q108" s="19">
        <f>VLOOKUP(B108,'[7]Males '!$Q$27:$AB$238,2,FALSE)</f>
        <v>0.16134389401106641</v>
      </c>
      <c r="R108" s="19">
        <f>VLOOKUP(B108,'[7]Males '!$Q$27:$AB$238,3,FALSE)</f>
        <v>8.7649144055719927E-2</v>
      </c>
      <c r="S108" s="19">
        <f>VLOOKUP(B108,'[7]Males '!$Q$27:$AB$238,4,FALSE)</f>
        <v>4.9724687713295003E-2</v>
      </c>
      <c r="T108" s="19">
        <f>VLOOKUP(B108,'[7]Males '!$Q$27:$AB$238,5,FALSE)</f>
        <v>4.3096048742101989E-2</v>
      </c>
      <c r="U108" s="19">
        <f>VLOOKUP(B108,'[7]Males '!$Q$27:$AB$238,6,FALSE)</f>
        <v>0.1496891449122521</v>
      </c>
      <c r="V108" s="19">
        <f>VLOOKUP(B108,'[7]Males '!$Q$27:$AB$238,7,FALSE)</f>
        <v>3.2294385618725349E-3</v>
      </c>
      <c r="W108" s="19">
        <f>VLOOKUP(B108,'[7]Males '!$Q$27:$AB$238,8,FALSE)</f>
        <v>0.22429047563044585</v>
      </c>
      <c r="X108" s="19">
        <f>VLOOKUP(B108,'[7]Males '!$Q$27:$AB$238,9,FALSE)</f>
        <v>0.21138549114108837</v>
      </c>
      <c r="Y108" s="19">
        <f>VLOOKUP(B108,'[7]Males '!$Q$27:$AB$238,10,FALSE)</f>
        <v>0</v>
      </c>
      <c r="Z108" s="19">
        <f>VLOOKUP(B108,'[7]Males '!$Q$27:$AB$238,11,FALSE)</f>
        <v>6.9591675232157965E-2</v>
      </c>
      <c r="AA108" s="21"/>
      <c r="AB108" s="145">
        <f>VLOOKUP(B108,'[7]Females '!$C$27:$N$238,12,FALSE)</f>
        <v>170.76808421032069</v>
      </c>
      <c r="AC108" s="274">
        <f>VLOOKUP(B108,'[7]Females '!$Q$27:$AB$238,2,FALSE)</f>
        <v>0.16294444845991285</v>
      </c>
      <c r="AD108" s="274">
        <f>VLOOKUP(B108,'[7]Females '!$Q$27:$AB$238,3,FALSE)</f>
        <v>9.913506913204051E-2</v>
      </c>
      <c r="AE108" s="274">
        <f>VLOOKUP(B108,'[7]Females '!$Q$27:$AB$238,4,FALSE)</f>
        <v>2.8851141995627407E-2</v>
      </c>
      <c r="AF108" s="274">
        <f>VLOOKUP(B108,'[7]Females '!$Q$27:$AB$238,5,FALSE)</f>
        <v>6.6032803307467011E-2</v>
      </c>
      <c r="AG108" s="274">
        <f>VLOOKUP(B108,'[7]Females '!$Q$27:$AB$238,6,FALSE)</f>
        <v>2.4364898261883237E-2</v>
      </c>
      <c r="AH108" s="274">
        <f>VLOOKUP(B108,'[7]Females '!$Q$27:$AB$238,7,FALSE)</f>
        <v>4.1876160554896839E-3</v>
      </c>
      <c r="AI108" s="274">
        <f>VLOOKUP(B108,'[7]Females '!$Q$27:$AB$238,8,FALSE)</f>
        <v>0.19981706099451732</v>
      </c>
      <c r="AJ108" s="274">
        <f>VLOOKUP(B108,'[7]Females '!$Q$27:$AB$238,9,FALSE)</f>
        <v>0.33325245134349407</v>
      </c>
      <c r="AK108" s="274">
        <f>VLOOKUP(B108,'[7]Females '!$Q$27:$AB$238,10,FALSE)</f>
        <v>1.7721354958666002E-2</v>
      </c>
      <c r="AL108" s="273">
        <f>VLOOKUP(B108,'[7]Females '!$Q$27:$AB$238,11,FALSE)</f>
        <v>6.3693155490901862E-2</v>
      </c>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row>
    <row r="109" spans="1:68" s="3" customFormat="1" x14ac:dyDescent="0.2">
      <c r="A109" s="275" t="s">
        <v>341</v>
      </c>
      <c r="B109" s="28" t="s">
        <v>340</v>
      </c>
      <c r="C109" s="188" t="s">
        <v>339</v>
      </c>
      <c r="D109" s="24">
        <f>VLOOKUP(B109,'[7]Persons '!$C$27:$N$238,12,FALSE)</f>
        <v>630.91240795742306</v>
      </c>
      <c r="E109" s="23">
        <f>VLOOKUP('Table 7'!B109,'[7]Persons '!$P$27:$AA$238,2,0)</f>
        <v>0.33833806139779143</v>
      </c>
      <c r="F109" s="23">
        <f>VLOOKUP('Table 7'!B109,'[7]Persons '!$P$27:$AA$238,3,0)</f>
        <v>0.12044445736509204</v>
      </c>
      <c r="G109" s="23">
        <f>VLOOKUP('Table 7'!B109,'[7]Persons '!$P$27:$AA$238,4,0)</f>
        <v>2.0347143099174261E-2</v>
      </c>
      <c r="H109" s="23">
        <f>VLOOKUP('Table 7'!B109,'[7]Persons '!$P$27:$AA$238,5,0)</f>
        <v>8.2888312060540467E-2</v>
      </c>
      <c r="I109" s="22">
        <f>VLOOKUP('Table 7'!B109,'[7]Persons '!$P$27:$AA$238,6,0)</f>
        <v>7.9706825780861343E-2</v>
      </c>
      <c r="J109" s="19">
        <f>VLOOKUP('Table 7'!B109,'[7]Persons '!$P$27:$AA$238,7,0)</f>
        <v>2.2483427821736535E-3</v>
      </c>
      <c r="K109" s="19">
        <f>VLOOKUP('Table 7'!B109,'[7]Persons '!$P$27:$AA$238,8,0)</f>
        <v>9.8317721472294881E-2</v>
      </c>
      <c r="L109" s="19">
        <f>VLOOKUP('Table 7'!B109,'[7]Persons '!$P$27:$AA$238,9,0)</f>
        <v>0.15127402681864965</v>
      </c>
      <c r="M109" s="19">
        <f>VLOOKUP('Table 7'!B109,'[7]Persons '!$P$27:$AA$238,10,0)</f>
        <v>3.4003074782609922E-2</v>
      </c>
      <c r="N109" s="19">
        <f>VLOOKUP('Table 7'!B109,'[7]Persons '!$P$27:$AA$238,11,0)</f>
        <v>7.243203444081231E-2</v>
      </c>
      <c r="O109" s="21"/>
      <c r="P109" s="145">
        <f>VLOOKUP(B109,'[7]Males '!$C$27:$N$238,12,FALSE)</f>
        <v>353.83445400808017</v>
      </c>
      <c r="Q109" s="19">
        <f>VLOOKUP(B109,'[7]Males '!$Q$27:$AB$238,2,FALSE)</f>
        <v>0.42608690479118366</v>
      </c>
      <c r="R109" s="19">
        <f>VLOOKUP(B109,'[7]Males '!$Q$27:$AB$238,3,FALSE)</f>
        <v>0.10055583458356869</v>
      </c>
      <c r="S109" s="19">
        <f>VLOOKUP(B109,'[7]Males '!$Q$27:$AB$238,4,FALSE)</f>
        <v>3.0504903331455661E-2</v>
      </c>
      <c r="T109" s="19">
        <f>VLOOKUP(B109,'[7]Males '!$Q$27:$AB$238,5,FALSE)</f>
        <v>7.6260453109436604E-2</v>
      </c>
      <c r="U109" s="19">
        <f>VLOOKUP(B109,'[7]Males '!$Q$27:$AB$238,6,FALSE)</f>
        <v>8.7361542736739239E-2</v>
      </c>
      <c r="V109" s="19">
        <f>VLOOKUP(B109,'[7]Males '!$Q$27:$AB$238,7,FALSE)</f>
        <v>0</v>
      </c>
      <c r="W109" s="19">
        <f>VLOOKUP(B109,'[7]Males '!$Q$27:$AB$238,8,FALSE)</f>
        <v>5.0221500997875444E-2</v>
      </c>
      <c r="X109" s="19">
        <f>VLOOKUP(B109,'[7]Males '!$Q$27:$AB$238,9,FALSE)</f>
        <v>0.14230229310597634</v>
      </c>
      <c r="Y109" s="19">
        <f>VLOOKUP(B109,'[7]Males '!$Q$27:$AB$238,10,FALSE)</f>
        <v>2.53348531300602E-2</v>
      </c>
      <c r="Z109" s="19">
        <f>VLOOKUP(B109,'[7]Males '!$Q$27:$AB$238,11,FALSE)</f>
        <v>6.1371714213704062E-2</v>
      </c>
      <c r="AA109" s="21"/>
      <c r="AB109" s="145">
        <f>VLOOKUP(B109,'[7]Females '!$C$27:$N$238,12,FALSE)</f>
        <v>273.00754554233566</v>
      </c>
      <c r="AC109" s="274">
        <f>VLOOKUP(B109,'[7]Females '!$Q$27:$AB$238,2,FALSE)</f>
        <v>0.22965465507114735</v>
      </c>
      <c r="AD109" s="274">
        <f>VLOOKUP(B109,'[7]Females '!$Q$27:$AB$238,3,FALSE)</f>
        <v>0.14801709496291243</v>
      </c>
      <c r="AE109" s="274">
        <f>VLOOKUP(B109,'[7]Females '!$Q$27:$AB$238,4,FALSE)</f>
        <v>7.4854313232984113E-3</v>
      </c>
      <c r="AF109" s="274">
        <f>VLOOKUP(B109,'[7]Females '!$Q$27:$AB$238,5,FALSE)</f>
        <v>9.2714246102514775E-2</v>
      </c>
      <c r="AG109" s="274">
        <f>VLOOKUP(B109,'[7]Females '!$Q$27:$AB$238,6,FALSE)</f>
        <v>7.0974234686431395E-2</v>
      </c>
      <c r="AH109" s="274">
        <f>VLOOKUP(B109,'[7]Females '!$Q$27:$AB$238,7,FALSE)</f>
        <v>5.1958540405796279E-3</v>
      </c>
      <c r="AI109" s="274">
        <f>VLOOKUP(B109,'[7]Females '!$Q$27:$AB$238,8,FALSE)</f>
        <v>0.15655797158240753</v>
      </c>
      <c r="AJ109" s="274">
        <f>VLOOKUP(B109,'[7]Females '!$Q$27:$AB$238,9,FALSE)</f>
        <v>0.16048115173426591</v>
      </c>
      <c r="AK109" s="274">
        <f>VLOOKUP(B109,'[7]Females '!$Q$27:$AB$238,10,FALSE)</f>
        <v>4.5744588632501255E-2</v>
      </c>
      <c r="AL109" s="273">
        <f>VLOOKUP(B109,'[7]Females '!$Q$27:$AB$238,11,FALSE)</f>
        <v>8.317477186394108E-2</v>
      </c>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row>
    <row r="110" spans="1:68" s="3" customFormat="1" x14ac:dyDescent="0.2">
      <c r="A110" s="275" t="s">
        <v>338</v>
      </c>
      <c r="B110" s="28" t="s">
        <v>337</v>
      </c>
      <c r="C110" s="188" t="s">
        <v>336</v>
      </c>
      <c r="D110" s="24">
        <f>VLOOKUP(B110,'[7]Persons '!$C$27:$N$238,12,FALSE)</f>
        <v>378.43352338520992</v>
      </c>
      <c r="E110" s="23">
        <f>VLOOKUP('Table 7'!B110,'[7]Persons '!$P$27:$AA$238,2,0)</f>
        <v>0.16989740739761428</v>
      </c>
      <c r="F110" s="23">
        <f>VLOOKUP('Table 7'!B110,'[7]Persons '!$P$27:$AA$238,3,0)</f>
        <v>8.3225020598135593E-2</v>
      </c>
      <c r="G110" s="23">
        <f>VLOOKUP('Table 7'!B110,'[7]Persons '!$P$27:$AA$238,4,0)</f>
        <v>1.7253840457779144E-2</v>
      </c>
      <c r="H110" s="23">
        <f>VLOOKUP('Table 7'!B110,'[7]Persons '!$P$27:$AA$238,5,0)</f>
        <v>0.10787172173271461</v>
      </c>
      <c r="I110" s="22">
        <f>VLOOKUP('Table 7'!B110,'[7]Persons '!$P$27:$AA$238,6,0)</f>
        <v>0.10809782170620781</v>
      </c>
      <c r="J110" s="19">
        <f>VLOOKUP('Table 7'!B110,'[7]Persons '!$P$27:$AA$238,7,0)</f>
        <v>1.4906277514619913E-2</v>
      </c>
      <c r="K110" s="19">
        <f>VLOOKUP('Table 7'!B110,'[7]Persons '!$P$27:$AA$238,8,0)</f>
        <v>0.18059679456885119</v>
      </c>
      <c r="L110" s="19">
        <f>VLOOKUP('Table 7'!B110,'[7]Persons '!$P$27:$AA$238,9,0)</f>
        <v>0.18079435497656632</v>
      </c>
      <c r="M110" s="19">
        <f>VLOOKUP('Table 7'!B110,'[7]Persons '!$P$27:$AA$238,10,0)</f>
        <v>6.0946582305761478E-2</v>
      </c>
      <c r="N110" s="19">
        <f>VLOOKUP('Table 7'!B110,'[7]Persons '!$P$27:$AA$238,11,0)</f>
        <v>7.6410178741749657E-2</v>
      </c>
      <c r="O110" s="21"/>
      <c r="P110" s="145">
        <f>VLOOKUP(B110,'[7]Males '!$C$27:$N$238,12,FALSE)</f>
        <v>219.49637536022885</v>
      </c>
      <c r="Q110" s="19">
        <f>VLOOKUP(B110,'[7]Males '!$Q$27:$AB$238,2,FALSE)</f>
        <v>0.21578262667460232</v>
      </c>
      <c r="R110" s="19">
        <f>VLOOKUP(B110,'[7]Males '!$Q$27:$AB$238,3,FALSE)</f>
        <v>5.9949956231114834E-2</v>
      </c>
      <c r="S110" s="19">
        <f>VLOOKUP(B110,'[7]Males '!$Q$27:$AB$238,4,FALSE)</f>
        <v>2.3147639528572492E-2</v>
      </c>
      <c r="T110" s="19">
        <f>VLOOKUP(B110,'[7]Males '!$Q$27:$AB$238,5,FALSE)</f>
        <v>0.12788612054479409</v>
      </c>
      <c r="U110" s="19">
        <f>VLOOKUP(B110,'[7]Males '!$Q$27:$AB$238,6,FALSE)</f>
        <v>0.12281952965433944</v>
      </c>
      <c r="V110" s="19">
        <f>VLOOKUP(B110,'[7]Males '!$Q$27:$AB$238,7,FALSE)</f>
        <v>2.146401811144498E-2</v>
      </c>
      <c r="W110" s="19">
        <f>VLOOKUP(B110,'[7]Males '!$Q$27:$AB$238,8,FALSE)</f>
        <v>0.1466039277437457</v>
      </c>
      <c r="X110" s="19">
        <f>VLOOKUP(B110,'[7]Males '!$Q$27:$AB$238,9,FALSE)</f>
        <v>0.18206135871915491</v>
      </c>
      <c r="Y110" s="19">
        <f>VLOOKUP(B110,'[7]Males '!$Q$27:$AB$238,10,FALSE)</f>
        <v>5.1759513593836091E-2</v>
      </c>
      <c r="Z110" s="19">
        <f>VLOOKUP(B110,'[7]Males '!$Q$27:$AB$238,11,FALSE)</f>
        <v>4.8525309198395122E-2</v>
      </c>
      <c r="AA110" s="21"/>
      <c r="AB110" s="145">
        <f>VLOOKUP(B110,'[7]Females '!$C$27:$N$238,12,FALSE)</f>
        <v>156.73970150072523</v>
      </c>
      <c r="AC110" s="274">
        <f>VLOOKUP(B110,'[7]Females '!$Q$27:$AB$238,2,FALSE)</f>
        <v>0.1080222171702211</v>
      </c>
      <c r="AD110" s="274">
        <f>VLOOKUP(B110,'[7]Females '!$Q$27:$AB$238,3,FALSE)</f>
        <v>0.10840840649298247</v>
      </c>
      <c r="AE110" s="274">
        <f>VLOOKUP(B110,'[7]Females '!$Q$27:$AB$238,4,FALSE)</f>
        <v>9.2421297720164594E-3</v>
      </c>
      <c r="AF110" s="274">
        <f>VLOOKUP(B110,'[7]Females '!$Q$27:$AB$238,5,FALSE)</f>
        <v>7.5913936172140373E-2</v>
      </c>
      <c r="AG110" s="274">
        <f>VLOOKUP(B110,'[7]Females '!$Q$27:$AB$238,6,FALSE)</f>
        <v>8.899722165099469E-2</v>
      </c>
      <c r="AH110" s="274">
        <f>VLOOKUP(B110,'[7]Females '!$Q$27:$AB$238,7,FALSE)</f>
        <v>5.9318790031162878E-3</v>
      </c>
      <c r="AI110" s="274">
        <f>VLOOKUP(B110,'[7]Females '!$Q$27:$AB$238,8,FALSE)</f>
        <v>0.23073190889847967</v>
      </c>
      <c r="AJ110" s="274">
        <f>VLOOKUP(B110,'[7]Females '!$Q$27:$AB$238,9,FALSE)</f>
        <v>0.18155474431469271</v>
      </c>
      <c r="AK110" s="274">
        <f>VLOOKUP(B110,'[7]Females '!$Q$27:$AB$238,10,FALSE)</f>
        <v>7.4666495750257245E-2</v>
      </c>
      <c r="AL110" s="273">
        <f>VLOOKUP(B110,'[7]Females '!$Q$27:$AB$238,11,FALSE)</f>
        <v>0.11653106077509899</v>
      </c>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row>
    <row r="111" spans="1:68" s="3" customFormat="1" x14ac:dyDescent="0.2">
      <c r="A111" s="275" t="s">
        <v>335</v>
      </c>
      <c r="B111" s="28" t="s">
        <v>334</v>
      </c>
      <c r="C111" s="188" t="s">
        <v>333</v>
      </c>
      <c r="D111" s="24">
        <f>VLOOKUP(B111,'[7]Persons '!$C$27:$N$238,12,FALSE)</f>
        <v>633.57031769632101</v>
      </c>
      <c r="E111" s="23">
        <f>VLOOKUP('Table 7'!B111,'[7]Persons '!$P$27:$AA$238,2,0)</f>
        <v>0.29046539490739987</v>
      </c>
      <c r="F111" s="23">
        <f>VLOOKUP('Table 7'!B111,'[7]Persons '!$P$27:$AA$238,3,0)</f>
        <v>0.10892195902518574</v>
      </c>
      <c r="G111" s="23">
        <f>VLOOKUP('Table 7'!B111,'[7]Persons '!$P$27:$AA$238,4,0)</f>
        <v>2.3207041632860356E-2</v>
      </c>
      <c r="H111" s="23">
        <f>VLOOKUP('Table 7'!B111,'[7]Persons '!$P$27:$AA$238,5,0)</f>
        <v>0.13081260848947379</v>
      </c>
      <c r="I111" s="22">
        <f>VLOOKUP('Table 7'!B111,'[7]Persons '!$P$27:$AA$238,6,0)</f>
        <v>5.9833276642230475E-2</v>
      </c>
      <c r="J111" s="19">
        <f>VLOOKUP('Table 7'!B111,'[7]Persons '!$P$27:$AA$238,7,0)</f>
        <v>3.0916660566646754E-3</v>
      </c>
      <c r="K111" s="19">
        <f>VLOOKUP('Table 7'!B111,'[7]Persons '!$P$27:$AA$238,8,0)</f>
        <v>0.10650847010795905</v>
      </c>
      <c r="L111" s="19">
        <f>VLOOKUP('Table 7'!B111,'[7]Persons '!$P$27:$AA$238,9,0)</f>
        <v>0.15414039563152473</v>
      </c>
      <c r="M111" s="19">
        <f>VLOOKUP('Table 7'!B111,'[7]Persons '!$P$27:$AA$238,10,0)</f>
        <v>5.4172938658260991E-2</v>
      </c>
      <c r="N111" s="19">
        <f>VLOOKUP('Table 7'!B111,'[7]Persons '!$P$27:$AA$238,11,0)</f>
        <v>6.8846248848440234E-2</v>
      </c>
      <c r="O111" s="21"/>
      <c r="P111" s="145">
        <f>VLOOKUP(B111,'[7]Males '!$C$27:$N$238,12,FALSE)</f>
        <v>349.34732955603147</v>
      </c>
      <c r="Q111" s="19">
        <f>VLOOKUP(B111,'[7]Males '!$Q$27:$AB$238,2,FALSE)</f>
        <v>0.33184336318095803</v>
      </c>
      <c r="R111" s="19">
        <f>VLOOKUP(B111,'[7]Males '!$Q$27:$AB$238,3,FALSE)</f>
        <v>8.9124943911717908E-2</v>
      </c>
      <c r="S111" s="19">
        <f>VLOOKUP(B111,'[7]Males '!$Q$27:$AB$238,4,FALSE)</f>
        <v>2.2981166980775444E-2</v>
      </c>
      <c r="T111" s="19">
        <f>VLOOKUP(B111,'[7]Males '!$Q$27:$AB$238,5,FALSE)</f>
        <v>0.12560995211553069</v>
      </c>
      <c r="U111" s="19">
        <f>VLOOKUP(B111,'[7]Males '!$Q$27:$AB$238,6,FALSE)</f>
        <v>5.7369924397650957E-2</v>
      </c>
      <c r="V111" s="19">
        <f>VLOOKUP(B111,'[7]Males '!$Q$27:$AB$238,7,FALSE)</f>
        <v>3.5734750513983378E-3</v>
      </c>
      <c r="W111" s="19">
        <f>VLOOKUP(B111,'[7]Males '!$Q$27:$AB$238,8,FALSE)</f>
        <v>8.3808722427700724E-2</v>
      </c>
      <c r="X111" s="19">
        <f>VLOOKUP(B111,'[7]Males '!$Q$27:$AB$238,9,FALSE)</f>
        <v>0.15764939639122719</v>
      </c>
      <c r="Y111" s="19">
        <f>VLOOKUP(B111,'[7]Males '!$Q$27:$AB$238,10,FALSE)</f>
        <v>4.497244129906821E-2</v>
      </c>
      <c r="Z111" s="19">
        <f>VLOOKUP(B111,'[7]Males '!$Q$27:$AB$238,11,FALSE)</f>
        <v>8.3066614243972631E-2</v>
      </c>
      <c r="AA111" s="21"/>
      <c r="AB111" s="145">
        <f>VLOOKUP(B111,'[7]Females '!$C$27:$N$238,12,FALSE)</f>
        <v>281.00570378083364</v>
      </c>
      <c r="AC111" s="274">
        <f>VLOOKUP(B111,'[7]Females '!$Q$27:$AB$238,2,FALSE)</f>
        <v>0.23891790247965497</v>
      </c>
      <c r="AD111" s="274">
        <f>VLOOKUP(B111,'[7]Females '!$Q$27:$AB$238,3,FALSE)</f>
        <v>0.1323044690179031</v>
      </c>
      <c r="AE111" s="274">
        <f>VLOOKUP(B111,'[7]Females '!$Q$27:$AB$238,4,FALSE)</f>
        <v>2.3753551388814204E-2</v>
      </c>
      <c r="AF111" s="274">
        <f>VLOOKUP(B111,'[7]Females '!$Q$27:$AB$238,5,FALSE)</f>
        <v>0.13877826697978438</v>
      </c>
      <c r="AG111" s="274">
        <f>VLOOKUP(B111,'[7]Females '!$Q$27:$AB$238,6,FALSE)</f>
        <v>6.2342919296137618E-2</v>
      </c>
      <c r="AH111" s="274">
        <f>VLOOKUP(B111,'[7]Females '!$Q$27:$AB$238,7,FALSE)</f>
        <v>2.5280763690296057E-3</v>
      </c>
      <c r="AI111" s="274">
        <f>VLOOKUP(B111,'[7]Females '!$Q$27:$AB$238,8,FALSE)</f>
        <v>0.13594831477094899</v>
      </c>
      <c r="AJ111" s="274">
        <f>VLOOKUP(B111,'[7]Females '!$Q$27:$AB$238,9,FALSE)</f>
        <v>0.15099463892495424</v>
      </c>
      <c r="AK111" s="274">
        <f>VLOOKUP(B111,'[7]Females '!$Q$27:$AB$238,10,FALSE)</f>
        <v>6.2476189776499075E-2</v>
      </c>
      <c r="AL111" s="273">
        <f>VLOOKUP(B111,'[7]Females '!$Q$27:$AB$238,11,FALSE)</f>
        <v>5.1955670996273899E-2</v>
      </c>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row>
    <row r="112" spans="1:68" s="3" customFormat="1" x14ac:dyDescent="0.2">
      <c r="A112" s="275" t="s">
        <v>332</v>
      </c>
      <c r="B112" s="28" t="s">
        <v>331</v>
      </c>
      <c r="C112" s="188" t="s">
        <v>330</v>
      </c>
      <c r="D112" s="24">
        <f>VLOOKUP(B112,'[7]Persons '!$C$27:$N$238,12,FALSE)</f>
        <v>615.29306439033974</v>
      </c>
      <c r="E112" s="23">
        <f>VLOOKUP('Table 7'!B112,'[7]Persons '!$P$27:$AA$238,2,0)</f>
        <v>0.34340728041586677</v>
      </c>
      <c r="F112" s="23">
        <f>VLOOKUP('Table 7'!B112,'[7]Persons '!$P$27:$AA$238,3,0)</f>
        <v>8.3208987977982055E-2</v>
      </c>
      <c r="G112" s="23">
        <f>VLOOKUP('Table 7'!B112,'[7]Persons '!$P$27:$AA$238,4,0)</f>
        <v>2.4891392064134054E-2</v>
      </c>
      <c r="H112" s="23">
        <f>VLOOKUP('Table 7'!B112,'[7]Persons '!$P$27:$AA$238,5,0)</f>
        <v>8.904695070958582E-2</v>
      </c>
      <c r="I112" s="22">
        <f>VLOOKUP('Table 7'!B112,'[7]Persons '!$P$27:$AA$238,6,0)</f>
        <v>7.7576496580514909E-2</v>
      </c>
      <c r="J112" s="19">
        <f>VLOOKUP('Table 7'!B112,'[7]Persons '!$P$27:$AA$238,7,0)</f>
        <v>0</v>
      </c>
      <c r="K112" s="19">
        <f>VLOOKUP('Table 7'!B112,'[7]Persons '!$P$27:$AA$238,8,0)</f>
        <v>9.7582722630733476E-2</v>
      </c>
      <c r="L112" s="19">
        <f>VLOOKUP('Table 7'!B112,'[7]Persons '!$P$27:$AA$238,9,0)</f>
        <v>0.12599272403771389</v>
      </c>
      <c r="M112" s="19">
        <f>VLOOKUP('Table 7'!B112,'[7]Persons '!$P$27:$AA$238,10,0)</f>
        <v>7.7118003118522405E-2</v>
      </c>
      <c r="N112" s="19">
        <f>VLOOKUP('Table 7'!B112,'[7]Persons '!$P$27:$AA$238,11,0)</f>
        <v>8.1175442464946734E-2</v>
      </c>
      <c r="O112" s="21"/>
      <c r="P112" s="145">
        <f>VLOOKUP(B112,'[7]Males '!$C$27:$N$238,12,FALSE)</f>
        <v>363.67443119465128</v>
      </c>
      <c r="Q112" s="19">
        <f>VLOOKUP(B112,'[7]Males '!$Q$27:$AB$238,2,FALSE)</f>
        <v>0.38551617920274883</v>
      </c>
      <c r="R112" s="19">
        <f>VLOOKUP(B112,'[7]Males '!$Q$27:$AB$238,3,FALSE)</f>
        <v>7.5797612209456008E-2</v>
      </c>
      <c r="S112" s="19">
        <f>VLOOKUP(B112,'[7]Males '!$Q$27:$AB$238,4,FALSE)</f>
        <v>3.548707083322207E-2</v>
      </c>
      <c r="T112" s="19">
        <f>VLOOKUP(B112,'[7]Males '!$Q$27:$AB$238,5,FALSE)</f>
        <v>7.6847565321377737E-2</v>
      </c>
      <c r="U112" s="19">
        <f>VLOOKUP(B112,'[7]Males '!$Q$27:$AB$238,6,FALSE)</f>
        <v>8.303757510799753E-2</v>
      </c>
      <c r="V112" s="19">
        <f>VLOOKUP(B112,'[7]Males '!$Q$27:$AB$238,7,FALSE)</f>
        <v>0</v>
      </c>
      <c r="W112" s="19">
        <f>VLOOKUP(B112,'[7]Males '!$Q$27:$AB$238,8,FALSE)</f>
        <v>6.0183530719626392E-2</v>
      </c>
      <c r="X112" s="19">
        <f>VLOOKUP(B112,'[7]Males '!$Q$27:$AB$238,9,FALSE)</f>
        <v>0.12895952079313175</v>
      </c>
      <c r="Y112" s="19">
        <f>VLOOKUP(B112,'[7]Males '!$Q$27:$AB$238,10,FALSE)</f>
        <v>7.081694526594276E-2</v>
      </c>
      <c r="Z112" s="19">
        <f>VLOOKUP(B112,'[7]Males '!$Q$27:$AB$238,11,FALSE)</f>
        <v>8.3354000546496887E-2</v>
      </c>
      <c r="AA112" s="21"/>
      <c r="AB112" s="145">
        <f>VLOOKUP(B112,'[7]Females '!$C$27:$N$238,12,FALSE)</f>
        <v>245.67842697367772</v>
      </c>
      <c r="AC112" s="274">
        <f>VLOOKUP(B112,'[7]Females '!$Q$27:$AB$238,2,FALSE)</f>
        <v>0.27231907709102721</v>
      </c>
      <c r="AD112" s="274">
        <f>VLOOKUP(B112,'[7]Females '!$Q$27:$AB$238,3,FALSE)</f>
        <v>9.5421348349978716E-2</v>
      </c>
      <c r="AE112" s="274">
        <f>VLOOKUP(B112,'[7]Females '!$Q$27:$AB$238,4,FALSE)</f>
        <v>9.8085966673186024E-3</v>
      </c>
      <c r="AF112" s="274">
        <f>VLOOKUP(B112,'[7]Females '!$Q$27:$AB$238,5,FALSE)</f>
        <v>0.10668471622230519</v>
      </c>
      <c r="AG112" s="274">
        <f>VLOOKUP(B112,'[7]Females '!$Q$27:$AB$238,6,FALSE)</f>
        <v>7.1368241918881137E-2</v>
      </c>
      <c r="AH112" s="274">
        <f>VLOOKUP(B112,'[7]Females '!$Q$27:$AB$238,7,FALSE)</f>
        <v>0</v>
      </c>
      <c r="AI112" s="274">
        <f>VLOOKUP(B112,'[7]Females '!$Q$27:$AB$238,8,FALSE)</f>
        <v>0.15530366913883953</v>
      </c>
      <c r="AJ112" s="274">
        <f>VLOOKUP(B112,'[7]Females '!$Q$27:$AB$238,9,FALSE)</f>
        <v>0.12391640175256703</v>
      </c>
      <c r="AK112" s="274">
        <f>VLOOKUP(B112,'[7]Females '!$Q$27:$AB$238,10,FALSE)</f>
        <v>8.8309993014769092E-2</v>
      </c>
      <c r="AL112" s="273">
        <f>VLOOKUP(B112,'[7]Females '!$Q$27:$AB$238,11,FALSE)</f>
        <v>7.686795584431344E-2</v>
      </c>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row>
    <row r="113" spans="1:68" s="3" customFormat="1" x14ac:dyDescent="0.2">
      <c r="A113" s="275" t="s">
        <v>329</v>
      </c>
      <c r="B113" s="28" t="s">
        <v>328</v>
      </c>
      <c r="C113" s="188" t="s">
        <v>327</v>
      </c>
      <c r="D113" s="24">
        <f>VLOOKUP(B113,'[7]Persons '!$C$27:$N$238,12,FALSE)</f>
        <v>302.25546314699659</v>
      </c>
      <c r="E113" s="23">
        <f>VLOOKUP('Table 7'!B113,'[7]Persons '!$P$27:$AA$238,2,0)</f>
        <v>0.14652361629828178</v>
      </c>
      <c r="F113" s="23">
        <f>VLOOKUP('Table 7'!B113,'[7]Persons '!$P$27:$AA$238,3,0)</f>
        <v>8.1436710004498786E-2</v>
      </c>
      <c r="G113" s="23">
        <f>VLOOKUP('Table 7'!B113,'[7]Persons '!$P$27:$AA$238,4,0)</f>
        <v>5.5556390319724301E-3</v>
      </c>
      <c r="H113" s="23">
        <f>VLOOKUP('Table 7'!B113,'[7]Persons '!$P$27:$AA$238,5,0)</f>
        <v>8.0160016578522425E-2</v>
      </c>
      <c r="I113" s="22">
        <f>VLOOKUP('Table 7'!B113,'[7]Persons '!$P$27:$AA$238,6,0)</f>
        <v>0.10521080633874795</v>
      </c>
      <c r="J113" s="19">
        <f>VLOOKUP('Table 7'!B113,'[7]Persons '!$P$27:$AA$238,7,0)</f>
        <v>0</v>
      </c>
      <c r="K113" s="19">
        <f>VLOOKUP('Table 7'!B113,'[7]Persons '!$P$27:$AA$238,8,0)</f>
        <v>0.18136845868943241</v>
      </c>
      <c r="L113" s="19">
        <f>VLOOKUP('Table 7'!B113,'[7]Persons '!$P$27:$AA$238,9,0)</f>
        <v>0.2855563713653213</v>
      </c>
      <c r="M113" s="19">
        <f>VLOOKUP('Table 7'!B113,'[7]Persons '!$P$27:$AA$238,10,0)</f>
        <v>2.9519119536638074E-2</v>
      </c>
      <c r="N113" s="19">
        <f>VLOOKUP('Table 7'!B113,'[7]Persons '!$P$27:$AA$238,11,0)</f>
        <v>8.4669262156584782E-2</v>
      </c>
      <c r="O113" s="21"/>
      <c r="P113" s="145">
        <f>VLOOKUP(B113,'[7]Males '!$C$27:$N$238,12,FALSE)</f>
        <v>171.16941815721404</v>
      </c>
      <c r="Q113" s="19">
        <f>VLOOKUP(B113,'[7]Males '!$Q$27:$AB$238,2,FALSE)</f>
        <v>0.20699708894261867</v>
      </c>
      <c r="R113" s="19">
        <f>VLOOKUP(B113,'[7]Males '!$Q$27:$AB$238,3,FALSE)</f>
        <v>8.7562499656573409E-2</v>
      </c>
      <c r="S113" s="19">
        <f>VLOOKUP(B113,'[7]Males '!$Q$27:$AB$238,4,FALSE)</f>
        <v>9.8102936071444886E-3</v>
      </c>
      <c r="T113" s="19">
        <f>VLOOKUP(B113,'[7]Males '!$Q$27:$AB$238,5,FALSE)</f>
        <v>7.7485011563873177E-2</v>
      </c>
      <c r="U113" s="19">
        <f>VLOOKUP(B113,'[7]Males '!$Q$27:$AB$238,6,FALSE)</f>
        <v>0.11412852162238028</v>
      </c>
      <c r="V113" s="19">
        <f>VLOOKUP(B113,'[7]Males '!$Q$27:$AB$238,7,FALSE)</f>
        <v>0</v>
      </c>
      <c r="W113" s="19">
        <f>VLOOKUP(B113,'[7]Males '!$Q$27:$AB$238,8,FALSE)</f>
        <v>0.11452423188389591</v>
      </c>
      <c r="X113" s="19">
        <f>VLOOKUP(B113,'[7]Males '!$Q$27:$AB$238,9,FALSE)</f>
        <v>0.27853630472014179</v>
      </c>
      <c r="Y113" s="19">
        <f>VLOOKUP(B113,'[7]Males '!$Q$27:$AB$238,10,FALSE)</f>
        <v>2.4772433210751017E-2</v>
      </c>
      <c r="Z113" s="19">
        <f>VLOOKUP(B113,'[7]Males '!$Q$27:$AB$238,11,FALSE)</f>
        <v>8.6183614792621099E-2</v>
      </c>
      <c r="AA113" s="21"/>
      <c r="AB113" s="145">
        <f>VLOOKUP(B113,'[7]Females '!$C$27:$N$238,12,FALSE)</f>
        <v>130.42514398726115</v>
      </c>
      <c r="AC113" s="274">
        <f>VLOOKUP(B113,'[7]Females '!$Q$27:$AB$238,2,FALSE)</f>
        <v>6.7900958058592226E-2</v>
      </c>
      <c r="AD113" s="274">
        <f>VLOOKUP(B113,'[7]Females '!$Q$27:$AB$238,3,FALSE)</f>
        <v>7.3809911851895421E-2</v>
      </c>
      <c r="AE113" s="274">
        <f>VLOOKUP(B113,'[7]Females '!$Q$27:$AB$238,4,FALSE)</f>
        <v>0</v>
      </c>
      <c r="AF113" s="274">
        <f>VLOOKUP(B113,'[7]Females '!$Q$27:$AB$238,5,FALSE)</f>
        <v>8.4076875487981748E-2</v>
      </c>
      <c r="AG113" s="274">
        <f>VLOOKUP(B113,'[7]Females '!$Q$27:$AB$238,6,FALSE)</f>
        <v>9.4040366617799853E-2</v>
      </c>
      <c r="AH113" s="274">
        <f>VLOOKUP(B113,'[7]Females '!$Q$27:$AB$238,7,FALSE)</f>
        <v>0</v>
      </c>
      <c r="AI113" s="274">
        <f>VLOOKUP(B113,'[7]Females '!$Q$27:$AB$238,8,FALSE)</f>
        <v>0.26494630779028788</v>
      </c>
      <c r="AJ113" s="274">
        <f>VLOOKUP(B113,'[7]Females '!$Q$27:$AB$238,9,FALSE)</f>
        <v>0.29621647242166205</v>
      </c>
      <c r="AK113" s="274">
        <f>VLOOKUP(B113,'[7]Females '!$Q$27:$AB$238,10,FALSE)</f>
        <v>3.5898232695627315E-2</v>
      </c>
      <c r="AL113" s="273">
        <f>VLOOKUP(B113,'[7]Females '!$Q$27:$AB$238,11,FALSE)</f>
        <v>8.3110875076153445E-2</v>
      </c>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row>
    <row r="114" spans="1:68" s="3" customFormat="1" x14ac:dyDescent="0.2">
      <c r="A114" s="275" t="s">
        <v>326</v>
      </c>
      <c r="B114" s="28" t="s">
        <v>325</v>
      </c>
      <c r="C114" s="188" t="s">
        <v>324</v>
      </c>
      <c r="D114" s="24">
        <f>VLOOKUP(B114,'[7]Persons '!$C$27:$N$238,12,FALSE)</f>
        <v>1102.3622121279686</v>
      </c>
      <c r="E114" s="23">
        <f>VLOOKUP('Table 7'!B114,'[7]Persons '!$P$27:$AA$238,2,0)</f>
        <v>0.19951312458838635</v>
      </c>
      <c r="F114" s="23">
        <f>VLOOKUP('Table 7'!B114,'[7]Persons '!$P$27:$AA$238,3,0)</f>
        <v>4.3461698035364794E-2</v>
      </c>
      <c r="G114" s="23">
        <f>VLOOKUP('Table 7'!B114,'[7]Persons '!$P$27:$AA$238,4,0)</f>
        <v>4.5286409251917598E-2</v>
      </c>
      <c r="H114" s="23">
        <f>VLOOKUP('Table 7'!B114,'[7]Persons '!$P$27:$AA$238,5,0)</f>
        <v>8.1761515187232028E-2</v>
      </c>
      <c r="I114" s="22">
        <f>VLOOKUP('Table 7'!B114,'[7]Persons '!$P$27:$AA$238,6,0)</f>
        <v>0.10413777998563105</v>
      </c>
      <c r="J114" s="19">
        <f>VLOOKUP('Table 7'!B114,'[7]Persons '!$P$27:$AA$238,7,0)</f>
        <v>3.5027567464035259E-3</v>
      </c>
      <c r="K114" s="19">
        <f>VLOOKUP('Table 7'!B114,'[7]Persons '!$P$27:$AA$238,8,0)</f>
        <v>0.15556014798230197</v>
      </c>
      <c r="L114" s="19">
        <f>VLOOKUP('Table 7'!B114,'[7]Persons '!$P$27:$AA$238,9,0)</f>
        <v>0.24705179987917894</v>
      </c>
      <c r="M114" s="19">
        <f>VLOOKUP('Table 7'!B114,'[7]Persons '!$P$27:$AA$238,10,0)</f>
        <v>4.3489282057673426E-2</v>
      </c>
      <c r="N114" s="19">
        <f>VLOOKUP('Table 7'!B114,'[7]Persons '!$P$27:$AA$238,11,0)</f>
        <v>7.6235486285910273E-2</v>
      </c>
      <c r="O114" s="21"/>
      <c r="P114" s="145">
        <f>VLOOKUP(B114,'[7]Males '!$C$27:$N$238,12,FALSE)</f>
        <v>611.32287022429159</v>
      </c>
      <c r="Q114" s="19">
        <f>VLOOKUP(B114,'[7]Males '!$Q$27:$AB$238,2,FALSE)</f>
        <v>0.25186031574301521</v>
      </c>
      <c r="R114" s="19">
        <f>VLOOKUP(B114,'[7]Males '!$Q$27:$AB$238,3,FALSE)</f>
        <v>2.8425419732407198E-2</v>
      </c>
      <c r="S114" s="19">
        <f>VLOOKUP(B114,'[7]Males '!$Q$27:$AB$238,4,FALSE)</f>
        <v>6.7966338351834923E-2</v>
      </c>
      <c r="T114" s="19">
        <f>VLOOKUP(B114,'[7]Males '!$Q$27:$AB$238,5,FALSE)</f>
        <v>5.0925856000644344E-2</v>
      </c>
      <c r="U114" s="19">
        <f>VLOOKUP(B114,'[7]Males '!$Q$27:$AB$238,6,FALSE)</f>
        <v>0.10790891924975617</v>
      </c>
      <c r="V114" s="19">
        <f>VLOOKUP(B114,'[7]Males '!$Q$27:$AB$238,7,FALSE)</f>
        <v>0</v>
      </c>
      <c r="W114" s="19">
        <f>VLOOKUP(B114,'[7]Males '!$Q$27:$AB$238,8,FALSE)</f>
        <v>0.14543252093222489</v>
      </c>
      <c r="X114" s="19">
        <f>VLOOKUP(B114,'[7]Males '!$Q$27:$AB$238,9,FALSE)</f>
        <v>0.23076780955055626</v>
      </c>
      <c r="Y114" s="19">
        <f>VLOOKUP(B114,'[7]Males '!$Q$27:$AB$238,10,FALSE)</f>
        <v>4.4201241207260739E-2</v>
      </c>
      <c r="Z114" s="19">
        <f>VLOOKUP(B114,'[7]Males '!$Q$27:$AB$238,11,FALSE)</f>
        <v>7.251157923230038E-2</v>
      </c>
      <c r="AA114" s="21"/>
      <c r="AB114" s="145">
        <f>VLOOKUP(B114,'[7]Females '!$C$27:$N$238,12,FALSE)</f>
        <v>485.568511935613</v>
      </c>
      <c r="AC114" s="274">
        <f>VLOOKUP(B114,'[7]Females '!$Q$27:$AB$238,2,FALSE)</f>
        <v>0.13585674654073851</v>
      </c>
      <c r="AD114" s="274">
        <f>VLOOKUP(B114,'[7]Females '!$Q$27:$AB$238,3,FALSE)</f>
        <v>6.2881804854359874E-2</v>
      </c>
      <c r="AE114" s="274">
        <f>VLOOKUP(B114,'[7]Females '!$Q$27:$AB$238,4,FALSE)</f>
        <v>1.7242982270455662E-2</v>
      </c>
      <c r="AF114" s="274">
        <f>VLOOKUP(B114,'[7]Females '!$Q$27:$AB$238,5,FALSE)</f>
        <v>0.11473815771035906</v>
      </c>
      <c r="AG114" s="274">
        <f>VLOOKUP(B114,'[7]Females '!$Q$27:$AB$238,6,FALSE)</f>
        <v>9.6062573964332348E-2</v>
      </c>
      <c r="AH114" s="274">
        <f>VLOOKUP(B114,'[7]Females '!$Q$27:$AB$238,7,FALSE)</f>
        <v>7.9521356525350043E-3</v>
      </c>
      <c r="AI114" s="274">
        <f>VLOOKUP(B114,'[7]Females '!$Q$27:$AB$238,8,FALSE)</f>
        <v>0.17006333956727504</v>
      </c>
      <c r="AJ114" s="274">
        <f>VLOOKUP(B114,'[7]Females '!$Q$27:$AB$238,9,FALSE)</f>
        <v>0.2703365760105042</v>
      </c>
      <c r="AK114" s="274">
        <f>VLOOKUP(B114,'[7]Females '!$Q$27:$AB$238,10,FALSE)</f>
        <v>4.3082924482197832E-2</v>
      </c>
      <c r="AL114" s="273">
        <f>VLOOKUP(B114,'[7]Females '!$Q$27:$AB$238,11,FALSE)</f>
        <v>8.1782758947242462E-2</v>
      </c>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row>
    <row r="115" spans="1:68" s="3" customFormat="1" x14ac:dyDescent="0.2">
      <c r="A115" s="275" t="s">
        <v>323</v>
      </c>
      <c r="B115" s="28" t="s">
        <v>322</v>
      </c>
      <c r="C115" s="188" t="s">
        <v>321</v>
      </c>
      <c r="D115" s="24">
        <f>VLOOKUP(B115,'[7]Persons '!$C$27:$N$238,12,FALSE)</f>
        <v>2393.7172788416815</v>
      </c>
      <c r="E115" s="23">
        <f>VLOOKUP('Table 7'!B115,'[7]Persons '!$P$27:$AA$238,2,0)</f>
        <v>0.18408574800503733</v>
      </c>
      <c r="F115" s="23">
        <f>VLOOKUP('Table 7'!B115,'[7]Persons '!$P$27:$AA$238,3,0)</f>
        <v>5.5886858137222467E-2</v>
      </c>
      <c r="G115" s="23">
        <f>VLOOKUP('Table 7'!B115,'[7]Persons '!$P$27:$AA$238,4,0)</f>
        <v>3.0005592444480256E-2</v>
      </c>
      <c r="H115" s="23">
        <f>VLOOKUP('Table 7'!B115,'[7]Persons '!$P$27:$AA$238,5,0)</f>
        <v>6.7552194432143081E-2</v>
      </c>
      <c r="I115" s="22">
        <f>VLOOKUP('Table 7'!B115,'[7]Persons '!$P$27:$AA$238,6,0)</f>
        <v>0.12396315503162099</v>
      </c>
      <c r="J115" s="19">
        <f>VLOOKUP('Table 7'!B115,'[7]Persons '!$P$27:$AA$238,7,0)</f>
        <v>7.2759144737045214E-3</v>
      </c>
      <c r="K115" s="19">
        <f>VLOOKUP('Table 7'!B115,'[7]Persons '!$P$27:$AA$238,8,0)</f>
        <v>0.16370830824112262</v>
      </c>
      <c r="L115" s="19">
        <f>VLOOKUP('Table 7'!B115,'[7]Persons '!$P$27:$AA$238,9,0)</f>
        <v>0.23986615935103994</v>
      </c>
      <c r="M115" s="19">
        <f>VLOOKUP('Table 7'!B115,'[7]Persons '!$P$27:$AA$238,10,0)</f>
        <v>3.5216858034002825E-2</v>
      </c>
      <c r="N115" s="19">
        <f>VLOOKUP('Table 7'!B115,'[7]Persons '!$P$27:$AA$238,11,0)</f>
        <v>9.2439211849625932E-2</v>
      </c>
      <c r="O115" s="21"/>
      <c r="P115" s="145">
        <f>VLOOKUP(B115,'[7]Males '!$C$27:$N$238,12,FALSE)</f>
        <v>1308.8124586876236</v>
      </c>
      <c r="Q115" s="19">
        <f>VLOOKUP(B115,'[7]Males '!$Q$27:$AB$238,2,FALSE)</f>
        <v>0.23080413385461793</v>
      </c>
      <c r="R115" s="19">
        <f>VLOOKUP(B115,'[7]Males '!$Q$27:$AB$238,3,FALSE)</f>
        <v>5.4671147226278485E-2</v>
      </c>
      <c r="S115" s="19">
        <f>VLOOKUP(B115,'[7]Males '!$Q$27:$AB$238,4,FALSE)</f>
        <v>3.6890121381283753E-2</v>
      </c>
      <c r="T115" s="19">
        <f>VLOOKUP(B115,'[7]Males '!$Q$27:$AB$238,5,FALSE)</f>
        <v>6.7506943828785138E-2</v>
      </c>
      <c r="U115" s="19">
        <f>VLOOKUP(B115,'[7]Males '!$Q$27:$AB$238,6,FALSE)</f>
        <v>0.12619619808078686</v>
      </c>
      <c r="V115" s="19">
        <f>VLOOKUP(B115,'[7]Males '!$Q$27:$AB$238,7,FALSE)</f>
        <v>1.123614552249976E-2</v>
      </c>
      <c r="W115" s="19">
        <f>VLOOKUP(B115,'[7]Males '!$Q$27:$AB$238,8,FALSE)</f>
        <v>0.13842112292476366</v>
      </c>
      <c r="X115" s="19">
        <f>VLOOKUP(B115,'[7]Males '!$Q$27:$AB$238,9,FALSE)</f>
        <v>0.22576138583065242</v>
      </c>
      <c r="Y115" s="19">
        <f>VLOOKUP(B115,'[7]Males '!$Q$27:$AB$238,10,FALSE)</f>
        <v>3.3110830100367757E-2</v>
      </c>
      <c r="Z115" s="19">
        <f>VLOOKUP(B115,'[7]Males '!$Q$27:$AB$238,11,FALSE)</f>
        <v>7.5401971249964297E-2</v>
      </c>
      <c r="AA115" s="21"/>
      <c r="AB115" s="145">
        <f>VLOOKUP(B115,'[7]Females '!$C$27:$N$238,12,FALSE)</f>
        <v>1081.8509690112617</v>
      </c>
      <c r="AC115" s="274">
        <f>VLOOKUP(B115,'[7]Females '!$Q$27:$AB$238,2,FALSE)</f>
        <v>0.12808595070101642</v>
      </c>
      <c r="AD115" s="274">
        <f>VLOOKUP(B115,'[7]Females '!$Q$27:$AB$238,3,FALSE)</f>
        <v>5.6908907877912786E-2</v>
      </c>
      <c r="AE115" s="274">
        <f>VLOOKUP(B115,'[7]Females '!$Q$27:$AB$238,4,FALSE)</f>
        <v>2.1761458189964288E-2</v>
      </c>
      <c r="AF115" s="274">
        <f>VLOOKUP(B115,'[7]Females '!$Q$27:$AB$238,5,FALSE)</f>
        <v>6.6283563388955233E-2</v>
      </c>
      <c r="AG115" s="274">
        <f>VLOOKUP(B115,'[7]Females '!$Q$27:$AB$238,6,FALSE)</f>
        <v>0.12161156538226182</v>
      </c>
      <c r="AH115" s="274">
        <f>VLOOKUP(B115,'[7]Females '!$Q$27:$AB$238,7,FALSE)</f>
        <v>2.5054051114666389E-3</v>
      </c>
      <c r="AI115" s="274">
        <f>VLOOKUP(B115,'[7]Females '!$Q$27:$AB$238,8,FALSE)</f>
        <v>0.19476260772759021</v>
      </c>
      <c r="AJ115" s="274">
        <f>VLOOKUP(B115,'[7]Females '!$Q$27:$AB$238,9,FALSE)</f>
        <v>0.25690478952576651</v>
      </c>
      <c r="AK115" s="274">
        <f>VLOOKUP(B115,'[7]Females '!$Q$27:$AB$238,10,FALSE)</f>
        <v>3.7864119738316944E-2</v>
      </c>
      <c r="AL115" s="273">
        <f>VLOOKUP(B115,'[7]Females '!$Q$27:$AB$238,11,FALSE)</f>
        <v>0.11331163235674925</v>
      </c>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row>
    <row r="116" spans="1:68" s="3" customFormat="1" x14ac:dyDescent="0.2">
      <c r="A116" s="275" t="s">
        <v>320</v>
      </c>
      <c r="B116" s="28" t="s">
        <v>319</v>
      </c>
      <c r="C116" s="188" t="s">
        <v>318</v>
      </c>
      <c r="D116" s="24">
        <f>VLOOKUP(B116,'[7]Persons '!$C$27:$N$238,12,FALSE)</f>
        <v>1386.0183380406881</v>
      </c>
      <c r="E116" s="23">
        <f>VLOOKUP('Table 7'!B116,'[7]Persons '!$P$27:$AA$238,2,0)</f>
        <v>0.20068705435058398</v>
      </c>
      <c r="F116" s="23">
        <f>VLOOKUP('Table 7'!B116,'[7]Persons '!$P$27:$AA$238,3,0)</f>
        <v>4.5353703591186845E-2</v>
      </c>
      <c r="G116" s="23">
        <f>VLOOKUP('Table 7'!B116,'[7]Persons '!$P$27:$AA$238,4,0)</f>
        <v>2.4266544806897116E-2</v>
      </c>
      <c r="H116" s="23">
        <f>VLOOKUP('Table 7'!B116,'[7]Persons '!$P$27:$AA$238,5,0)</f>
        <v>7.8890031038831576E-2</v>
      </c>
      <c r="I116" s="22">
        <f>VLOOKUP('Table 7'!B116,'[7]Persons '!$P$27:$AA$238,6,0)</f>
        <v>0.11460990778110185</v>
      </c>
      <c r="J116" s="19">
        <f>VLOOKUP('Table 7'!B116,'[7]Persons '!$P$27:$AA$238,7,0)</f>
        <v>9.5634014019369967E-3</v>
      </c>
      <c r="K116" s="19">
        <f>VLOOKUP('Table 7'!B116,'[7]Persons '!$P$27:$AA$238,8,0)</f>
        <v>0.13525200353152442</v>
      </c>
      <c r="L116" s="19">
        <f>VLOOKUP('Table 7'!B116,'[7]Persons '!$P$27:$AA$238,9,0)</f>
        <v>0.26851865229141236</v>
      </c>
      <c r="M116" s="19">
        <f>VLOOKUP('Table 7'!B116,'[7]Persons '!$P$27:$AA$238,10,0)</f>
        <v>4.9499444003889982E-2</v>
      </c>
      <c r="N116" s="19">
        <f>VLOOKUP('Table 7'!B116,'[7]Persons '!$P$27:$AA$238,11,0)</f>
        <v>7.3359257202634767E-2</v>
      </c>
      <c r="O116" s="21"/>
      <c r="P116" s="145">
        <f>VLOOKUP(B116,'[7]Males '!$C$27:$N$238,12,FALSE)</f>
        <v>793.4383858845996</v>
      </c>
      <c r="Q116" s="19">
        <f>VLOOKUP(B116,'[7]Males '!$Q$27:$AB$238,2,FALSE)</f>
        <v>0.24226695112327729</v>
      </c>
      <c r="R116" s="19">
        <f>VLOOKUP(B116,'[7]Males '!$Q$27:$AB$238,3,FALSE)</f>
        <v>3.0207887168275931E-2</v>
      </c>
      <c r="S116" s="19">
        <f>VLOOKUP(B116,'[7]Males '!$Q$27:$AB$238,4,FALSE)</f>
        <v>2.7544082039351745E-2</v>
      </c>
      <c r="T116" s="19">
        <f>VLOOKUP(B116,'[7]Males '!$Q$27:$AB$238,5,FALSE)</f>
        <v>4.7413904378353362E-2</v>
      </c>
      <c r="U116" s="19">
        <f>VLOOKUP(B116,'[7]Males '!$Q$27:$AB$238,6,FALSE)</f>
        <v>0.12970182893935764</v>
      </c>
      <c r="V116" s="19">
        <f>VLOOKUP(B116,'[7]Males '!$Q$27:$AB$238,7,FALSE)</f>
        <v>1.4425620091855449E-2</v>
      </c>
      <c r="W116" s="19">
        <f>VLOOKUP(B116,'[7]Males '!$Q$27:$AB$238,8,FALSE)</f>
        <v>9.608942907078076E-2</v>
      </c>
      <c r="X116" s="19">
        <f>VLOOKUP(B116,'[7]Males '!$Q$27:$AB$238,9,FALSE)</f>
        <v>0.28454970062919799</v>
      </c>
      <c r="Y116" s="19">
        <f>VLOOKUP(B116,'[7]Males '!$Q$27:$AB$238,10,FALSE)</f>
        <v>5.5579724022398955E-2</v>
      </c>
      <c r="Z116" s="19">
        <f>VLOOKUP(B116,'[7]Males '!$Q$27:$AB$238,11,FALSE)</f>
        <v>7.2220872537151065E-2</v>
      </c>
      <c r="AA116" s="21"/>
      <c r="AB116" s="145">
        <f>VLOOKUP(B116,'[7]Females '!$C$27:$N$238,12,FALSE)</f>
        <v>585.37303758666451</v>
      </c>
      <c r="AC116" s="274">
        <f>VLOOKUP(B116,'[7]Females '!$Q$27:$AB$238,2,FALSE)</f>
        <v>0.14679876483398679</v>
      </c>
      <c r="AD116" s="274">
        <f>VLOOKUP(B116,'[7]Females '!$Q$27:$AB$238,3,FALSE)</f>
        <v>6.585765167164008E-2</v>
      </c>
      <c r="AE116" s="274">
        <f>VLOOKUP(B116,'[7]Females '!$Q$27:$AB$238,4,FALSE)</f>
        <v>2.0122799228731589E-2</v>
      </c>
      <c r="AF116" s="274">
        <f>VLOOKUP(B116,'[7]Females '!$Q$27:$AB$238,5,FALSE)</f>
        <v>0.12083511558661773</v>
      </c>
      <c r="AG116" s="274">
        <f>VLOOKUP(B116,'[7]Females '!$Q$27:$AB$238,6,FALSE)</f>
        <v>9.556474335829461E-2</v>
      </c>
      <c r="AH116" s="274">
        <f>VLOOKUP(B116,'[7]Females '!$Q$27:$AB$238,7,FALSE)</f>
        <v>3.0906941042610214E-3</v>
      </c>
      <c r="AI116" s="274">
        <f>VLOOKUP(B116,'[7]Females '!$Q$27:$AB$238,8,FALSE)</f>
        <v>0.18199525465710237</v>
      </c>
      <c r="AJ116" s="274">
        <f>VLOOKUP(B116,'[7]Females '!$Q$27:$AB$238,9,FALSE)</f>
        <v>0.25009542908613602</v>
      </c>
      <c r="AK116" s="274">
        <f>VLOOKUP(B116,'[7]Females '!$Q$27:$AB$238,10,FALSE)</f>
        <v>3.9834103140185963E-2</v>
      </c>
      <c r="AL116" s="273">
        <f>VLOOKUP(B116,'[7]Females '!$Q$27:$AB$238,11,FALSE)</f>
        <v>7.5805444333043787E-2</v>
      </c>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row>
    <row r="117" spans="1:68" s="3" customFormat="1" x14ac:dyDescent="0.2">
      <c r="A117" s="275" t="s">
        <v>317</v>
      </c>
      <c r="B117" s="28" t="s">
        <v>316</v>
      </c>
      <c r="C117" s="188" t="s">
        <v>315</v>
      </c>
      <c r="D117" s="24">
        <f>VLOOKUP(B117,'[7]Persons '!$C$27:$N$238,12,FALSE)</f>
        <v>947.02272456062803</v>
      </c>
      <c r="E117" s="23">
        <f>VLOOKUP('Table 7'!B117,'[7]Persons '!$P$27:$AA$238,2,0)</f>
        <v>0.16838179189668792</v>
      </c>
      <c r="F117" s="23">
        <f>VLOOKUP('Table 7'!B117,'[7]Persons '!$P$27:$AA$238,3,0)</f>
        <v>6.0135609155939157E-2</v>
      </c>
      <c r="G117" s="23">
        <f>VLOOKUP('Table 7'!B117,'[7]Persons '!$P$27:$AA$238,4,0)</f>
        <v>1.6495639163315104E-2</v>
      </c>
      <c r="H117" s="23">
        <f>VLOOKUP('Table 7'!B117,'[7]Persons '!$P$27:$AA$238,5,0)</f>
        <v>7.6877586057307962E-2</v>
      </c>
      <c r="I117" s="22">
        <f>VLOOKUP('Table 7'!B117,'[7]Persons '!$P$27:$AA$238,6,0)</f>
        <v>9.2154190532647687E-2</v>
      </c>
      <c r="J117" s="19">
        <f>VLOOKUP('Table 7'!B117,'[7]Persons '!$P$27:$AA$238,7,0)</f>
        <v>9.1422227409309418E-3</v>
      </c>
      <c r="K117" s="19">
        <f>VLOOKUP('Table 7'!B117,'[7]Persons '!$P$27:$AA$238,8,0)</f>
        <v>0.2129454222920622</v>
      </c>
      <c r="L117" s="19">
        <f>VLOOKUP('Table 7'!B117,'[7]Persons '!$P$27:$AA$238,9,0)</f>
        <v>0.27035361733058472</v>
      </c>
      <c r="M117" s="19">
        <f>VLOOKUP('Table 7'!B117,'[7]Persons '!$P$27:$AA$238,10,0)</f>
        <v>3.6131023636110607E-2</v>
      </c>
      <c r="N117" s="19">
        <f>VLOOKUP('Table 7'!B117,'[7]Persons '!$P$27:$AA$238,11,0)</f>
        <v>5.7382897194413439E-2</v>
      </c>
      <c r="O117" s="21"/>
      <c r="P117" s="145">
        <f>VLOOKUP(B117,'[7]Males '!$C$27:$N$238,12,FALSE)</f>
        <v>509.48640634435486</v>
      </c>
      <c r="Q117" s="19">
        <f>VLOOKUP(B117,'[7]Males '!$Q$27:$AB$238,2,FALSE)</f>
        <v>0.21901068229536436</v>
      </c>
      <c r="R117" s="19">
        <f>VLOOKUP(B117,'[7]Males '!$Q$27:$AB$238,3,FALSE)</f>
        <v>4.2986242536654312E-2</v>
      </c>
      <c r="S117" s="19">
        <f>VLOOKUP(B117,'[7]Males '!$Q$27:$AB$238,4,FALSE)</f>
        <v>2.6896418939102221E-2</v>
      </c>
      <c r="T117" s="19">
        <f>VLOOKUP(B117,'[7]Males '!$Q$27:$AB$238,5,FALSE)</f>
        <v>5.3660039983085689E-2</v>
      </c>
      <c r="U117" s="19">
        <f>VLOOKUP(B117,'[7]Males '!$Q$27:$AB$238,6,FALSE)</f>
        <v>0.13194575491052804</v>
      </c>
      <c r="V117" s="19">
        <f>VLOOKUP(B117,'[7]Males '!$Q$27:$AB$238,7,FALSE)</f>
        <v>1.2576042420605095E-2</v>
      </c>
      <c r="W117" s="19">
        <f>VLOOKUP(B117,'[7]Males '!$Q$27:$AB$238,8,FALSE)</f>
        <v>0.17072505207873773</v>
      </c>
      <c r="X117" s="19">
        <f>VLOOKUP(B117,'[7]Males '!$Q$27:$AB$238,9,FALSE)</f>
        <v>0.26219476043117307</v>
      </c>
      <c r="Y117" s="19">
        <f>VLOOKUP(B117,'[7]Males '!$Q$27:$AB$238,10,FALSE)</f>
        <v>3.1391061464584674E-2</v>
      </c>
      <c r="Z117" s="19">
        <f>VLOOKUP(B117,'[7]Males '!$Q$27:$AB$238,11,FALSE)</f>
        <v>4.8613944940164605E-2</v>
      </c>
      <c r="AA117" s="21"/>
      <c r="AB117" s="145">
        <f>VLOOKUP(B117,'[7]Females '!$C$27:$N$238,12,FALSE)</f>
        <v>435.55840420681244</v>
      </c>
      <c r="AC117" s="274">
        <f>VLOOKUP(B117,'[7]Females '!$Q$27:$AB$238,2,FALSE)</f>
        <v>0.10713812331382519</v>
      </c>
      <c r="AD117" s="274">
        <f>VLOOKUP(B117,'[7]Females '!$Q$27:$AB$238,3,FALSE)</f>
        <v>7.8713843396334582E-2</v>
      </c>
      <c r="AE117" s="274">
        <f>VLOOKUP(B117,'[7]Females '!$Q$27:$AB$238,4,FALSE)</f>
        <v>4.4044272742016534E-3</v>
      </c>
      <c r="AF117" s="274">
        <f>VLOOKUP(B117,'[7]Females '!$Q$27:$AB$238,5,FALSE)</f>
        <v>0.1043849909248246</v>
      </c>
      <c r="AG117" s="274">
        <f>VLOOKUP(B117,'[7]Females '!$Q$27:$AB$238,6,FALSE)</f>
        <v>4.6027223680042445E-2</v>
      </c>
      <c r="AH117" s="274">
        <f>VLOOKUP(B117,'[7]Females '!$Q$27:$AB$238,7,FALSE)</f>
        <v>5.167091274123784E-3</v>
      </c>
      <c r="AI117" s="274">
        <f>VLOOKUP(B117,'[7]Females '!$Q$27:$AB$238,8,FALSE)</f>
        <v>0.26329892762381374</v>
      </c>
      <c r="AJ117" s="274">
        <f>VLOOKUP(B117,'[7]Females '!$Q$27:$AB$238,9,FALSE)</f>
        <v>0.28112499229080262</v>
      </c>
      <c r="AK117" s="274">
        <f>VLOOKUP(B117,'[7]Females '!$Q$27:$AB$238,10,FALSE)</f>
        <v>4.1839581493771302E-2</v>
      </c>
      <c r="AL117" s="273">
        <f>VLOOKUP(B117,'[7]Females '!$Q$27:$AB$238,11,FALSE)</f>
        <v>6.7900798728260367E-2</v>
      </c>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row>
    <row r="118" spans="1:68" s="3" customFormat="1" x14ac:dyDescent="0.2">
      <c r="A118" s="275" t="s">
        <v>314</v>
      </c>
      <c r="B118" s="28" t="s">
        <v>313</v>
      </c>
      <c r="C118" s="188" t="s">
        <v>312</v>
      </c>
      <c r="D118" s="24">
        <f>VLOOKUP(B118,'[7]Persons '!$C$27:$N$238,12,FALSE)</f>
        <v>420.06307391037808</v>
      </c>
      <c r="E118" s="23">
        <f>VLOOKUP('Table 7'!B118,'[7]Persons '!$P$27:$AA$238,2,0)</f>
        <v>0.25202448346417544</v>
      </c>
      <c r="F118" s="23">
        <f>VLOOKUP('Table 7'!B118,'[7]Persons '!$P$27:$AA$238,3,0)</f>
        <v>0.13564188560624241</v>
      </c>
      <c r="G118" s="23">
        <f>VLOOKUP('Table 7'!B118,'[7]Persons '!$P$27:$AA$238,4,0)</f>
        <v>9.623193834922876E-3</v>
      </c>
      <c r="H118" s="23">
        <f>VLOOKUP('Table 7'!B118,'[7]Persons '!$P$27:$AA$238,5,0)</f>
        <v>9.3950448004701426E-2</v>
      </c>
      <c r="I118" s="22">
        <f>VLOOKUP('Table 7'!B118,'[7]Persons '!$P$27:$AA$238,6,0)</f>
        <v>7.9922312754991634E-2</v>
      </c>
      <c r="J118" s="19">
        <f>VLOOKUP('Table 7'!B118,'[7]Persons '!$P$27:$AA$238,7,0)</f>
        <v>0</v>
      </c>
      <c r="K118" s="19">
        <f>VLOOKUP('Table 7'!B118,'[7]Persons '!$P$27:$AA$238,8,0)</f>
        <v>8.6235444651148838E-2</v>
      </c>
      <c r="L118" s="19">
        <f>VLOOKUP('Table 7'!B118,'[7]Persons '!$P$27:$AA$238,9,0)</f>
        <v>0.1409110400260469</v>
      </c>
      <c r="M118" s="19">
        <f>VLOOKUP('Table 7'!B118,'[7]Persons '!$P$27:$AA$238,10,0)</f>
        <v>6.1830868308879884E-2</v>
      </c>
      <c r="N118" s="19">
        <f>VLOOKUP('Table 7'!B118,'[7]Persons '!$P$27:$AA$238,11,0)</f>
        <v>0.13986032334889048</v>
      </c>
      <c r="O118" s="21"/>
      <c r="P118" s="145">
        <f>VLOOKUP(B118,'[7]Males '!$C$27:$N$238,12,FALSE)</f>
        <v>247.04551835131338</v>
      </c>
      <c r="Q118" s="19">
        <f>VLOOKUP(B118,'[7]Males '!$Q$27:$AB$238,2,FALSE)</f>
        <v>0.32012185152587908</v>
      </c>
      <c r="R118" s="19">
        <f>VLOOKUP(B118,'[7]Males '!$Q$27:$AB$238,3,FALSE)</f>
        <v>7.6058256100349664E-2</v>
      </c>
      <c r="S118" s="19">
        <f>VLOOKUP(B118,'[7]Males '!$Q$27:$AB$238,4,FALSE)</f>
        <v>6.3901299899065209E-3</v>
      </c>
      <c r="T118" s="19">
        <f>VLOOKUP(B118,'[7]Males '!$Q$27:$AB$238,5,FALSE)</f>
        <v>9.4621065964177159E-2</v>
      </c>
      <c r="U118" s="19">
        <f>VLOOKUP(B118,'[7]Males '!$Q$27:$AB$238,6,FALSE)</f>
        <v>9.5294589807709967E-2</v>
      </c>
      <c r="V118" s="19">
        <f>VLOOKUP(B118,'[7]Males '!$Q$27:$AB$238,7,FALSE)</f>
        <v>0</v>
      </c>
      <c r="W118" s="19">
        <f>VLOOKUP(B118,'[7]Males '!$Q$27:$AB$238,8,FALSE)</f>
        <v>6.7996758807318564E-2</v>
      </c>
      <c r="X118" s="19">
        <f>VLOOKUP(B118,'[7]Males '!$Q$27:$AB$238,9,FALSE)</f>
        <v>0.15728944654761487</v>
      </c>
      <c r="Y118" s="19">
        <f>VLOOKUP(B118,'[7]Males '!$Q$27:$AB$238,10,FALSE)</f>
        <v>6.0489859835872024E-2</v>
      </c>
      <c r="Z118" s="19">
        <f>VLOOKUP(B118,'[7]Males '!$Q$27:$AB$238,11,FALSE)</f>
        <v>0.12173804142117212</v>
      </c>
      <c r="AA118" s="21"/>
      <c r="AB118" s="145">
        <f>VLOOKUP(B118,'[7]Females '!$C$27:$N$238,12,FALSE)</f>
        <v>172.80921681746185</v>
      </c>
      <c r="AC118" s="274">
        <f>VLOOKUP(B118,'[7]Females '!$Q$27:$AB$238,2,FALSE)</f>
        <v>0.15497732685828369</v>
      </c>
      <c r="AD118" s="274">
        <f>VLOOKUP(B118,'[7]Females '!$Q$27:$AB$238,3,FALSE)</f>
        <v>0.22098529707410502</v>
      </c>
      <c r="AE118" s="274">
        <f>VLOOKUP(B118,'[7]Females '!$Q$27:$AB$238,4,FALSE)</f>
        <v>1.4256736144153534E-2</v>
      </c>
      <c r="AF118" s="274">
        <f>VLOOKUP(B118,'[7]Females '!$Q$27:$AB$238,5,FALSE)</f>
        <v>9.3105009051879961E-2</v>
      </c>
      <c r="AG118" s="274">
        <f>VLOOKUP(B118,'[7]Females '!$Q$27:$AB$238,6,FALSE)</f>
        <v>5.8042685566718981E-2</v>
      </c>
      <c r="AH118" s="274">
        <f>VLOOKUP(B118,'[7]Females '!$Q$27:$AB$238,7,FALSE)</f>
        <v>0</v>
      </c>
      <c r="AI118" s="274">
        <f>VLOOKUP(B118,'[7]Females '!$Q$27:$AB$238,8,FALSE)</f>
        <v>0.11241316749294858</v>
      </c>
      <c r="AJ118" s="274">
        <f>VLOOKUP(B118,'[7]Females '!$Q$27:$AB$238,9,FALSE)</f>
        <v>0.11646099320824194</v>
      </c>
      <c r="AK118" s="274">
        <f>VLOOKUP(B118,'[7]Females '!$Q$27:$AB$238,10,FALSE)</f>
        <v>6.3822497603670106E-2</v>
      </c>
      <c r="AL118" s="273">
        <f>VLOOKUP(B118,'[7]Females '!$Q$27:$AB$238,11,FALSE)</f>
        <v>0.1659362869999981</v>
      </c>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row>
    <row r="119" spans="1:68" s="3" customFormat="1" x14ac:dyDescent="0.2">
      <c r="A119" s="275" t="s">
        <v>311</v>
      </c>
      <c r="B119" s="28" t="s">
        <v>310</v>
      </c>
      <c r="C119" s="188" t="s">
        <v>309</v>
      </c>
      <c r="D119" s="24">
        <f>VLOOKUP(B119,'[7]Persons '!$C$27:$N$238,12,FALSE)</f>
        <v>1663.3268606583649</v>
      </c>
      <c r="E119" s="23">
        <f>VLOOKUP('Table 7'!B119,'[7]Persons '!$P$27:$AA$238,2,0)</f>
        <v>0.19785613025727541</v>
      </c>
      <c r="F119" s="23">
        <f>VLOOKUP('Table 7'!B119,'[7]Persons '!$P$27:$AA$238,3,0)</f>
        <v>2.742838872690859E-2</v>
      </c>
      <c r="G119" s="23">
        <f>VLOOKUP('Table 7'!B119,'[7]Persons '!$P$27:$AA$238,4,0)</f>
        <v>2.1877075446694802E-2</v>
      </c>
      <c r="H119" s="23">
        <f>VLOOKUP('Table 7'!B119,'[7]Persons '!$P$27:$AA$238,5,0)</f>
        <v>6.1436803941019746E-2</v>
      </c>
      <c r="I119" s="22">
        <f>VLOOKUP('Table 7'!B119,'[7]Persons '!$P$27:$AA$238,6,0)</f>
        <v>0.16101143920625008</v>
      </c>
      <c r="J119" s="19">
        <f>VLOOKUP('Table 7'!B119,'[7]Persons '!$P$27:$AA$238,7,0)</f>
        <v>6.0241780332289385E-3</v>
      </c>
      <c r="K119" s="19">
        <f>VLOOKUP('Table 7'!B119,'[7]Persons '!$P$27:$AA$238,8,0)</f>
        <v>0.15483493930075742</v>
      </c>
      <c r="L119" s="19">
        <f>VLOOKUP('Table 7'!B119,'[7]Persons '!$P$27:$AA$238,9,0)</f>
        <v>0.2455177743407104</v>
      </c>
      <c r="M119" s="19">
        <f>VLOOKUP('Table 7'!B119,'[7]Persons '!$P$27:$AA$238,10,0)</f>
        <v>6.0155356630951999E-2</v>
      </c>
      <c r="N119" s="19">
        <f>VLOOKUP('Table 7'!B119,'[7]Persons '!$P$27:$AA$238,11,0)</f>
        <v>6.3857914116202619E-2</v>
      </c>
      <c r="O119" s="21"/>
      <c r="P119" s="145">
        <f>VLOOKUP(B119,'[7]Males '!$C$27:$N$238,12,FALSE)</f>
        <v>909.2052156338849</v>
      </c>
      <c r="Q119" s="19">
        <f>VLOOKUP(B119,'[7]Males '!$Q$27:$AB$238,2,FALSE)</f>
        <v>0.25373584979124336</v>
      </c>
      <c r="R119" s="19">
        <f>VLOOKUP(B119,'[7]Males '!$Q$27:$AB$238,3,FALSE)</f>
        <v>2.0732042420153585E-2</v>
      </c>
      <c r="S119" s="19">
        <f>VLOOKUP(B119,'[7]Males '!$Q$27:$AB$238,4,FALSE)</f>
        <v>2.2767175062614109E-2</v>
      </c>
      <c r="T119" s="19">
        <f>VLOOKUP(B119,'[7]Males '!$Q$27:$AB$238,5,FALSE)</f>
        <v>5.6082409996325834E-2</v>
      </c>
      <c r="U119" s="19">
        <f>VLOOKUP(B119,'[7]Males '!$Q$27:$AB$238,6,FALSE)</f>
        <v>0.1646603235267288</v>
      </c>
      <c r="V119" s="19">
        <f>VLOOKUP(B119,'[7]Males '!$Q$27:$AB$238,7,FALSE)</f>
        <v>6.2105554985122805E-3</v>
      </c>
      <c r="W119" s="19">
        <f>VLOOKUP(B119,'[7]Males '!$Q$27:$AB$238,8,FALSE)</f>
        <v>0.12453597461237709</v>
      </c>
      <c r="X119" s="19">
        <f>VLOOKUP(B119,'[7]Males '!$Q$27:$AB$238,9,FALSE)</f>
        <v>0.23292173974089869</v>
      </c>
      <c r="Y119" s="19">
        <f>VLOOKUP(B119,'[7]Males '!$Q$27:$AB$238,10,FALSE)</f>
        <v>6.8478796882221957E-2</v>
      </c>
      <c r="Z119" s="19">
        <f>VLOOKUP(B119,'[7]Males '!$Q$27:$AB$238,11,FALSE)</f>
        <v>4.9875132468924249E-2</v>
      </c>
      <c r="AA119" s="21"/>
      <c r="AB119" s="145">
        <f>VLOOKUP(B119,'[7]Females '!$C$27:$N$238,12,FALSE)</f>
        <v>748.18632155892897</v>
      </c>
      <c r="AC119" s="274">
        <f>VLOOKUP(B119,'[7]Females '!$Q$27:$AB$238,2,FALSE)</f>
        <v>0.13151999060116712</v>
      </c>
      <c r="AD119" s="274">
        <f>VLOOKUP(B119,'[7]Females '!$Q$27:$AB$238,3,FALSE)</f>
        <v>3.5783459070884496E-2</v>
      </c>
      <c r="AE119" s="274">
        <f>VLOOKUP(B119,'[7]Females '!$Q$27:$AB$238,4,FALSE)</f>
        <v>2.0968965161337727E-2</v>
      </c>
      <c r="AF119" s="274">
        <f>VLOOKUP(B119,'[7]Females '!$Q$27:$AB$238,5,FALSE)</f>
        <v>6.8430904279890528E-2</v>
      </c>
      <c r="AG119" s="274">
        <f>VLOOKUP(B119,'[7]Females '!$Q$27:$AB$238,6,FALSE)</f>
        <v>0.15785456555857424</v>
      </c>
      <c r="AH119" s="274">
        <f>VLOOKUP(B119,'[7]Females '!$Q$27:$AB$238,7,FALSE)</f>
        <v>2.3120235382624839E-3</v>
      </c>
      <c r="AI119" s="274">
        <f>VLOOKUP(B119,'[7]Females '!$Q$27:$AB$238,8,FALSE)</f>
        <v>0.18953698998787907</v>
      </c>
      <c r="AJ119" s="274">
        <f>VLOOKUP(B119,'[7]Females '!$Q$27:$AB$238,9,FALSE)</f>
        <v>0.26277231026273745</v>
      </c>
      <c r="AK119" s="274">
        <f>VLOOKUP(B119,'[7]Females '!$Q$27:$AB$238,10,FALSE)</f>
        <v>5.0517819053872051E-2</v>
      </c>
      <c r="AL119" s="273">
        <f>VLOOKUP(B119,'[7]Females '!$Q$27:$AB$238,11,FALSE)</f>
        <v>8.0302972485394919E-2</v>
      </c>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row>
    <row r="120" spans="1:68" s="3" customFormat="1" x14ac:dyDescent="0.2">
      <c r="A120" s="275" t="s">
        <v>308</v>
      </c>
      <c r="B120" s="28" t="s">
        <v>307</v>
      </c>
      <c r="C120" s="188" t="s">
        <v>306</v>
      </c>
      <c r="D120" s="24">
        <f>VLOOKUP(B120,'[7]Persons '!$C$27:$N$238,12,FALSE)</f>
        <v>465.1318220254999</v>
      </c>
      <c r="E120" s="23">
        <f>VLOOKUP('Table 7'!B120,'[7]Persons '!$P$27:$AA$238,2,0)</f>
        <v>0.38524903648290515</v>
      </c>
      <c r="F120" s="23">
        <f>VLOOKUP('Table 7'!B120,'[7]Persons '!$P$27:$AA$238,3,0)</f>
        <v>7.0123315728188251E-2</v>
      </c>
      <c r="G120" s="23">
        <f>VLOOKUP('Table 7'!B120,'[7]Persons '!$P$27:$AA$238,4,0)</f>
        <v>4.3445483988928377E-2</v>
      </c>
      <c r="H120" s="23">
        <f>VLOOKUP('Table 7'!B120,'[7]Persons '!$P$27:$AA$238,5,0)</f>
        <v>8.7204580715624633E-2</v>
      </c>
      <c r="I120" s="22">
        <f>VLOOKUP('Table 7'!B120,'[7]Persons '!$P$27:$AA$238,6,0)</f>
        <v>7.1628269283754403E-2</v>
      </c>
      <c r="J120" s="19">
        <f>VLOOKUP('Table 7'!B120,'[7]Persons '!$P$27:$AA$238,7,0)</f>
        <v>8.9493106369728445E-3</v>
      </c>
      <c r="K120" s="19">
        <f>VLOOKUP('Table 7'!B120,'[7]Persons '!$P$27:$AA$238,8,0)</f>
        <v>4.7291824607996961E-2</v>
      </c>
      <c r="L120" s="19">
        <f>VLOOKUP('Table 7'!B120,'[7]Persons '!$P$27:$AA$238,9,0)</f>
        <v>0.12965185894129677</v>
      </c>
      <c r="M120" s="19">
        <f>VLOOKUP('Table 7'!B120,'[7]Persons '!$P$27:$AA$238,10,0)</f>
        <v>7.3695783766696735E-2</v>
      </c>
      <c r="N120" s="19">
        <f>VLOOKUP('Table 7'!B120,'[7]Persons '!$P$27:$AA$238,11,0)</f>
        <v>8.276053584763568E-2</v>
      </c>
      <c r="O120" s="21"/>
      <c r="P120" s="145">
        <f>VLOOKUP(B120,'[7]Males '!$C$27:$N$238,12,FALSE)</f>
        <v>250.19516884685618</v>
      </c>
      <c r="Q120" s="19">
        <f>VLOOKUP(B120,'[7]Males '!$Q$27:$AB$238,2,FALSE)</f>
        <v>0.44612397006697646</v>
      </c>
      <c r="R120" s="19">
        <f>VLOOKUP(B120,'[7]Males '!$Q$27:$AB$238,3,FALSE)</f>
        <v>5.176504428091197E-2</v>
      </c>
      <c r="S120" s="19">
        <f>VLOOKUP(B120,'[7]Males '!$Q$27:$AB$238,4,FALSE)</f>
        <v>2.9875842383635266E-2</v>
      </c>
      <c r="T120" s="19">
        <f>VLOOKUP(B120,'[7]Males '!$Q$27:$AB$238,5,FALSE)</f>
        <v>6.5451376404361244E-2</v>
      </c>
      <c r="U120" s="19">
        <f>VLOOKUP(B120,'[7]Males '!$Q$27:$AB$238,6,FALSE)</f>
        <v>8.3108495795809728E-2</v>
      </c>
      <c r="V120" s="19">
        <f>VLOOKUP(B120,'[7]Males '!$Q$27:$AB$238,7,FALSE)</f>
        <v>5.0687882896492597E-3</v>
      </c>
      <c r="W120" s="19">
        <f>VLOOKUP(B120,'[7]Males '!$Q$27:$AB$238,8,FALSE)</f>
        <v>4.4761327963568166E-2</v>
      </c>
      <c r="X120" s="19">
        <f>VLOOKUP(B120,'[7]Males '!$Q$27:$AB$238,9,FALSE)</f>
        <v>0.10439076324269271</v>
      </c>
      <c r="Y120" s="19">
        <f>VLOOKUP(B120,'[7]Males '!$Q$27:$AB$238,10,FALSE)</f>
        <v>7.5799544375509162E-2</v>
      </c>
      <c r="Z120" s="19">
        <f>VLOOKUP(B120,'[7]Males '!$Q$27:$AB$238,11,FALSE)</f>
        <v>9.3654847196885896E-2</v>
      </c>
      <c r="AA120" s="21"/>
      <c r="AB120" s="145">
        <f>VLOOKUP(B120,'[7]Females '!$C$27:$N$238,12,FALSE)</f>
        <v>213.50785662732085</v>
      </c>
      <c r="AC120" s="274">
        <f>VLOOKUP(B120,'[7]Females '!$Q$27:$AB$238,2,FALSE)</f>
        <v>0.31649197983976302</v>
      </c>
      <c r="AD120" s="274">
        <f>VLOOKUP(B120,'[7]Females '!$Q$27:$AB$238,3,FALSE)</f>
        <v>9.2105376952097834E-2</v>
      </c>
      <c r="AE120" s="274">
        <f>VLOOKUP(B120,'[7]Females '!$Q$27:$AB$238,4,FALSE)</f>
        <v>5.9637551039444535E-2</v>
      </c>
      <c r="AF120" s="274">
        <f>VLOOKUP(B120,'[7]Females '!$Q$27:$AB$238,5,FALSE)</f>
        <v>0.11327923819073681</v>
      </c>
      <c r="AG120" s="274">
        <f>VLOOKUP(B120,'[7]Females '!$Q$27:$AB$238,6,FALSE)</f>
        <v>5.1962709411145974E-2</v>
      </c>
      <c r="AH120" s="274">
        <f>VLOOKUP(B120,'[7]Females '!$Q$27:$AB$238,7,FALSE)</f>
        <v>1.3556516683701404E-2</v>
      </c>
      <c r="AI120" s="274">
        <f>VLOOKUP(B120,'[7]Females '!$Q$27:$AB$238,8,FALSE)</f>
        <v>5.0573616867042454E-2</v>
      </c>
      <c r="AJ120" s="274">
        <f>VLOOKUP(B120,'[7]Females '!$Q$27:$AB$238,9,FALSE)</f>
        <v>0.16012123058532046</v>
      </c>
      <c r="AK120" s="274">
        <f>VLOOKUP(B120,'[7]Females '!$Q$27:$AB$238,10,FALSE)</f>
        <v>7.1723704304640881E-2</v>
      </c>
      <c r="AL120" s="273">
        <f>VLOOKUP(B120,'[7]Females '!$Q$27:$AB$238,11,FALSE)</f>
        <v>7.0548076126106724E-2</v>
      </c>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row>
    <row r="121" spans="1:68" s="3" customFormat="1" x14ac:dyDescent="0.2">
      <c r="A121" s="275" t="s">
        <v>305</v>
      </c>
      <c r="B121" s="28" t="s">
        <v>304</v>
      </c>
      <c r="C121" s="188" t="s">
        <v>303</v>
      </c>
      <c r="D121" s="24">
        <f>VLOOKUP(B121,'[7]Persons '!$C$27:$N$238,12,FALSE)</f>
        <v>793.99389580330217</v>
      </c>
      <c r="E121" s="23">
        <f>VLOOKUP('Table 7'!B121,'[7]Persons '!$P$27:$AA$238,2,0)</f>
        <v>0.2092441981168888</v>
      </c>
      <c r="F121" s="23">
        <f>VLOOKUP('Table 7'!B121,'[7]Persons '!$P$27:$AA$238,3,0)</f>
        <v>4.7916958005615268E-2</v>
      </c>
      <c r="G121" s="23">
        <f>VLOOKUP('Table 7'!B121,'[7]Persons '!$P$27:$AA$238,4,0)</f>
        <v>2.6198301974259677E-2</v>
      </c>
      <c r="H121" s="23">
        <f>VLOOKUP('Table 7'!B121,'[7]Persons '!$P$27:$AA$238,5,0)</f>
        <v>0.10941996861188856</v>
      </c>
      <c r="I121" s="22">
        <f>VLOOKUP('Table 7'!B121,'[7]Persons '!$P$27:$AA$238,6,0)</f>
        <v>6.8752940560360673E-2</v>
      </c>
      <c r="J121" s="19">
        <f>VLOOKUP('Table 7'!B121,'[7]Persons '!$P$27:$AA$238,7,0)</f>
        <v>3.8271959952052691E-3</v>
      </c>
      <c r="K121" s="19">
        <f>VLOOKUP('Table 7'!B121,'[7]Persons '!$P$27:$AA$238,8,0)</f>
        <v>0.17836740122572434</v>
      </c>
      <c r="L121" s="19">
        <f>VLOOKUP('Table 7'!B121,'[7]Persons '!$P$27:$AA$238,9,0)</f>
        <v>0.21684730215167822</v>
      </c>
      <c r="M121" s="19">
        <f>VLOOKUP('Table 7'!B121,'[7]Persons '!$P$27:$AA$238,10,0)</f>
        <v>4.5176325840493636E-2</v>
      </c>
      <c r="N121" s="19">
        <f>VLOOKUP('Table 7'!B121,'[7]Persons '!$P$27:$AA$238,11,0)</f>
        <v>9.4249407517885422E-2</v>
      </c>
      <c r="O121" s="21"/>
      <c r="P121" s="145">
        <f>VLOOKUP(B121,'[7]Males '!$C$27:$N$238,12,FALSE)</f>
        <v>438.50879646438847</v>
      </c>
      <c r="Q121" s="19">
        <f>VLOOKUP(B121,'[7]Males '!$Q$27:$AB$238,2,FALSE)</f>
        <v>0.2723859538427208</v>
      </c>
      <c r="R121" s="19">
        <f>VLOOKUP(B121,'[7]Males '!$Q$27:$AB$238,3,FALSE)</f>
        <v>2.9859967178952437E-2</v>
      </c>
      <c r="S121" s="19">
        <f>VLOOKUP(B121,'[7]Males '!$Q$27:$AB$238,4,FALSE)</f>
        <v>2.2872585116160495E-2</v>
      </c>
      <c r="T121" s="19">
        <f>VLOOKUP(B121,'[7]Males '!$Q$27:$AB$238,5,FALSE)</f>
        <v>0.10375955399512164</v>
      </c>
      <c r="U121" s="19">
        <f>VLOOKUP(B121,'[7]Males '!$Q$27:$AB$238,6,FALSE)</f>
        <v>5.3142693431620376E-2</v>
      </c>
      <c r="V121" s="19">
        <f>VLOOKUP(B121,'[7]Males '!$Q$27:$AB$238,7,FALSE)</f>
        <v>6.9297817574854688E-3</v>
      </c>
      <c r="W121" s="19">
        <f>VLOOKUP(B121,'[7]Males '!$Q$27:$AB$238,8,FALSE)</f>
        <v>0.142506967081835</v>
      </c>
      <c r="X121" s="19">
        <f>VLOOKUP(B121,'[7]Males '!$Q$27:$AB$238,9,FALSE)</f>
        <v>0.19671855589849221</v>
      </c>
      <c r="Y121" s="19">
        <f>VLOOKUP(B121,'[7]Males '!$Q$27:$AB$238,10,FALSE)</f>
        <v>6.1760543187350483E-2</v>
      </c>
      <c r="Z121" s="19">
        <f>VLOOKUP(B121,'[7]Males '!$Q$27:$AB$238,11,FALSE)</f>
        <v>0.11006339851026095</v>
      </c>
      <c r="AA121" s="21"/>
      <c r="AB121" s="145">
        <f>VLOOKUP(B121,'[7]Females '!$C$27:$N$238,12,FALSE)</f>
        <v>351.72996726046063</v>
      </c>
      <c r="AC121" s="274">
        <f>VLOOKUP(B121,'[7]Females '!$Q$27:$AB$238,2,FALSE)</f>
        <v>0.13275803482821355</v>
      </c>
      <c r="AD121" s="274">
        <f>VLOOKUP(B121,'[7]Females '!$Q$27:$AB$238,3,FALSE)</f>
        <v>6.8444402435374391E-2</v>
      </c>
      <c r="AE121" s="274">
        <f>VLOOKUP(B121,'[7]Females '!$Q$27:$AB$238,4,FALSE)</f>
        <v>3.062423756654363E-2</v>
      </c>
      <c r="AF121" s="274">
        <f>VLOOKUP(B121,'[7]Females '!$Q$27:$AB$238,5,FALSE)</f>
        <v>0.11764510807833437</v>
      </c>
      <c r="AG121" s="274">
        <f>VLOOKUP(B121,'[7]Females '!$Q$27:$AB$238,6,FALSE)</f>
        <v>8.8948567077056062E-2</v>
      </c>
      <c r="AH121" s="274">
        <f>VLOOKUP(B121,'[7]Females '!$Q$27:$AB$238,7,FALSE)</f>
        <v>0</v>
      </c>
      <c r="AI121" s="274">
        <f>VLOOKUP(B121,'[7]Females '!$Q$27:$AB$238,8,FALSE)</f>
        <v>0.22497960516989321</v>
      </c>
      <c r="AJ121" s="274">
        <f>VLOOKUP(B121,'[7]Females '!$Q$27:$AB$238,9,FALSE)</f>
        <v>0.23969650790940361</v>
      </c>
      <c r="AK121" s="274">
        <f>VLOOKUP(B121,'[7]Females '!$Q$27:$AB$238,10,FALSE)</f>
        <v>2.4982760378770796E-2</v>
      </c>
      <c r="AL121" s="273">
        <f>VLOOKUP(B121,'[7]Females '!$Q$27:$AB$238,11,FALSE)</f>
        <v>7.1920776556410354E-2</v>
      </c>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row>
    <row r="122" spans="1:68" s="3" customFormat="1" x14ac:dyDescent="0.2">
      <c r="A122" s="275" t="s">
        <v>302</v>
      </c>
      <c r="B122" s="28" t="s">
        <v>301</v>
      </c>
      <c r="C122" s="188" t="s">
        <v>300</v>
      </c>
      <c r="D122" s="24">
        <f>VLOOKUP(B122,'[7]Persons '!$C$27:$N$238,12,FALSE)</f>
        <v>753.581094793033</v>
      </c>
      <c r="E122" s="23">
        <f>VLOOKUP('Table 7'!B122,'[7]Persons '!$P$27:$AA$238,2,0)</f>
        <v>0.21419228755657854</v>
      </c>
      <c r="F122" s="23">
        <f>VLOOKUP('Table 7'!B122,'[7]Persons '!$P$27:$AA$238,3,0)</f>
        <v>6.5845048651902535E-2</v>
      </c>
      <c r="G122" s="23">
        <f>VLOOKUP('Table 7'!B122,'[7]Persons '!$P$27:$AA$238,4,0)</f>
        <v>4.4320800952097485E-2</v>
      </c>
      <c r="H122" s="23">
        <f>VLOOKUP('Table 7'!B122,'[7]Persons '!$P$27:$AA$238,5,0)</f>
        <v>9.5099066016490472E-2</v>
      </c>
      <c r="I122" s="22">
        <f>VLOOKUP('Table 7'!B122,'[7]Persons '!$P$27:$AA$238,6,0)</f>
        <v>7.0601321803013872E-2</v>
      </c>
      <c r="J122" s="19">
        <f>VLOOKUP('Table 7'!B122,'[7]Persons '!$P$27:$AA$238,7,0)</f>
        <v>5.9095815213780854E-3</v>
      </c>
      <c r="K122" s="19">
        <f>VLOOKUP('Table 7'!B122,'[7]Persons '!$P$27:$AA$238,8,0)</f>
        <v>0.17554710858841613</v>
      </c>
      <c r="L122" s="19">
        <f>VLOOKUP('Table 7'!B122,'[7]Persons '!$P$27:$AA$238,9,0)</f>
        <v>0.20441747160407028</v>
      </c>
      <c r="M122" s="19">
        <f>VLOOKUP('Table 7'!B122,'[7]Persons '!$P$27:$AA$238,10,0)</f>
        <v>3.4711506762267336E-2</v>
      </c>
      <c r="N122" s="19">
        <f>VLOOKUP('Table 7'!B122,'[7]Persons '!$P$27:$AA$238,11,0)</f>
        <v>8.9355806543785249E-2</v>
      </c>
      <c r="O122" s="21"/>
      <c r="P122" s="145">
        <f>VLOOKUP(B122,'[7]Males '!$C$27:$N$238,12,FALSE)</f>
        <v>380.91572330572154</v>
      </c>
      <c r="Q122" s="19">
        <f>VLOOKUP(B122,'[7]Males '!$Q$27:$AB$238,2,FALSE)</f>
        <v>0.23354690963597358</v>
      </c>
      <c r="R122" s="19">
        <f>VLOOKUP(B122,'[7]Males '!$Q$27:$AB$238,3,FALSE)</f>
        <v>6.1558278564579745E-2</v>
      </c>
      <c r="S122" s="19">
        <f>VLOOKUP(B122,'[7]Males '!$Q$27:$AB$238,4,FALSE)</f>
        <v>7.096872256329792E-2</v>
      </c>
      <c r="T122" s="19">
        <f>VLOOKUP(B122,'[7]Males '!$Q$27:$AB$238,5,FALSE)</f>
        <v>9.4109280538102802E-2</v>
      </c>
      <c r="U122" s="19">
        <f>VLOOKUP(B122,'[7]Males '!$Q$27:$AB$238,6,FALSE)</f>
        <v>7.6303736591774099E-2</v>
      </c>
      <c r="V122" s="19">
        <f>VLOOKUP(B122,'[7]Males '!$Q$27:$AB$238,7,FALSE)</f>
        <v>6.4485323586236159E-3</v>
      </c>
      <c r="W122" s="19">
        <f>VLOOKUP(B122,'[7]Males '!$Q$27:$AB$238,8,FALSE)</f>
        <v>0.15096449791258543</v>
      </c>
      <c r="X122" s="19">
        <f>VLOOKUP(B122,'[7]Males '!$Q$27:$AB$238,9,FALSE)</f>
        <v>0.18098809675551081</v>
      </c>
      <c r="Y122" s="19">
        <f>VLOOKUP(B122,'[7]Males '!$Q$27:$AB$238,10,FALSE)</f>
        <v>3.1318682144648578E-2</v>
      </c>
      <c r="Z122" s="19">
        <f>VLOOKUP(B122,'[7]Males '!$Q$27:$AB$238,11,FALSE)</f>
        <v>9.3793262934903365E-2</v>
      </c>
      <c r="AA122" s="21"/>
      <c r="AB122" s="145">
        <f>VLOOKUP(B122,'[7]Females '!$C$27:$N$238,12,FALSE)</f>
        <v>367.61711510397129</v>
      </c>
      <c r="AC122" s="274">
        <f>VLOOKUP(B122,'[7]Females '!$Q$27:$AB$238,2,FALSE)</f>
        <v>0.19012045849166276</v>
      </c>
      <c r="AD122" s="274">
        <f>VLOOKUP(B122,'[7]Females '!$Q$27:$AB$238,3,FALSE)</f>
        <v>7.1191102289993841E-2</v>
      </c>
      <c r="AE122" s="274">
        <f>VLOOKUP(B122,'[7]Females '!$Q$27:$AB$238,4,FALSE)</f>
        <v>1.731751639067047E-2</v>
      </c>
      <c r="AF122" s="274">
        <f>VLOOKUP(B122,'[7]Females '!$Q$27:$AB$238,5,FALSE)</f>
        <v>9.5008987117910046E-2</v>
      </c>
      <c r="AG122" s="274">
        <f>VLOOKUP(B122,'[7]Females '!$Q$27:$AB$238,6,FALSE)</f>
        <v>6.5662145127651492E-2</v>
      </c>
      <c r="AH122" s="274">
        <f>VLOOKUP(B122,'[7]Females '!$Q$27:$AB$238,7,FALSE)</f>
        <v>5.4322866454096083E-3</v>
      </c>
      <c r="AI122" s="274">
        <f>VLOOKUP(B122,'[7]Females '!$Q$27:$AB$238,8,FALSE)</f>
        <v>0.20080487300591915</v>
      </c>
      <c r="AJ122" s="274">
        <f>VLOOKUP(B122,'[7]Females '!$Q$27:$AB$238,9,FALSE)</f>
        <v>0.22977400014688118</v>
      </c>
      <c r="AK122" s="274">
        <f>VLOOKUP(B122,'[7]Females '!$Q$27:$AB$238,10,FALSE)</f>
        <v>3.8703738811753395E-2</v>
      </c>
      <c r="AL122" s="273">
        <f>VLOOKUP(B122,'[7]Females '!$Q$27:$AB$238,11,FALSE)</f>
        <v>8.598489197214812E-2</v>
      </c>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row>
    <row r="123" spans="1:68" s="3" customFormat="1" x14ac:dyDescent="0.2">
      <c r="A123" s="275" t="s">
        <v>299</v>
      </c>
      <c r="B123" s="28" t="s">
        <v>298</v>
      </c>
      <c r="C123" s="188" t="s">
        <v>297</v>
      </c>
      <c r="D123" s="24">
        <f>VLOOKUP(B123,'[7]Persons '!$C$27:$N$238,12,FALSE)</f>
        <v>378.63074578474766</v>
      </c>
      <c r="E123" s="23">
        <f>VLOOKUP('Table 7'!B123,'[7]Persons '!$P$27:$AA$238,2,0)</f>
        <v>0.13297187801264657</v>
      </c>
      <c r="F123" s="23">
        <f>VLOOKUP('Table 7'!B123,'[7]Persons '!$P$27:$AA$238,3,0)</f>
        <v>6.6996024849778069E-2</v>
      </c>
      <c r="G123" s="23">
        <f>VLOOKUP('Table 7'!B123,'[7]Persons '!$P$27:$AA$238,4,0)</f>
        <v>6.5748375130252681E-3</v>
      </c>
      <c r="H123" s="23">
        <f>VLOOKUP('Table 7'!B123,'[7]Persons '!$P$27:$AA$238,5,0)</f>
        <v>6.1493607579014481E-2</v>
      </c>
      <c r="I123" s="22">
        <f>VLOOKUP('Table 7'!B123,'[7]Persons '!$P$27:$AA$238,6,0)</f>
        <v>7.4596764058916076E-2</v>
      </c>
      <c r="J123" s="19">
        <f>VLOOKUP('Table 7'!B123,'[7]Persons '!$P$27:$AA$238,7,0)</f>
        <v>0</v>
      </c>
      <c r="K123" s="19">
        <f>VLOOKUP('Table 7'!B123,'[7]Persons '!$P$27:$AA$238,8,0)</f>
        <v>0.23736920816811682</v>
      </c>
      <c r="L123" s="19">
        <f>VLOOKUP('Table 7'!B123,'[7]Persons '!$P$27:$AA$238,9,0)</f>
        <v>0.29479885253292615</v>
      </c>
      <c r="M123" s="19">
        <f>VLOOKUP('Table 7'!B123,'[7]Persons '!$P$27:$AA$238,10,0)</f>
        <v>1.9134657137500486E-2</v>
      </c>
      <c r="N123" s="19">
        <f>VLOOKUP('Table 7'!B123,'[7]Persons '!$P$27:$AA$238,11,0)</f>
        <v>0.10606417014807608</v>
      </c>
      <c r="O123" s="21"/>
      <c r="P123" s="145">
        <f>VLOOKUP(B123,'[7]Males '!$C$27:$N$238,12,FALSE)</f>
        <v>191.66386213385252</v>
      </c>
      <c r="Q123" s="19">
        <f>VLOOKUP(B123,'[7]Males '!$Q$27:$AB$238,2,FALSE)</f>
        <v>0.16656634741193377</v>
      </c>
      <c r="R123" s="19">
        <f>VLOOKUP(B123,'[7]Males '!$Q$27:$AB$238,3,FALSE)</f>
        <v>6.8613773687659793E-2</v>
      </c>
      <c r="S123" s="19">
        <f>VLOOKUP(B123,'[7]Males '!$Q$27:$AB$238,4,FALSE)</f>
        <v>7.784106984649348E-3</v>
      </c>
      <c r="T123" s="19">
        <f>VLOOKUP(B123,'[7]Males '!$Q$27:$AB$238,5,FALSE)</f>
        <v>4.3972406898696123E-2</v>
      </c>
      <c r="U123" s="19">
        <f>VLOOKUP(B123,'[7]Males '!$Q$27:$AB$238,6,FALSE)</f>
        <v>7.9976222206696063E-2</v>
      </c>
      <c r="V123" s="19">
        <f>VLOOKUP(B123,'[7]Males '!$Q$27:$AB$238,7,FALSE)</f>
        <v>0</v>
      </c>
      <c r="W123" s="19">
        <f>VLOOKUP(B123,'[7]Males '!$Q$27:$AB$238,8,FALSE)</f>
        <v>0.16105519568175525</v>
      </c>
      <c r="X123" s="19">
        <f>VLOOKUP(B123,'[7]Males '!$Q$27:$AB$238,9,FALSE)</f>
        <v>0.32282656921075226</v>
      </c>
      <c r="Y123" s="19">
        <f>VLOOKUP(B123,'[7]Males '!$Q$27:$AB$238,10,FALSE)</f>
        <v>1.8704576611125592E-2</v>
      </c>
      <c r="Z123" s="19">
        <f>VLOOKUP(B123,'[7]Males '!$Q$27:$AB$238,11,FALSE)</f>
        <v>0.13050080130673197</v>
      </c>
      <c r="AA123" s="21"/>
      <c r="AB123" s="145">
        <f>VLOOKUP(B123,'[7]Females '!$C$27:$N$238,12,FALSE)</f>
        <v>186.66656087646697</v>
      </c>
      <c r="AC123" s="274">
        <f>VLOOKUP(B123,'[7]Females '!$Q$27:$AB$238,2,FALSE)</f>
        <v>9.7083103874140042E-2</v>
      </c>
      <c r="AD123" s="274">
        <f>VLOOKUP(B123,'[7]Females '!$Q$27:$AB$238,3,FALSE)</f>
        <v>6.5442754907850439E-2</v>
      </c>
      <c r="AE123" s="274">
        <f>VLOOKUP(B123,'[7]Females '!$Q$27:$AB$238,4,FALSE)</f>
        <v>5.3437724375788665E-3</v>
      </c>
      <c r="AF123" s="274">
        <f>VLOOKUP(B123,'[7]Females '!$Q$27:$AB$238,5,FALSE)</f>
        <v>7.9582808486746648E-2</v>
      </c>
      <c r="AG123" s="274">
        <f>VLOOKUP(B123,'[7]Females '!$Q$27:$AB$238,6,FALSE)</f>
        <v>6.9193307687783298E-2</v>
      </c>
      <c r="AH123" s="274">
        <f>VLOOKUP(B123,'[7]Females '!$Q$27:$AB$238,7,FALSE)</f>
        <v>0</v>
      </c>
      <c r="AI123" s="274">
        <f>VLOOKUP(B123,'[7]Females '!$Q$27:$AB$238,8,FALSE)</f>
        <v>0.31610814072366344</v>
      </c>
      <c r="AJ123" s="274">
        <f>VLOOKUP(B123,'[7]Females '!$Q$27:$AB$238,9,FALSE)</f>
        <v>0.26649509212095213</v>
      </c>
      <c r="AK123" s="274">
        <f>VLOOKUP(B123,'[7]Females '!$Q$27:$AB$238,10,FALSE)</f>
        <v>1.9607036698246729E-2</v>
      </c>
      <c r="AL123" s="273">
        <f>VLOOKUP(B123,'[7]Females '!$Q$27:$AB$238,11,FALSE)</f>
        <v>8.1143983063038411E-2</v>
      </c>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row>
    <row r="124" spans="1:68" s="3" customFormat="1" x14ac:dyDescent="0.2">
      <c r="A124" s="275" t="s">
        <v>296</v>
      </c>
      <c r="B124" s="28" t="s">
        <v>295</v>
      </c>
      <c r="C124" s="188" t="s">
        <v>294</v>
      </c>
      <c r="D124" s="24">
        <f>VLOOKUP(B124,'[7]Persons '!$C$27:$N$238,12,FALSE)</f>
        <v>471.96922885281066</v>
      </c>
      <c r="E124" s="23">
        <f>VLOOKUP('Table 7'!B124,'[7]Persons '!$P$27:$AA$238,2,0)</f>
        <v>0.24293172758984205</v>
      </c>
      <c r="F124" s="23">
        <f>VLOOKUP('Table 7'!B124,'[7]Persons '!$P$27:$AA$238,3,0)</f>
        <v>6.7764885698478605E-2</v>
      </c>
      <c r="G124" s="23">
        <f>VLOOKUP('Table 7'!B124,'[7]Persons '!$P$27:$AA$238,4,0)</f>
        <v>3.9569987022676147E-2</v>
      </c>
      <c r="H124" s="23">
        <f>VLOOKUP('Table 7'!B124,'[7]Persons '!$P$27:$AA$238,5,0)</f>
        <v>9.1915776689016335E-2</v>
      </c>
      <c r="I124" s="22">
        <f>VLOOKUP('Table 7'!B124,'[7]Persons '!$P$27:$AA$238,6,0)</f>
        <v>0.10583144112592353</v>
      </c>
      <c r="J124" s="19">
        <f>VLOOKUP('Table 7'!B124,'[7]Persons '!$P$27:$AA$238,7,0)</f>
        <v>0</v>
      </c>
      <c r="K124" s="19">
        <f>VLOOKUP('Table 7'!B124,'[7]Persons '!$P$27:$AA$238,8,0)</f>
        <v>0.10239115629095677</v>
      </c>
      <c r="L124" s="19">
        <f>VLOOKUP('Table 7'!B124,'[7]Persons '!$P$27:$AA$238,9,0)</f>
        <v>0.23543300486180843</v>
      </c>
      <c r="M124" s="19">
        <f>VLOOKUP('Table 7'!B124,'[7]Persons '!$P$27:$AA$238,10,0)</f>
        <v>3.2512538763614741E-2</v>
      </c>
      <c r="N124" s="19">
        <f>VLOOKUP('Table 7'!B124,'[7]Persons '!$P$27:$AA$238,11,0)</f>
        <v>8.1649481957683262E-2</v>
      </c>
      <c r="O124" s="21"/>
      <c r="P124" s="145">
        <f>VLOOKUP(B124,'[7]Males '!$C$27:$N$238,12,FALSE)</f>
        <v>263.29230389395286</v>
      </c>
      <c r="Q124" s="19">
        <f>VLOOKUP(B124,'[7]Males '!$Q$27:$AB$238,2,FALSE)</f>
        <v>0.27388021350944319</v>
      </c>
      <c r="R124" s="19">
        <f>VLOOKUP(B124,'[7]Males '!$Q$27:$AB$238,3,FALSE)</f>
        <v>3.4074602442009043E-2</v>
      </c>
      <c r="S124" s="19">
        <f>VLOOKUP(B124,'[7]Males '!$Q$27:$AB$238,4,FALSE)</f>
        <v>6.1884776926155106E-2</v>
      </c>
      <c r="T124" s="19">
        <f>VLOOKUP(B124,'[7]Males '!$Q$27:$AB$238,5,FALSE)</f>
        <v>9.934217141650345E-2</v>
      </c>
      <c r="U124" s="19">
        <f>VLOOKUP(B124,'[7]Males '!$Q$27:$AB$238,6,FALSE)</f>
        <v>0.11922888690719582</v>
      </c>
      <c r="V124" s="19">
        <f>VLOOKUP(B124,'[7]Males '!$Q$27:$AB$238,7,FALSE)</f>
        <v>0</v>
      </c>
      <c r="W124" s="19">
        <f>VLOOKUP(B124,'[7]Males '!$Q$27:$AB$238,8,FALSE)</f>
        <v>6.3988167123429404E-2</v>
      </c>
      <c r="X124" s="19">
        <f>VLOOKUP(B124,'[7]Males '!$Q$27:$AB$238,9,FALSE)</f>
        <v>0.23106183437768368</v>
      </c>
      <c r="Y124" s="19">
        <f>VLOOKUP(B124,'[7]Males '!$Q$27:$AB$238,10,FALSE)</f>
        <v>2.9525269930622901E-2</v>
      </c>
      <c r="Z124" s="19">
        <f>VLOOKUP(B124,'[7]Males '!$Q$27:$AB$238,11,FALSE)</f>
        <v>8.7014077366957446E-2</v>
      </c>
      <c r="AA124" s="21"/>
      <c r="AB124" s="145">
        <f>VLOOKUP(B124,'[7]Females '!$C$27:$N$238,12,FALSE)</f>
        <v>204.3739230253797</v>
      </c>
      <c r="AC124" s="274">
        <f>VLOOKUP(B124,'[7]Females '!$Q$27:$AB$238,2,FALSE)</f>
        <v>0.19802670020153199</v>
      </c>
      <c r="AD124" s="274">
        <f>VLOOKUP(B124,'[7]Females '!$Q$27:$AB$238,3,FALSE)</f>
        <v>0.11259440502262669</v>
      </c>
      <c r="AE124" s="274">
        <f>VLOOKUP(B124,'[7]Females '!$Q$27:$AB$238,4,FALSE)</f>
        <v>1.1655257836694105E-2</v>
      </c>
      <c r="AF124" s="274">
        <f>VLOOKUP(B124,'[7]Females '!$Q$27:$AB$238,5,FALSE)</f>
        <v>8.4283693351151753E-2</v>
      </c>
      <c r="AG124" s="274">
        <f>VLOOKUP(B124,'[7]Females '!$Q$27:$AB$238,6,FALSE)</f>
        <v>9.0799917413006498E-2</v>
      </c>
      <c r="AH124" s="274">
        <f>VLOOKUP(B124,'[7]Females '!$Q$27:$AB$238,7,FALSE)</f>
        <v>0</v>
      </c>
      <c r="AI124" s="274">
        <f>VLOOKUP(B124,'[7]Females '!$Q$27:$AB$238,8,FALSE)</f>
        <v>0.15010893361707475</v>
      </c>
      <c r="AJ124" s="274">
        <f>VLOOKUP(B124,'[7]Females '!$Q$27:$AB$238,9,FALSE)</f>
        <v>0.23902812066970769</v>
      </c>
      <c r="AK124" s="274">
        <f>VLOOKUP(B124,'[7]Females '!$Q$27:$AB$238,10,FALSE)</f>
        <v>3.7045535913334711E-2</v>
      </c>
      <c r="AL124" s="273">
        <f>VLOOKUP(B124,'[7]Females '!$Q$27:$AB$238,11,FALSE)</f>
        <v>7.645743597487184E-2</v>
      </c>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row>
    <row r="125" spans="1:68" s="3" customFormat="1" x14ac:dyDescent="0.2">
      <c r="A125" s="275" t="s">
        <v>293</v>
      </c>
      <c r="B125" s="28" t="s">
        <v>292</v>
      </c>
      <c r="C125" s="188" t="s">
        <v>291</v>
      </c>
      <c r="D125" s="24">
        <f>VLOOKUP(B125,'[7]Persons '!$C$27:$N$238,12,FALSE)</f>
        <v>482.44953351571547</v>
      </c>
      <c r="E125" s="23">
        <f>VLOOKUP('Table 7'!B125,'[7]Persons '!$P$27:$AA$238,2,0)</f>
        <v>0.1643130814422408</v>
      </c>
      <c r="F125" s="23">
        <f>VLOOKUP('Table 7'!B125,'[7]Persons '!$P$27:$AA$238,3,0)</f>
        <v>9.3484636716489503E-2</v>
      </c>
      <c r="G125" s="23">
        <f>VLOOKUP('Table 7'!B125,'[7]Persons '!$P$27:$AA$238,4,0)</f>
        <v>1.8667896122459889E-2</v>
      </c>
      <c r="H125" s="23">
        <f>VLOOKUP('Table 7'!B125,'[7]Persons '!$P$27:$AA$238,5,0)</f>
        <v>9.5921586340322745E-2</v>
      </c>
      <c r="I125" s="22">
        <f>VLOOKUP('Table 7'!B125,'[7]Persons '!$P$27:$AA$238,6,0)</f>
        <v>6.3787967696664616E-2</v>
      </c>
      <c r="J125" s="19">
        <f>VLOOKUP('Table 7'!B125,'[7]Persons '!$P$27:$AA$238,7,0)</f>
        <v>7.5003854846517849E-3</v>
      </c>
      <c r="K125" s="19">
        <f>VLOOKUP('Table 7'!B125,'[7]Persons '!$P$27:$AA$238,8,0)</f>
        <v>0.15038963246622553</v>
      </c>
      <c r="L125" s="19">
        <f>VLOOKUP('Table 7'!B125,'[7]Persons '!$P$27:$AA$238,9,0)</f>
        <v>0.26810202685787454</v>
      </c>
      <c r="M125" s="19">
        <f>VLOOKUP('Table 7'!B125,'[7]Persons '!$P$27:$AA$238,10,0)</f>
        <v>4.6455303306735612E-2</v>
      </c>
      <c r="N125" s="19">
        <f>VLOOKUP('Table 7'!B125,'[7]Persons '!$P$27:$AA$238,11,0)</f>
        <v>9.1377483566335016E-2</v>
      </c>
      <c r="O125" s="21"/>
      <c r="P125" s="145">
        <f>VLOOKUP(B125,'[7]Males '!$C$27:$N$238,12,FALSE)</f>
        <v>281.16963303889588</v>
      </c>
      <c r="Q125" s="19">
        <f>VLOOKUP(B125,'[7]Males '!$Q$27:$AB$238,2,FALSE)</f>
        <v>0.21569232327672466</v>
      </c>
      <c r="R125" s="19">
        <f>VLOOKUP(B125,'[7]Males '!$Q$27:$AB$238,3,FALSE)</f>
        <v>7.967939071133627E-2</v>
      </c>
      <c r="S125" s="19">
        <f>VLOOKUP(B125,'[7]Males '!$Q$27:$AB$238,4,FALSE)</f>
        <v>2.534470606308073E-2</v>
      </c>
      <c r="T125" s="19">
        <f>VLOOKUP(B125,'[7]Males '!$Q$27:$AB$238,5,FALSE)</f>
        <v>7.5163171056582767E-2</v>
      </c>
      <c r="U125" s="19">
        <f>VLOOKUP(B125,'[7]Males '!$Q$27:$AB$238,6,FALSE)</f>
        <v>8.6413995576899189E-2</v>
      </c>
      <c r="V125" s="19">
        <f>VLOOKUP(B125,'[7]Males '!$Q$27:$AB$238,7,FALSE)</f>
        <v>1.0838657067470437E-2</v>
      </c>
      <c r="W125" s="19">
        <f>VLOOKUP(B125,'[7]Males '!$Q$27:$AB$238,8,FALSE)</f>
        <v>0.12362201507741349</v>
      </c>
      <c r="X125" s="19">
        <f>VLOOKUP(B125,'[7]Males '!$Q$27:$AB$238,9,FALSE)</f>
        <v>0.21336775252523843</v>
      </c>
      <c r="Y125" s="19">
        <f>VLOOKUP(B125,'[7]Males '!$Q$27:$AB$238,10,FALSE)</f>
        <v>4.5605815541340536E-2</v>
      </c>
      <c r="Z125" s="19">
        <f>VLOOKUP(B125,'[7]Males '!$Q$27:$AB$238,11,FALSE)</f>
        <v>0.12427217310391352</v>
      </c>
      <c r="AA125" s="21"/>
      <c r="AB125" s="145">
        <f>VLOOKUP(B125,'[7]Females '!$C$27:$N$238,12,FALSE)</f>
        <v>199.926289887412</v>
      </c>
      <c r="AC125" s="274">
        <f>VLOOKUP(B125,'[7]Females '!$Q$27:$AB$238,2,FALSE)</f>
        <v>9.3167527481277351E-2</v>
      </c>
      <c r="AD125" s="274">
        <f>VLOOKUP(B125,'[7]Females '!$Q$27:$AB$238,3,FALSE)</f>
        <v>0.11353281422102965</v>
      </c>
      <c r="AE125" s="274">
        <f>VLOOKUP(B125,'[7]Females '!$Q$27:$AB$238,4,FALSE)</f>
        <v>9.4042463040969974E-3</v>
      </c>
      <c r="AF125" s="274">
        <f>VLOOKUP(B125,'[7]Females '!$Q$27:$AB$238,5,FALSE)</f>
        <v>0.12576496754937336</v>
      </c>
      <c r="AG125" s="274">
        <f>VLOOKUP(B125,'[7]Females '!$Q$27:$AB$238,6,FALSE)</f>
        <v>3.2399359969304868E-2</v>
      </c>
      <c r="AH125" s="274">
        <f>VLOOKUP(B125,'[7]Females '!$Q$27:$AB$238,7,FALSE)</f>
        <v>2.8563339432987412E-3</v>
      </c>
      <c r="AI125" s="274">
        <f>VLOOKUP(B125,'[7]Females '!$Q$27:$AB$238,8,FALSE)</f>
        <v>0.18228238439877245</v>
      </c>
      <c r="AJ125" s="274">
        <f>VLOOKUP(B125,'[7]Females '!$Q$27:$AB$238,9,FALSE)</f>
        <v>0.34689367342034005</v>
      </c>
      <c r="AK125" s="274">
        <f>VLOOKUP(B125,'[7]Females '!$Q$27:$AB$238,10,FALSE)</f>
        <v>4.7964522299031344E-2</v>
      </c>
      <c r="AL125" s="273">
        <f>VLOOKUP(B125,'[7]Females '!$Q$27:$AB$238,11,FALSE)</f>
        <v>4.5734170413475328E-2</v>
      </c>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row>
    <row r="126" spans="1:68" s="3" customFormat="1" x14ac:dyDescent="0.2">
      <c r="A126" s="275" t="s">
        <v>290</v>
      </c>
      <c r="B126" s="28" t="s">
        <v>289</v>
      </c>
      <c r="C126" s="188" t="s">
        <v>288</v>
      </c>
      <c r="D126" s="24">
        <f>VLOOKUP(B126,'[7]Persons '!$C$27:$N$238,12,FALSE)</f>
        <v>415.62997141025892</v>
      </c>
      <c r="E126" s="23">
        <f>VLOOKUP('Table 7'!B126,'[7]Persons '!$P$27:$AA$238,2,0)</f>
        <v>0.31537567465317645</v>
      </c>
      <c r="F126" s="23">
        <f>VLOOKUP('Table 7'!B126,'[7]Persons '!$P$27:$AA$238,3,0)</f>
        <v>5.0656169339863222E-2</v>
      </c>
      <c r="G126" s="23">
        <f>VLOOKUP('Table 7'!B126,'[7]Persons '!$P$27:$AA$238,4,0)</f>
        <v>4.8982849988524521E-2</v>
      </c>
      <c r="H126" s="23">
        <f>VLOOKUP('Table 7'!B126,'[7]Persons '!$P$27:$AA$238,5,0)</f>
        <v>0.10401242687398166</v>
      </c>
      <c r="I126" s="22">
        <f>VLOOKUP('Table 7'!B126,'[7]Persons '!$P$27:$AA$238,6,0)</f>
        <v>8.6244981812532623E-2</v>
      </c>
      <c r="J126" s="19">
        <f>VLOOKUP('Table 7'!B126,'[7]Persons '!$P$27:$AA$238,7,0)</f>
        <v>1.900309840760965E-3</v>
      </c>
      <c r="K126" s="19">
        <f>VLOOKUP('Table 7'!B126,'[7]Persons '!$P$27:$AA$238,8,0)</f>
        <v>8.3777205506086805E-2</v>
      </c>
      <c r="L126" s="19">
        <f>VLOOKUP('Table 7'!B126,'[7]Persons '!$P$27:$AA$238,9,0)</f>
        <v>0.20821059997875208</v>
      </c>
      <c r="M126" s="19">
        <f>VLOOKUP('Table 7'!B126,'[7]Persons '!$P$27:$AA$238,10,0)</f>
        <v>3.8342066451645986E-2</v>
      </c>
      <c r="N126" s="19">
        <f>VLOOKUP('Table 7'!B126,'[7]Persons '!$P$27:$AA$238,11,0)</f>
        <v>6.249771555467571E-2</v>
      </c>
      <c r="O126" s="21"/>
      <c r="P126" s="145">
        <f>VLOOKUP(B126,'[7]Males '!$C$27:$N$238,12,FALSE)</f>
        <v>232.3663739690675</v>
      </c>
      <c r="Q126" s="19">
        <f>VLOOKUP(B126,'[7]Males '!$Q$27:$AB$238,2,FALSE)</f>
        <v>0.32232351568830003</v>
      </c>
      <c r="R126" s="19">
        <f>VLOOKUP(B126,'[7]Males '!$Q$27:$AB$238,3,FALSE)</f>
        <v>4.2835815687364005E-2</v>
      </c>
      <c r="S126" s="19">
        <f>VLOOKUP(B126,'[7]Males '!$Q$27:$AB$238,4,FALSE)</f>
        <v>3.8688075205173068E-2</v>
      </c>
      <c r="T126" s="19">
        <f>VLOOKUP(B126,'[7]Males '!$Q$27:$AB$238,5,FALSE)</f>
        <v>8.7708544116037568E-2</v>
      </c>
      <c r="U126" s="19">
        <f>VLOOKUP(B126,'[7]Males '!$Q$27:$AB$238,6,FALSE)</f>
        <v>8.7604835195263811E-2</v>
      </c>
      <c r="V126" s="19">
        <f>VLOOKUP(B126,'[7]Males '!$Q$27:$AB$238,7,FALSE)</f>
        <v>0</v>
      </c>
      <c r="W126" s="19">
        <f>VLOOKUP(B126,'[7]Males '!$Q$27:$AB$238,8,FALSE)</f>
        <v>8.9903976580529454E-2</v>
      </c>
      <c r="X126" s="19">
        <f>VLOOKUP(B126,'[7]Males '!$Q$27:$AB$238,9,FALSE)</f>
        <v>0.24092369871278013</v>
      </c>
      <c r="Y126" s="19">
        <f>VLOOKUP(B126,'[7]Males '!$Q$27:$AB$238,10,FALSE)</f>
        <v>2.8642228769930209E-2</v>
      </c>
      <c r="Z126" s="19">
        <f>VLOOKUP(B126,'[7]Males '!$Q$27:$AB$238,11,FALSE)</f>
        <v>6.1369310044621719E-2</v>
      </c>
      <c r="AA126" s="21"/>
      <c r="AB126" s="145">
        <f>VLOOKUP(B126,'[7]Females '!$C$27:$N$238,12,FALSE)</f>
        <v>181.67024862185085</v>
      </c>
      <c r="AC126" s="274">
        <f>VLOOKUP(B126,'[7]Females '!$Q$27:$AB$238,2,FALSE)</f>
        <v>0.300484463740819</v>
      </c>
      <c r="AD126" s="274">
        <f>VLOOKUP(B126,'[7]Females '!$Q$27:$AB$238,3,FALSE)</f>
        <v>6.1103120248966004E-2</v>
      </c>
      <c r="AE126" s="274">
        <f>VLOOKUP(B126,'[7]Females '!$Q$27:$AB$238,4,FALSE)</f>
        <v>6.2580047505298386E-2</v>
      </c>
      <c r="AF126" s="274">
        <f>VLOOKUP(B126,'[7]Females '!$Q$27:$AB$238,5,FALSE)</f>
        <v>0.12577824833144768</v>
      </c>
      <c r="AG126" s="274">
        <f>VLOOKUP(B126,'[7]Females '!$Q$27:$AB$238,6,FALSE)</f>
        <v>8.5262069854827038E-2</v>
      </c>
      <c r="AH126" s="274">
        <f>VLOOKUP(B126,'[7]Females '!$Q$27:$AB$238,7,FALSE)</f>
        <v>4.3475788180933625E-3</v>
      </c>
      <c r="AI126" s="274">
        <f>VLOOKUP(B126,'[7]Females '!$Q$27:$AB$238,8,FALSE)</f>
        <v>7.6675496354405473E-2</v>
      </c>
      <c r="AJ126" s="274">
        <f>VLOOKUP(B126,'[7]Females '!$Q$27:$AB$238,9,FALSE)</f>
        <v>0.16819484574482821</v>
      </c>
      <c r="AK126" s="274">
        <f>VLOOKUP(B126,'[7]Females '!$Q$27:$AB$238,10,FALSE)</f>
        <v>5.1084980682579578E-2</v>
      </c>
      <c r="AL126" s="273">
        <f>VLOOKUP(B126,'[7]Females '!$Q$27:$AB$238,11,FALSE)</f>
        <v>6.448914871873522E-2</v>
      </c>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row>
    <row r="127" spans="1:68" s="3" customFormat="1" x14ac:dyDescent="0.2">
      <c r="A127" s="275" t="s">
        <v>287</v>
      </c>
      <c r="B127" s="28" t="s">
        <v>286</v>
      </c>
      <c r="C127" s="188" t="s">
        <v>285</v>
      </c>
      <c r="D127" s="24">
        <f>VLOOKUP(B127,'[7]Persons '!$C$27:$N$238,12,FALSE)</f>
        <v>684.36046772651423</v>
      </c>
      <c r="E127" s="23">
        <f>VLOOKUP('Table 7'!B127,'[7]Persons '!$P$27:$AA$238,2,0)</f>
        <v>0.20484731265023387</v>
      </c>
      <c r="F127" s="23">
        <f>VLOOKUP('Table 7'!B127,'[7]Persons '!$P$27:$AA$238,3,0)</f>
        <v>5.1590866675348547E-2</v>
      </c>
      <c r="G127" s="23">
        <f>VLOOKUP('Table 7'!B127,'[7]Persons '!$P$27:$AA$238,4,0)</f>
        <v>2.3006122226052583E-2</v>
      </c>
      <c r="H127" s="23">
        <f>VLOOKUP('Table 7'!B127,'[7]Persons '!$P$27:$AA$238,5,0)</f>
        <v>8.3261004112256995E-2</v>
      </c>
      <c r="I127" s="22">
        <f>VLOOKUP('Table 7'!B127,'[7]Persons '!$P$27:$AA$238,6,0)</f>
        <v>0.10801136673915847</v>
      </c>
      <c r="J127" s="19">
        <f>VLOOKUP('Table 7'!B127,'[7]Persons '!$P$27:$AA$238,7,0)</f>
        <v>3.7754294913486127E-3</v>
      </c>
      <c r="K127" s="19">
        <f>VLOOKUP('Table 7'!B127,'[7]Persons '!$P$27:$AA$238,8,0)</f>
        <v>0.14040578551447858</v>
      </c>
      <c r="L127" s="19">
        <f>VLOOKUP('Table 7'!B127,'[7]Persons '!$P$27:$AA$238,9,0)</f>
        <v>0.25289428980426387</v>
      </c>
      <c r="M127" s="19">
        <f>VLOOKUP('Table 7'!B127,'[7]Persons '!$P$27:$AA$238,10,0)</f>
        <v>4.6930058275845829E-2</v>
      </c>
      <c r="N127" s="19">
        <f>VLOOKUP('Table 7'!B127,'[7]Persons '!$P$27:$AA$238,11,0)</f>
        <v>8.5277764511012599E-2</v>
      </c>
      <c r="O127" s="21"/>
      <c r="P127" s="145">
        <f>VLOOKUP(B127,'[7]Males '!$C$27:$N$238,12,FALSE)</f>
        <v>386.851591987392</v>
      </c>
      <c r="Q127" s="19">
        <f>VLOOKUP(B127,'[7]Males '!$Q$27:$AB$238,2,FALSE)</f>
        <v>0.24936215715295265</v>
      </c>
      <c r="R127" s="19">
        <f>VLOOKUP(B127,'[7]Males '!$Q$27:$AB$238,3,FALSE)</f>
        <v>4.28597773141874E-2</v>
      </c>
      <c r="S127" s="19">
        <f>VLOOKUP(B127,'[7]Males '!$Q$27:$AB$238,4,FALSE)</f>
        <v>2.9767636677285395E-2</v>
      </c>
      <c r="T127" s="19">
        <f>VLOOKUP(B127,'[7]Males '!$Q$27:$AB$238,5,FALSE)</f>
        <v>7.5744057267596393E-2</v>
      </c>
      <c r="U127" s="19">
        <f>VLOOKUP(B127,'[7]Males '!$Q$27:$AB$238,6,FALSE)</f>
        <v>0.12963510016294738</v>
      </c>
      <c r="V127" s="19">
        <f>VLOOKUP(B127,'[7]Males '!$Q$27:$AB$238,7,FALSE)</f>
        <v>0</v>
      </c>
      <c r="W127" s="19">
        <f>VLOOKUP(B127,'[7]Males '!$Q$27:$AB$238,8,FALSE)</f>
        <v>0.10608684933165777</v>
      </c>
      <c r="X127" s="19">
        <f>VLOOKUP(B127,'[7]Males '!$Q$27:$AB$238,9,FALSE)</f>
        <v>0.25780111868136102</v>
      </c>
      <c r="Y127" s="19">
        <f>VLOOKUP(B127,'[7]Males '!$Q$27:$AB$238,10,FALSE)</f>
        <v>2.7622297140733238E-2</v>
      </c>
      <c r="Z127" s="19">
        <f>VLOOKUP(B127,'[7]Males '!$Q$27:$AB$238,11,FALSE)</f>
        <v>8.112100627127862E-2</v>
      </c>
      <c r="AA127" s="21"/>
      <c r="AB127" s="145">
        <f>VLOOKUP(B127,'[7]Females '!$C$27:$N$238,12,FALSE)</f>
        <v>296.26701074794721</v>
      </c>
      <c r="AC127" s="274">
        <f>VLOOKUP(B127,'[7]Females '!$Q$27:$AB$238,2,FALSE)</f>
        <v>0.1475805730493619</v>
      </c>
      <c r="AD127" s="274">
        <f>VLOOKUP(B127,'[7]Females '!$Q$27:$AB$238,3,FALSE)</f>
        <v>6.3207768272488959E-2</v>
      </c>
      <c r="AE127" s="274">
        <f>VLOOKUP(B127,'[7]Females '!$Q$27:$AB$238,4,FALSE)</f>
        <v>1.4273688178135664E-2</v>
      </c>
      <c r="AF127" s="274">
        <f>VLOOKUP(B127,'[7]Females '!$Q$27:$AB$238,5,FALSE)</f>
        <v>9.3425287244139552E-2</v>
      </c>
      <c r="AG127" s="274">
        <f>VLOOKUP(B127,'[7]Females '!$Q$27:$AB$238,6,FALSE)</f>
        <v>8.0228860195748264E-2</v>
      </c>
      <c r="AH127" s="274">
        <f>VLOOKUP(B127,'[7]Females '!$Q$27:$AB$238,7,FALSE)</f>
        <v>8.7210340633097801E-3</v>
      </c>
      <c r="AI127" s="274">
        <f>VLOOKUP(B127,'[7]Females '!$Q$27:$AB$238,8,FALSE)</f>
        <v>0.18580638578134445</v>
      </c>
      <c r="AJ127" s="274">
        <f>VLOOKUP(B127,'[7]Females '!$Q$27:$AB$238,9,FALSE)</f>
        <v>0.24335553291810516</v>
      </c>
      <c r="AK127" s="274">
        <f>VLOOKUP(B127,'[7]Females '!$Q$27:$AB$238,10,FALSE)</f>
        <v>7.2337945945260718E-2</v>
      </c>
      <c r="AL127" s="273">
        <f>VLOOKUP(B127,'[7]Females '!$Q$27:$AB$238,11,FALSE)</f>
        <v>9.1062924352105598E-2</v>
      </c>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row>
    <row r="128" spans="1:68" s="3" customFormat="1" x14ac:dyDescent="0.2">
      <c r="A128" s="275" t="s">
        <v>284</v>
      </c>
      <c r="B128" s="28" t="s">
        <v>283</v>
      </c>
      <c r="C128" s="188" t="s">
        <v>282</v>
      </c>
      <c r="D128" s="24">
        <f>VLOOKUP(B128,'[7]Persons '!$C$27:$N$238,12,FALSE)</f>
        <v>475.04329544053621</v>
      </c>
      <c r="E128" s="23">
        <f>VLOOKUP('Table 7'!B128,'[7]Persons '!$P$27:$AA$238,2,0)</f>
        <v>0.19205265507870087</v>
      </c>
      <c r="F128" s="23">
        <f>VLOOKUP('Table 7'!B128,'[7]Persons '!$P$27:$AA$238,3,0)</f>
        <v>0.10015106798480826</v>
      </c>
      <c r="G128" s="23">
        <f>VLOOKUP('Table 7'!B128,'[7]Persons '!$P$27:$AA$238,4,0)</f>
        <v>6.2929640208175437E-3</v>
      </c>
      <c r="H128" s="23">
        <f>VLOOKUP('Table 7'!B128,'[7]Persons '!$P$27:$AA$238,5,0)</f>
        <v>7.368918709077367E-2</v>
      </c>
      <c r="I128" s="22">
        <f>VLOOKUP('Table 7'!B128,'[7]Persons '!$P$27:$AA$238,6,0)</f>
        <v>8.9991595859289092E-2</v>
      </c>
      <c r="J128" s="19">
        <f>VLOOKUP('Table 7'!B128,'[7]Persons '!$P$27:$AA$238,7,0)</f>
        <v>1.5620124176426588E-2</v>
      </c>
      <c r="K128" s="19">
        <f>VLOOKUP('Table 7'!B128,'[7]Persons '!$P$27:$AA$238,8,0)</f>
        <v>0.16182780881024073</v>
      </c>
      <c r="L128" s="19">
        <f>VLOOKUP('Table 7'!B128,'[7]Persons '!$P$27:$AA$238,9,0)</f>
        <v>0.22231854008605795</v>
      </c>
      <c r="M128" s="19">
        <f>VLOOKUP('Table 7'!B128,'[7]Persons '!$P$27:$AA$238,10,0)</f>
        <v>3.0860087182742704E-2</v>
      </c>
      <c r="N128" s="19">
        <f>VLOOKUP('Table 7'!B128,'[7]Persons '!$P$27:$AA$238,11,0)</f>
        <v>0.10719596971014278</v>
      </c>
      <c r="O128" s="21"/>
      <c r="P128" s="145">
        <f>VLOOKUP(B128,'[7]Males '!$C$27:$N$238,12,FALSE)</f>
        <v>226.08069440173142</v>
      </c>
      <c r="Q128" s="19">
        <f>VLOOKUP(B128,'[7]Males '!$Q$27:$AB$238,2,FALSE)</f>
        <v>0.22197173137138476</v>
      </c>
      <c r="R128" s="19">
        <f>VLOOKUP(B128,'[7]Males '!$Q$27:$AB$238,3,FALSE)</f>
        <v>9.0926985385773915E-2</v>
      </c>
      <c r="S128" s="19">
        <f>VLOOKUP(B128,'[7]Males '!$Q$27:$AB$238,4,FALSE)</f>
        <v>0</v>
      </c>
      <c r="T128" s="19">
        <f>VLOOKUP(B128,'[7]Males '!$Q$27:$AB$238,5,FALSE)</f>
        <v>7.8861165385684509E-2</v>
      </c>
      <c r="U128" s="19">
        <f>VLOOKUP(B128,'[7]Males '!$Q$27:$AB$238,6,FALSE)</f>
        <v>7.9243908604783003E-2</v>
      </c>
      <c r="V128" s="19">
        <f>VLOOKUP(B128,'[7]Males '!$Q$27:$AB$238,7,FALSE)</f>
        <v>2.9470760362329089E-2</v>
      </c>
      <c r="W128" s="19">
        <f>VLOOKUP(B128,'[7]Males '!$Q$27:$AB$238,8,FALSE)</f>
        <v>0.13642291587329047</v>
      </c>
      <c r="X128" s="19">
        <f>VLOOKUP(B128,'[7]Males '!$Q$27:$AB$238,9,FALSE)</f>
        <v>0.23454595245421228</v>
      </c>
      <c r="Y128" s="19">
        <f>VLOOKUP(B128,'[7]Males '!$Q$27:$AB$238,10,FALSE)</f>
        <v>4.4239493148842561E-2</v>
      </c>
      <c r="Z128" s="19">
        <f>VLOOKUP(B128,'[7]Males '!$Q$27:$AB$238,11,FALSE)</f>
        <v>8.4317087413699254E-2</v>
      </c>
      <c r="AA128" s="21"/>
      <c r="AB128" s="145">
        <f>VLOOKUP(B128,'[7]Females '!$C$27:$N$238,12,FALSE)</f>
        <v>240.91171989447389</v>
      </c>
      <c r="AC128" s="274">
        <f>VLOOKUP(B128,'[7]Females '!$Q$27:$AB$238,2,FALSE)</f>
        <v>0.17039354921659408</v>
      </c>
      <c r="AD128" s="274">
        <f>VLOOKUP(B128,'[7]Females '!$Q$27:$AB$238,3,FALSE)</f>
        <v>0.11215418408600407</v>
      </c>
      <c r="AE128" s="274">
        <f>VLOOKUP(B128,'[7]Females '!$Q$27:$AB$238,4,FALSE)</f>
        <v>1.2408820823857584E-2</v>
      </c>
      <c r="AF128" s="274">
        <f>VLOOKUP(B128,'[7]Females '!$Q$27:$AB$238,5,FALSE)</f>
        <v>7.1298180303282152E-2</v>
      </c>
      <c r="AG128" s="274">
        <f>VLOOKUP(B128,'[7]Females '!$Q$27:$AB$238,6,FALSE)</f>
        <v>0.10308500717752996</v>
      </c>
      <c r="AH128" s="274">
        <f>VLOOKUP(B128,'[7]Females '!$Q$27:$AB$238,7,FALSE)</f>
        <v>3.1441612596908395E-3</v>
      </c>
      <c r="AI128" s="274">
        <f>VLOOKUP(B128,'[7]Females '!$Q$27:$AB$238,8,FALSE)</f>
        <v>0.19107674818958115</v>
      </c>
      <c r="AJ128" s="274">
        <f>VLOOKUP(B128,'[7]Females '!$Q$27:$AB$238,9,FALSE)</f>
        <v>0.21280517062667745</v>
      </c>
      <c r="AK128" s="274">
        <f>VLOOKUP(B128,'[7]Females '!$Q$27:$AB$238,10,FALSE)</f>
        <v>1.9335639560590055E-2</v>
      </c>
      <c r="AL128" s="273">
        <f>VLOOKUP(B128,'[7]Females '!$Q$27:$AB$238,11,FALSE)</f>
        <v>0.10429853875619252</v>
      </c>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row>
    <row r="129" spans="1:68" s="3" customFormat="1" x14ac:dyDescent="0.2">
      <c r="A129" s="275" t="s">
        <v>281</v>
      </c>
      <c r="B129" s="28" t="s">
        <v>280</v>
      </c>
      <c r="C129" s="188" t="s">
        <v>279</v>
      </c>
      <c r="D129" s="24">
        <f>VLOOKUP(B129,'[7]Persons '!$C$27:$N$238,12,FALSE)</f>
        <v>645.90080178425239</v>
      </c>
      <c r="E129" s="23">
        <f>VLOOKUP('Table 7'!B129,'[7]Persons '!$P$27:$AA$238,2,0)</f>
        <v>0.18067058152489043</v>
      </c>
      <c r="F129" s="23">
        <f>VLOOKUP('Table 7'!B129,'[7]Persons '!$P$27:$AA$238,3,0)</f>
        <v>7.3623808029217142E-2</v>
      </c>
      <c r="G129" s="23">
        <f>VLOOKUP('Table 7'!B129,'[7]Persons '!$P$27:$AA$238,4,0)</f>
        <v>3.6625675483025311E-2</v>
      </c>
      <c r="H129" s="23">
        <f>VLOOKUP('Table 7'!B129,'[7]Persons '!$P$27:$AA$238,5,0)</f>
        <v>6.3019148240908582E-2</v>
      </c>
      <c r="I129" s="22">
        <f>VLOOKUP('Table 7'!B129,'[7]Persons '!$P$27:$AA$238,6,0)</f>
        <v>8.7035278327401405E-2</v>
      </c>
      <c r="J129" s="19">
        <f>VLOOKUP('Table 7'!B129,'[7]Persons '!$P$27:$AA$238,7,0)</f>
        <v>2.6409629695360436E-3</v>
      </c>
      <c r="K129" s="19">
        <f>VLOOKUP('Table 7'!B129,'[7]Persons '!$P$27:$AA$238,8,0)</f>
        <v>0.19897719698419214</v>
      </c>
      <c r="L129" s="19">
        <f>VLOOKUP('Table 7'!B129,'[7]Persons '!$P$27:$AA$238,9,0)</f>
        <v>0.21570295861743183</v>
      </c>
      <c r="M129" s="19">
        <f>VLOOKUP('Table 7'!B129,'[7]Persons '!$P$27:$AA$238,10,0)</f>
        <v>5.7486012219453549E-2</v>
      </c>
      <c r="N129" s="19">
        <f>VLOOKUP('Table 7'!B129,'[7]Persons '!$P$27:$AA$238,11,0)</f>
        <v>8.4218377603943517E-2</v>
      </c>
      <c r="O129" s="21"/>
      <c r="P129" s="145">
        <f>VLOOKUP(B129,'[7]Males '!$C$27:$N$238,12,FALSE)</f>
        <v>348.05796279486913</v>
      </c>
      <c r="Q129" s="19">
        <f>VLOOKUP(B129,'[7]Males '!$Q$27:$AB$238,2,FALSE)</f>
        <v>0.21658450778933971</v>
      </c>
      <c r="R129" s="19">
        <f>VLOOKUP(B129,'[7]Males '!$Q$27:$AB$238,3,FALSE)</f>
        <v>5.4063145270592368E-2</v>
      </c>
      <c r="S129" s="19">
        <f>VLOOKUP(B129,'[7]Males '!$Q$27:$AB$238,4,FALSE)</f>
        <v>5.6114849595156731E-2</v>
      </c>
      <c r="T129" s="19">
        <f>VLOOKUP(B129,'[7]Males '!$Q$27:$AB$238,5,FALSE)</f>
        <v>5.1314791318101724E-2</v>
      </c>
      <c r="U129" s="19">
        <f>VLOOKUP(B129,'[7]Males '!$Q$27:$AB$238,6,FALSE)</f>
        <v>0.10078904288464148</v>
      </c>
      <c r="V129" s="19">
        <f>VLOOKUP(B129,'[7]Males '!$Q$27:$AB$238,7,FALSE)</f>
        <v>2.0770259687417593E-3</v>
      </c>
      <c r="W129" s="19">
        <f>VLOOKUP(B129,'[7]Males '!$Q$27:$AB$238,8,FALSE)</f>
        <v>0.1431701034633458</v>
      </c>
      <c r="X129" s="19">
        <f>VLOOKUP(B129,'[7]Males '!$Q$27:$AB$238,9,FALSE)</f>
        <v>0.21268310200118987</v>
      </c>
      <c r="Y129" s="19">
        <f>VLOOKUP(B129,'[7]Males '!$Q$27:$AB$238,10,FALSE)</f>
        <v>7.2373443131358434E-2</v>
      </c>
      <c r="Z129" s="19">
        <f>VLOOKUP(B129,'[7]Males '!$Q$27:$AB$238,11,FALSE)</f>
        <v>9.0829988577531884E-2</v>
      </c>
      <c r="AA129" s="21"/>
      <c r="AB129" s="145">
        <f>VLOOKUP(B129,'[7]Females '!$C$27:$N$238,12,FALSE)</f>
        <v>297.84283898938321</v>
      </c>
      <c r="AC129" s="274">
        <f>VLOOKUP(B129,'[7]Females '!$Q$27:$AB$238,2,FALSE)</f>
        <v>0.13870170943790711</v>
      </c>
      <c r="AD129" s="274">
        <f>VLOOKUP(B129,'[7]Females '!$Q$27:$AB$238,3,FALSE)</f>
        <v>9.6482321108751309E-2</v>
      </c>
      <c r="AE129" s="274">
        <f>VLOOKUP(B129,'[7]Females '!$Q$27:$AB$238,4,FALSE)</f>
        <v>1.3850703752834542E-2</v>
      </c>
      <c r="AF129" s="274">
        <f>VLOOKUP(B129,'[7]Females '!$Q$27:$AB$238,5,FALSE)</f>
        <v>7.6696813415599599E-2</v>
      </c>
      <c r="AG129" s="274">
        <f>VLOOKUP(B129,'[7]Females '!$Q$27:$AB$238,6,FALSE)</f>
        <v>7.0962683502572038E-2</v>
      </c>
      <c r="AH129" s="274">
        <f>VLOOKUP(B129,'[7]Females '!$Q$27:$AB$238,7,FALSE)</f>
        <v>3.2999775166277865E-3</v>
      </c>
      <c r="AI129" s="274">
        <f>VLOOKUP(B129,'[7]Females '!$Q$27:$AB$238,8,FALSE)</f>
        <v>0.26419314559076895</v>
      </c>
      <c r="AJ129" s="274">
        <f>VLOOKUP(B129,'[7]Females '!$Q$27:$AB$238,9,FALSE)</f>
        <v>0.21923195110671978</v>
      </c>
      <c r="AK129" s="274">
        <f>VLOOKUP(B129,'[7]Females '!$Q$27:$AB$238,10,FALSE)</f>
        <v>4.0088619379561631E-2</v>
      </c>
      <c r="AL129" s="273">
        <f>VLOOKUP(B129,'[7]Females '!$Q$27:$AB$238,11,FALSE)</f>
        <v>7.6492075188657346E-2</v>
      </c>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row>
    <row r="130" spans="1:68" s="3" customFormat="1" x14ac:dyDescent="0.2">
      <c r="A130" s="275" t="s">
        <v>278</v>
      </c>
      <c r="B130" s="28" t="s">
        <v>277</v>
      </c>
      <c r="C130" s="188" t="s">
        <v>276</v>
      </c>
      <c r="D130" s="24">
        <f>VLOOKUP(B130,'[7]Persons '!$C$27:$N$238,12,FALSE)</f>
        <v>491.59886193632951</v>
      </c>
      <c r="E130" s="23">
        <f>VLOOKUP('Table 7'!B130,'[7]Persons '!$P$27:$AA$238,2,0)</f>
        <v>0.43051848809282212</v>
      </c>
      <c r="F130" s="23">
        <f>VLOOKUP('Table 7'!B130,'[7]Persons '!$P$27:$AA$238,3,0)</f>
        <v>4.3352063141143191E-2</v>
      </c>
      <c r="G130" s="23">
        <f>VLOOKUP('Table 7'!B130,'[7]Persons '!$P$27:$AA$238,4,0)</f>
        <v>5.2616431536995627E-2</v>
      </c>
      <c r="H130" s="23">
        <f>VLOOKUP('Table 7'!B130,'[7]Persons '!$P$27:$AA$238,5,0)</f>
        <v>9.5775485189458345E-2</v>
      </c>
      <c r="I130" s="22">
        <f>VLOOKUP('Table 7'!B130,'[7]Persons '!$P$27:$AA$238,6,0)</f>
        <v>0.10700603675446525</v>
      </c>
      <c r="J130" s="19">
        <f>VLOOKUP('Table 7'!B130,'[7]Persons '!$P$27:$AA$238,7,0)</f>
        <v>0</v>
      </c>
      <c r="K130" s="19">
        <f>VLOOKUP('Table 7'!B130,'[7]Persons '!$P$27:$AA$238,8,0)</f>
        <v>1.5951419353729124E-2</v>
      </c>
      <c r="L130" s="19">
        <f>VLOOKUP('Table 7'!B130,'[7]Persons '!$P$27:$AA$238,9,0)</f>
        <v>8.6736205943806682E-2</v>
      </c>
      <c r="M130" s="19">
        <f>VLOOKUP('Table 7'!B130,'[7]Persons '!$P$27:$AA$238,10,0)</f>
        <v>7.708261534094217E-2</v>
      </c>
      <c r="N130" s="19">
        <f>VLOOKUP('Table 7'!B130,'[7]Persons '!$P$27:$AA$238,11,0)</f>
        <v>9.0961254646637513E-2</v>
      </c>
      <c r="O130" s="21"/>
      <c r="P130" s="145">
        <f>VLOOKUP(B130,'[7]Males '!$C$27:$N$238,12,FALSE)</f>
        <v>271.37871623695628</v>
      </c>
      <c r="Q130" s="19">
        <f>VLOOKUP(B130,'[7]Males '!$Q$27:$AB$238,2,FALSE)</f>
        <v>0.46139742212066814</v>
      </c>
      <c r="R130" s="19">
        <f>VLOOKUP(B130,'[7]Males '!$Q$27:$AB$238,3,FALSE)</f>
        <v>4.3793321446030667E-2</v>
      </c>
      <c r="S130" s="19">
        <f>VLOOKUP(B130,'[7]Males '!$Q$27:$AB$238,4,FALSE)</f>
        <v>5.6242104275216975E-2</v>
      </c>
      <c r="T130" s="19">
        <f>VLOOKUP(B130,'[7]Males '!$Q$27:$AB$238,5,FALSE)</f>
        <v>8.3991696691960868E-2</v>
      </c>
      <c r="U130" s="19">
        <f>VLOOKUP(B130,'[7]Males '!$Q$27:$AB$238,6,FALSE)</f>
        <v>0.1178269634801397</v>
      </c>
      <c r="V130" s="19">
        <f>VLOOKUP(B130,'[7]Males '!$Q$27:$AB$238,7,FALSE)</f>
        <v>0</v>
      </c>
      <c r="W130" s="19">
        <f>VLOOKUP(B130,'[7]Males '!$Q$27:$AB$238,8,FALSE)</f>
        <v>1.7210376498700563E-2</v>
      </c>
      <c r="X130" s="19">
        <f>VLOOKUP(B130,'[7]Males '!$Q$27:$AB$238,9,FALSE)</f>
        <v>8.3244006308323154E-2</v>
      </c>
      <c r="Y130" s="19">
        <f>VLOOKUP(B130,'[7]Males '!$Q$27:$AB$238,10,FALSE)</f>
        <v>4.8711165513132142E-2</v>
      </c>
      <c r="Z130" s="19">
        <f>VLOOKUP(B130,'[7]Males '!$Q$27:$AB$238,11,FALSE)</f>
        <v>8.758294366582775E-2</v>
      </c>
      <c r="AA130" s="21"/>
      <c r="AB130" s="145">
        <f>VLOOKUP(B130,'[7]Females '!$C$27:$N$238,12,FALSE)</f>
        <v>219.41473358594763</v>
      </c>
      <c r="AC130" s="274">
        <f>VLOOKUP(B130,'[7]Females '!$Q$27:$AB$238,2,FALSE)</f>
        <v>0.39390681421572482</v>
      </c>
      <c r="AD130" s="274">
        <f>VLOOKUP(B130,'[7]Females '!$Q$27:$AB$238,3,FALSE)</f>
        <v>4.2965435342148313E-2</v>
      </c>
      <c r="AE130" s="274">
        <f>VLOOKUP(B130,'[7]Females '!$Q$27:$AB$238,4,FALSE)</f>
        <v>4.8325231550191229E-2</v>
      </c>
      <c r="AF130" s="274">
        <f>VLOOKUP(B130,'[7]Females '!$Q$27:$AB$238,5,FALSE)</f>
        <v>0.11070159373866667</v>
      </c>
      <c r="AG130" s="274">
        <f>VLOOKUP(B130,'[7]Females '!$Q$27:$AB$238,6,FALSE)</f>
        <v>9.4015180586734623E-2</v>
      </c>
      <c r="AH130" s="274">
        <f>VLOOKUP(B130,'[7]Females '!$Q$27:$AB$238,7,FALSE)</f>
        <v>0</v>
      </c>
      <c r="AI130" s="274">
        <f>VLOOKUP(B130,'[7]Females '!$Q$27:$AB$238,8,FALSE)</f>
        <v>1.4452856782054463E-2</v>
      </c>
      <c r="AJ130" s="274">
        <f>VLOOKUP(B130,'[7]Females '!$Q$27:$AB$238,9,FALSE)</f>
        <v>9.1373848221652204E-2</v>
      </c>
      <c r="AK130" s="274">
        <f>VLOOKUP(B130,'[7]Females '!$Q$27:$AB$238,10,FALSE)</f>
        <v>0.11245622392836241</v>
      </c>
      <c r="AL130" s="273">
        <f>VLOOKUP(B130,'[7]Females '!$Q$27:$AB$238,11,FALSE)</f>
        <v>9.180281563446506E-2</v>
      </c>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row>
    <row r="131" spans="1:68" s="3" customFormat="1" x14ac:dyDescent="0.2">
      <c r="A131" s="275" t="s">
        <v>275</v>
      </c>
      <c r="B131" s="28" t="s">
        <v>274</v>
      </c>
      <c r="C131" s="188" t="s">
        <v>273</v>
      </c>
      <c r="D131" s="24">
        <f>VLOOKUP(B131,'[7]Persons '!$C$27:$N$238,12,FALSE)</f>
        <v>1208.4525853634198</v>
      </c>
      <c r="E131" s="23">
        <f>VLOOKUP('Table 7'!B131,'[7]Persons '!$P$27:$AA$238,2,0)</f>
        <v>0.2025503697478919</v>
      </c>
      <c r="F131" s="23">
        <f>VLOOKUP('Table 7'!B131,'[7]Persons '!$P$27:$AA$238,3,0)</f>
        <v>2.5912449725268422E-2</v>
      </c>
      <c r="G131" s="23">
        <f>VLOOKUP('Table 7'!B131,'[7]Persons '!$P$27:$AA$238,4,0)</f>
        <v>2.7801842226426256E-2</v>
      </c>
      <c r="H131" s="23">
        <f>VLOOKUP('Table 7'!B131,'[7]Persons '!$P$27:$AA$238,5,0)</f>
        <v>4.9241527931840515E-2</v>
      </c>
      <c r="I131" s="22">
        <f>VLOOKUP('Table 7'!B131,'[7]Persons '!$P$27:$AA$238,6,0)</f>
        <v>0.15608507525279836</v>
      </c>
      <c r="J131" s="19">
        <f>VLOOKUP('Table 7'!B131,'[7]Persons '!$P$27:$AA$238,7,0)</f>
        <v>3.9207991742017702E-3</v>
      </c>
      <c r="K131" s="19">
        <f>VLOOKUP('Table 7'!B131,'[7]Persons '!$P$27:$AA$238,8,0)</f>
        <v>8.2986393163415731E-2</v>
      </c>
      <c r="L131" s="19">
        <f>VLOOKUP('Table 7'!B131,'[7]Persons '!$P$27:$AA$238,9,0)</f>
        <v>0.29003543951867261</v>
      </c>
      <c r="M131" s="19">
        <f>VLOOKUP('Table 7'!B131,'[7]Persons '!$P$27:$AA$238,10,0)</f>
        <v>6.3385121503831521E-2</v>
      </c>
      <c r="N131" s="19">
        <f>VLOOKUP('Table 7'!B131,'[7]Persons '!$P$27:$AA$238,11,0)</f>
        <v>9.8080981755652871E-2</v>
      </c>
      <c r="O131" s="21"/>
      <c r="P131" s="145">
        <f>VLOOKUP(B131,'[7]Males '!$C$27:$N$238,12,FALSE)</f>
        <v>627.09357447501543</v>
      </c>
      <c r="Q131" s="19">
        <f>VLOOKUP(B131,'[7]Males '!$Q$27:$AB$238,2,FALSE)</f>
        <v>0.24577348351131742</v>
      </c>
      <c r="R131" s="19">
        <f>VLOOKUP(B131,'[7]Males '!$Q$27:$AB$238,3,FALSE)</f>
        <v>1.9545307387633746E-2</v>
      </c>
      <c r="S131" s="19">
        <f>VLOOKUP(B131,'[7]Males '!$Q$27:$AB$238,4,FALSE)</f>
        <v>3.536861952150766E-2</v>
      </c>
      <c r="T131" s="19">
        <f>VLOOKUP(B131,'[7]Males '!$Q$27:$AB$238,5,FALSE)</f>
        <v>4.3790188633003928E-2</v>
      </c>
      <c r="U131" s="19">
        <f>VLOOKUP(B131,'[7]Males '!$Q$27:$AB$238,6,FALSE)</f>
        <v>0.15537921389395834</v>
      </c>
      <c r="V131" s="19">
        <f>VLOOKUP(B131,'[7]Males '!$Q$27:$AB$238,7,FALSE)</f>
        <v>4.0893278690736128E-3</v>
      </c>
      <c r="W131" s="19">
        <f>VLOOKUP(B131,'[7]Males '!$Q$27:$AB$238,8,FALSE)</f>
        <v>7.6342085357522876E-2</v>
      </c>
      <c r="X131" s="19">
        <f>VLOOKUP(B131,'[7]Males '!$Q$27:$AB$238,9,FALSE)</f>
        <v>0.27124643024822903</v>
      </c>
      <c r="Y131" s="19">
        <f>VLOOKUP(B131,'[7]Males '!$Q$27:$AB$238,10,FALSE)</f>
        <v>6.3851686526524981E-2</v>
      </c>
      <c r="Z131" s="19">
        <f>VLOOKUP(B131,'[7]Males '!$Q$27:$AB$238,11,FALSE)</f>
        <v>8.4613657051228738E-2</v>
      </c>
      <c r="AA131" s="21"/>
      <c r="AB131" s="145">
        <f>VLOOKUP(B131,'[7]Females '!$C$27:$N$238,12,FALSE)</f>
        <v>571.92703493966314</v>
      </c>
      <c r="AC131" s="274">
        <f>VLOOKUP(B131,'[7]Females '!$Q$27:$AB$238,2,FALSE)</f>
        <v>0.15649743751687795</v>
      </c>
      <c r="AD131" s="274">
        <f>VLOOKUP(B131,'[7]Females '!$Q$27:$AB$238,3,FALSE)</f>
        <v>3.31173960984961E-2</v>
      </c>
      <c r="AE131" s="274">
        <f>VLOOKUP(B131,'[7]Females '!$Q$27:$AB$238,4,FALSE)</f>
        <v>1.9963690084358759E-2</v>
      </c>
      <c r="AF131" s="274">
        <f>VLOOKUP(B131,'[7]Females '!$Q$27:$AB$238,5,FALSE)</f>
        <v>5.4639237330933649E-2</v>
      </c>
      <c r="AG131" s="274">
        <f>VLOOKUP(B131,'[7]Females '!$Q$27:$AB$238,6,FALSE)</f>
        <v>0.15725141636378206</v>
      </c>
      <c r="AH131" s="274">
        <f>VLOOKUP(B131,'[7]Females '!$Q$27:$AB$238,7,FALSE)</f>
        <v>3.8006747982573378E-3</v>
      </c>
      <c r="AI131" s="274">
        <f>VLOOKUP(B131,'[7]Females '!$Q$27:$AB$238,8,FALSE)</f>
        <v>9.0673668359486814E-2</v>
      </c>
      <c r="AJ131" s="274">
        <f>VLOOKUP(B131,'[7]Females '!$Q$27:$AB$238,9,FALSE)</f>
        <v>0.30612534712901818</v>
      </c>
      <c r="AK131" s="274">
        <f>VLOOKUP(B131,'[7]Females '!$Q$27:$AB$238,10,FALSE)</f>
        <v>6.3918873180316832E-2</v>
      </c>
      <c r="AL131" s="273">
        <f>VLOOKUP(B131,'[7]Females '!$Q$27:$AB$238,11,FALSE)</f>
        <v>0.11401225913847222</v>
      </c>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row>
    <row r="132" spans="1:68" s="3" customFormat="1" x14ac:dyDescent="0.2">
      <c r="A132" s="275" t="s">
        <v>272</v>
      </c>
      <c r="B132" s="28" t="s">
        <v>271</v>
      </c>
      <c r="C132" s="188" t="s">
        <v>270</v>
      </c>
      <c r="D132" s="24">
        <f>VLOOKUP(B132,'[7]Persons '!$C$27:$N$238,12,FALSE)</f>
        <v>575.58129678013972</v>
      </c>
      <c r="E132" s="23">
        <f>VLOOKUP('Table 7'!B132,'[7]Persons '!$P$27:$AA$238,2,0)</f>
        <v>0.28460930671419976</v>
      </c>
      <c r="F132" s="23">
        <f>VLOOKUP('Table 7'!B132,'[7]Persons '!$P$27:$AA$238,3,0)</f>
        <v>6.3402424345234368E-2</v>
      </c>
      <c r="G132" s="23">
        <f>VLOOKUP('Table 7'!B132,'[7]Persons '!$P$27:$AA$238,4,0)</f>
        <v>3.9779649407588359E-2</v>
      </c>
      <c r="H132" s="23">
        <f>VLOOKUP('Table 7'!B132,'[7]Persons '!$P$27:$AA$238,5,0)</f>
        <v>7.0532219224598791E-2</v>
      </c>
      <c r="I132" s="22">
        <f>VLOOKUP('Table 7'!B132,'[7]Persons '!$P$27:$AA$238,6,0)</f>
        <v>0.13872426852318004</v>
      </c>
      <c r="J132" s="19">
        <f>VLOOKUP('Table 7'!B132,'[7]Persons '!$P$27:$AA$238,7,0)</f>
        <v>0</v>
      </c>
      <c r="K132" s="19">
        <f>VLOOKUP('Table 7'!B132,'[7]Persons '!$P$27:$AA$238,8,0)</f>
        <v>0.11696204764305596</v>
      </c>
      <c r="L132" s="19">
        <f>VLOOKUP('Table 7'!B132,'[7]Persons '!$P$27:$AA$238,9,0)</f>
        <v>0.14105666205560422</v>
      </c>
      <c r="M132" s="19">
        <f>VLOOKUP('Table 7'!B132,'[7]Persons '!$P$27:$AA$238,10,0)</f>
        <v>6.2406182412643812E-2</v>
      </c>
      <c r="N132" s="19">
        <f>VLOOKUP('Table 7'!B132,'[7]Persons '!$P$27:$AA$238,11,0)</f>
        <v>8.252723967389454E-2</v>
      </c>
      <c r="O132" s="21"/>
      <c r="P132" s="145">
        <f>VLOOKUP(B132,'[7]Males '!$C$27:$N$238,12,FALSE)</f>
        <v>296.83513795598486</v>
      </c>
      <c r="Q132" s="19">
        <f>VLOOKUP(B132,'[7]Males '!$Q$27:$AB$238,2,FALSE)</f>
        <v>0.3600664278829484</v>
      </c>
      <c r="R132" s="19">
        <f>VLOOKUP(B132,'[7]Males '!$Q$27:$AB$238,3,FALSE)</f>
        <v>4.8162943208454718E-2</v>
      </c>
      <c r="S132" s="19">
        <f>VLOOKUP(B132,'[7]Males '!$Q$27:$AB$238,4,FALSE)</f>
        <v>5.0678359635766813E-2</v>
      </c>
      <c r="T132" s="19">
        <f>VLOOKUP(B132,'[7]Males '!$Q$27:$AB$238,5,FALSE)</f>
        <v>7.3296162909471885E-2</v>
      </c>
      <c r="U132" s="19">
        <f>VLOOKUP(B132,'[7]Males '!$Q$27:$AB$238,6,FALSE)</f>
        <v>0.16980972263985744</v>
      </c>
      <c r="V132" s="19">
        <f>VLOOKUP(B132,'[7]Males '!$Q$27:$AB$238,7,FALSE)</f>
        <v>0</v>
      </c>
      <c r="W132" s="19">
        <f>VLOOKUP(B132,'[7]Males '!$Q$27:$AB$238,8,FALSE)</f>
        <v>8.0612419383852565E-2</v>
      </c>
      <c r="X132" s="19">
        <f>VLOOKUP(B132,'[7]Males '!$Q$27:$AB$238,9,FALSE)</f>
        <v>0.12457833609576753</v>
      </c>
      <c r="Y132" s="19">
        <f>VLOOKUP(B132,'[7]Males '!$Q$27:$AB$238,10,FALSE)</f>
        <v>4.5611077441199979E-2</v>
      </c>
      <c r="Z132" s="19">
        <f>VLOOKUP(B132,'[7]Males '!$Q$27:$AB$238,11,FALSE)</f>
        <v>4.7184550802680726E-2</v>
      </c>
      <c r="AA132" s="21"/>
      <c r="AB132" s="145">
        <f>VLOOKUP(B132,'[7]Females '!$C$27:$N$238,12,FALSE)</f>
        <v>275.27500494072262</v>
      </c>
      <c r="AC132" s="274">
        <f>VLOOKUP(B132,'[7]Females '!$Q$27:$AB$238,2,FALSE)</f>
        <v>0.20683107807976364</v>
      </c>
      <c r="AD132" s="274">
        <f>VLOOKUP(B132,'[7]Females '!$Q$27:$AB$238,3,FALSE)</f>
        <v>8.0634984410468361E-2</v>
      </c>
      <c r="AE132" s="274">
        <f>VLOOKUP(B132,'[7]Females '!$Q$27:$AB$238,4,FALSE)</f>
        <v>2.852894079251508E-2</v>
      </c>
      <c r="AF132" s="274">
        <f>VLOOKUP(B132,'[7]Females '!$Q$27:$AB$238,5,FALSE)</f>
        <v>6.8441192404138859E-2</v>
      </c>
      <c r="AG132" s="274">
        <f>VLOOKUP(B132,'[7]Females '!$Q$27:$AB$238,6,FALSE)</f>
        <v>0.10695341530088656</v>
      </c>
      <c r="AH132" s="274">
        <f>VLOOKUP(B132,'[7]Females '!$Q$27:$AB$238,7,FALSE)</f>
        <v>0</v>
      </c>
      <c r="AI132" s="274">
        <f>VLOOKUP(B132,'[7]Females '!$Q$27:$AB$238,8,FALSE)</f>
        <v>0.15763352156518215</v>
      </c>
      <c r="AJ132" s="274">
        <f>VLOOKUP(B132,'[7]Females '!$Q$27:$AB$238,9,FALSE)</f>
        <v>0.15005359127709297</v>
      </c>
      <c r="AK132" s="274">
        <f>VLOOKUP(B132,'[7]Females '!$Q$27:$AB$238,10,FALSE)</f>
        <v>7.9244582561378937E-2</v>
      </c>
      <c r="AL132" s="273">
        <f>VLOOKUP(B132,'[7]Females '!$Q$27:$AB$238,11,FALSE)</f>
        <v>0.12167869360857336</v>
      </c>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row>
    <row r="133" spans="1:68" s="3" customFormat="1" x14ac:dyDescent="0.2">
      <c r="A133" s="275" t="s">
        <v>269</v>
      </c>
      <c r="B133" s="28" t="s">
        <v>268</v>
      </c>
      <c r="C133" s="188" t="s">
        <v>267</v>
      </c>
      <c r="D133" s="24">
        <f>VLOOKUP(B133,'[7]Persons '!$C$27:$N$238,12,FALSE)</f>
        <v>1033.273175228376</v>
      </c>
      <c r="E133" s="23">
        <f>VLOOKUP('Table 7'!B133,'[7]Persons '!$P$27:$AA$238,2,0)</f>
        <v>0.41108692599229452</v>
      </c>
      <c r="F133" s="23">
        <f>VLOOKUP('Table 7'!B133,'[7]Persons '!$P$27:$AA$238,3,0)</f>
        <v>3.562209901449722E-2</v>
      </c>
      <c r="G133" s="23">
        <f>VLOOKUP('Table 7'!B133,'[7]Persons '!$P$27:$AA$238,4,0)</f>
        <v>3.9397623611244027E-2</v>
      </c>
      <c r="H133" s="23">
        <f>VLOOKUP('Table 7'!B133,'[7]Persons '!$P$27:$AA$238,5,0)</f>
        <v>4.9225117651803124E-2</v>
      </c>
      <c r="I133" s="22">
        <f>VLOOKUP('Table 7'!B133,'[7]Persons '!$P$27:$AA$238,6,0)</f>
        <v>0.11117616789066005</v>
      </c>
      <c r="J133" s="19">
        <f>VLOOKUP('Table 7'!B133,'[7]Persons '!$P$27:$AA$238,7,0)</f>
        <v>5.2555198445998139E-3</v>
      </c>
      <c r="K133" s="19">
        <f>VLOOKUP('Table 7'!B133,'[7]Persons '!$P$27:$AA$238,8,0)</f>
        <v>2.7761434855204391E-2</v>
      </c>
      <c r="L133" s="19">
        <f>VLOOKUP('Table 7'!B133,'[7]Persons '!$P$27:$AA$238,9,0)</f>
        <v>0.14139147812248704</v>
      </c>
      <c r="M133" s="19">
        <f>VLOOKUP('Table 7'!B133,'[7]Persons '!$P$27:$AA$238,10,0)</f>
        <v>6.7646039550427639E-2</v>
      </c>
      <c r="N133" s="19">
        <f>VLOOKUP('Table 7'!B133,'[7]Persons '!$P$27:$AA$238,11,0)</f>
        <v>0.11143759346678198</v>
      </c>
      <c r="O133" s="21"/>
      <c r="P133" s="145">
        <f>VLOOKUP(B133,'[7]Males '!$C$27:$N$238,12,FALSE)</f>
        <v>574.08703162991844</v>
      </c>
      <c r="Q133" s="19">
        <f>VLOOKUP(B133,'[7]Males '!$Q$27:$AB$238,2,FALSE)</f>
        <v>0.48296215637071355</v>
      </c>
      <c r="R133" s="19">
        <f>VLOOKUP(B133,'[7]Males '!$Q$27:$AB$238,3,FALSE)</f>
        <v>2.5391166213950399E-2</v>
      </c>
      <c r="S133" s="19">
        <f>VLOOKUP(B133,'[7]Males '!$Q$27:$AB$238,4,FALSE)</f>
        <v>5.018524898225532E-2</v>
      </c>
      <c r="T133" s="19">
        <f>VLOOKUP(B133,'[7]Males '!$Q$27:$AB$238,5,FALSE)</f>
        <v>5.3799384699968325E-2</v>
      </c>
      <c r="U133" s="19">
        <f>VLOOKUP(B133,'[7]Males '!$Q$27:$AB$238,6,FALSE)</f>
        <v>0.10659257273533987</v>
      </c>
      <c r="V133" s="19">
        <f>VLOOKUP(B133,'[7]Males '!$Q$27:$AB$238,7,FALSE)</f>
        <v>3.7812834076831219E-3</v>
      </c>
      <c r="W133" s="19">
        <f>VLOOKUP(B133,'[7]Males '!$Q$27:$AB$238,8,FALSE)</f>
        <v>1.8853872961983972E-2</v>
      </c>
      <c r="X133" s="19">
        <f>VLOOKUP(B133,'[7]Males '!$Q$27:$AB$238,9,FALSE)</f>
        <v>0.12722229417364864</v>
      </c>
      <c r="Y133" s="19">
        <f>VLOOKUP(B133,'[7]Males '!$Q$27:$AB$238,10,FALSE)</f>
        <v>4.2155060363346653E-2</v>
      </c>
      <c r="Z133" s="19">
        <f>VLOOKUP(B133,'[7]Males '!$Q$27:$AB$238,11,FALSE)</f>
        <v>8.9056960091110221E-2</v>
      </c>
      <c r="AA133" s="21"/>
      <c r="AB133" s="145">
        <f>VLOOKUP(B133,'[7]Females '!$C$27:$N$238,12,FALSE)</f>
        <v>448.00904620635578</v>
      </c>
      <c r="AC133" s="274">
        <f>VLOOKUP(B133,'[7]Females '!$Q$27:$AB$238,2,FALSE)</f>
        <v>0.319071657141618</v>
      </c>
      <c r="AD133" s="274">
        <f>VLOOKUP(B133,'[7]Females '!$Q$27:$AB$238,3,FALSE)</f>
        <v>4.8056179386637102E-2</v>
      </c>
      <c r="AE133" s="274">
        <f>VLOOKUP(B133,'[7]Females '!$Q$27:$AB$238,4,FALSE)</f>
        <v>2.6557068715820118E-2</v>
      </c>
      <c r="AF133" s="274">
        <f>VLOOKUP(B133,'[7]Females '!$Q$27:$AB$238,5,FALSE)</f>
        <v>4.4591654388037513E-2</v>
      </c>
      <c r="AG133" s="274">
        <f>VLOOKUP(B133,'[7]Females '!$Q$27:$AB$238,6,FALSE)</f>
        <v>0.11982333567869895</v>
      </c>
      <c r="AH133" s="274">
        <f>VLOOKUP(B133,'[7]Females '!$Q$27:$AB$238,7,FALSE)</f>
        <v>4.5065222439023877E-3</v>
      </c>
      <c r="AI133" s="274">
        <f>VLOOKUP(B133,'[7]Females '!$Q$27:$AB$238,8,FALSE)</f>
        <v>3.871417832367452E-2</v>
      </c>
      <c r="AJ133" s="274">
        <f>VLOOKUP(B133,'[7]Females '!$Q$27:$AB$238,9,FALSE)</f>
        <v>0.15858421152064078</v>
      </c>
      <c r="AK133" s="274">
        <f>VLOOKUP(B133,'[7]Females '!$Q$27:$AB$238,10,FALSE)</f>
        <v>9.985665409218808E-2</v>
      </c>
      <c r="AL133" s="273">
        <f>VLOOKUP(B133,'[7]Females '!$Q$27:$AB$238,11,FALSE)</f>
        <v>0.14023853850878271</v>
      </c>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row>
    <row r="134" spans="1:68" s="3" customFormat="1" x14ac:dyDescent="0.2">
      <c r="A134" s="275" t="s">
        <v>266</v>
      </c>
      <c r="B134" s="28" t="s">
        <v>265</v>
      </c>
      <c r="C134" s="188" t="s">
        <v>264</v>
      </c>
      <c r="D134" s="24">
        <f>VLOOKUP(B134,'[7]Persons '!$C$27:$N$238,12,FALSE)</f>
        <v>1116.0223584290036</v>
      </c>
      <c r="E134" s="23">
        <f>VLOOKUP('Table 7'!B134,'[7]Persons '!$P$27:$AA$238,2,0)</f>
        <v>0.16568157351948506</v>
      </c>
      <c r="F134" s="23">
        <f>VLOOKUP('Table 7'!B134,'[7]Persons '!$P$27:$AA$238,3,0)</f>
        <v>2.3178860688564534E-2</v>
      </c>
      <c r="G134" s="23">
        <f>VLOOKUP('Table 7'!B134,'[7]Persons '!$P$27:$AA$238,4,0)</f>
        <v>1.7988149093810076E-2</v>
      </c>
      <c r="H134" s="23">
        <f>VLOOKUP('Table 7'!B134,'[7]Persons '!$P$27:$AA$238,5,0)</f>
        <v>4.5434321627645206E-2</v>
      </c>
      <c r="I134" s="22">
        <f>VLOOKUP('Table 7'!B134,'[7]Persons '!$P$27:$AA$238,6,0)</f>
        <v>0.15679071203915257</v>
      </c>
      <c r="J134" s="19">
        <f>VLOOKUP('Table 7'!B134,'[7]Persons '!$P$27:$AA$238,7,0)</f>
        <v>5.4830771747155452E-3</v>
      </c>
      <c r="K134" s="19">
        <f>VLOOKUP('Table 7'!B134,'[7]Persons '!$P$27:$AA$238,8,0)</f>
        <v>0.1682645048050519</v>
      </c>
      <c r="L134" s="19">
        <f>VLOOKUP('Table 7'!B134,'[7]Persons '!$P$27:$AA$238,9,0)</f>
        <v>0.29405902304958775</v>
      </c>
      <c r="M134" s="19">
        <f>VLOOKUP('Table 7'!B134,'[7]Persons '!$P$27:$AA$238,10,0)</f>
        <v>4.7518439650227909E-2</v>
      </c>
      <c r="N134" s="19">
        <f>VLOOKUP('Table 7'!B134,'[7]Persons '!$P$27:$AA$238,11,0)</f>
        <v>7.560133835175957E-2</v>
      </c>
      <c r="O134" s="21"/>
      <c r="P134" s="145">
        <f>VLOOKUP(B134,'[7]Males '!$C$27:$N$238,12,FALSE)</f>
        <v>574.75334698484653</v>
      </c>
      <c r="Q134" s="19">
        <f>VLOOKUP(B134,'[7]Males '!$Q$27:$AB$238,2,FALSE)</f>
        <v>0.20299064717526027</v>
      </c>
      <c r="R134" s="19">
        <f>VLOOKUP(B134,'[7]Males '!$Q$27:$AB$238,3,FALSE)</f>
        <v>1.6584681308288763E-2</v>
      </c>
      <c r="S134" s="19">
        <f>VLOOKUP(B134,'[7]Males '!$Q$27:$AB$238,4,FALSE)</f>
        <v>1.7613097525263865E-2</v>
      </c>
      <c r="T134" s="19">
        <f>VLOOKUP(B134,'[7]Males '!$Q$27:$AB$238,5,FALSE)</f>
        <v>3.7913133838105531E-2</v>
      </c>
      <c r="U134" s="19">
        <f>VLOOKUP(B134,'[7]Males '!$Q$27:$AB$238,6,FALSE)</f>
        <v>0.17320064461143347</v>
      </c>
      <c r="V134" s="19">
        <f>VLOOKUP(B134,'[7]Males '!$Q$27:$AB$238,7,FALSE)</f>
        <v>1.0646717852233081E-2</v>
      </c>
      <c r="W134" s="19">
        <f>VLOOKUP(B134,'[7]Males '!$Q$27:$AB$238,8,FALSE)</f>
        <v>0.13469739101709183</v>
      </c>
      <c r="X134" s="19">
        <f>VLOOKUP(B134,'[7]Males '!$Q$27:$AB$238,9,FALSE)</f>
        <v>0.29366237943239021</v>
      </c>
      <c r="Y134" s="19">
        <f>VLOOKUP(B134,'[7]Males '!$Q$27:$AB$238,10,FALSE)</f>
        <v>5.1971559924151416E-2</v>
      </c>
      <c r="Z134" s="19">
        <f>VLOOKUP(B134,'[7]Males '!$Q$27:$AB$238,11,FALSE)</f>
        <v>6.0719747315781461E-2</v>
      </c>
      <c r="AA134" s="21"/>
      <c r="AB134" s="145">
        <f>VLOOKUP(B134,'[7]Females '!$C$27:$N$238,12,FALSE)</f>
        <v>538.11058154064847</v>
      </c>
      <c r="AC134" s="274">
        <f>VLOOKUP(B134,'[7]Females '!$Q$27:$AB$238,2,FALSE)</f>
        <v>0.12595374478156163</v>
      </c>
      <c r="AD134" s="274">
        <f>VLOOKUP(B134,'[7]Females '!$Q$27:$AB$238,3,FALSE)</f>
        <v>3.0358120135757099E-2</v>
      </c>
      <c r="AE134" s="274">
        <f>VLOOKUP(B134,'[7]Females '!$Q$27:$AB$238,4,FALSE)</f>
        <v>1.8494320987959934E-2</v>
      </c>
      <c r="AF134" s="274">
        <f>VLOOKUP(B134,'[7]Females '!$Q$27:$AB$238,5,FALSE)</f>
        <v>5.3734342345740788E-2</v>
      </c>
      <c r="AG134" s="274">
        <f>VLOOKUP(B134,'[7]Females '!$Q$27:$AB$238,6,FALSE)</f>
        <v>0.14018362140987772</v>
      </c>
      <c r="AH134" s="274">
        <f>VLOOKUP(B134,'[7]Females '!$Q$27:$AB$238,7,FALSE)</f>
        <v>0</v>
      </c>
      <c r="AI134" s="274">
        <f>VLOOKUP(B134,'[7]Females '!$Q$27:$AB$238,8,FALSE)</f>
        <v>0.20424308501585633</v>
      </c>
      <c r="AJ134" s="274">
        <f>VLOOKUP(B134,'[7]Females '!$Q$27:$AB$238,9,FALSE)</f>
        <v>0.29568788375413935</v>
      </c>
      <c r="AK134" s="274">
        <f>VLOOKUP(B134,'[7]Females '!$Q$27:$AB$238,10,FALSE)</f>
        <v>4.2505242407286752E-2</v>
      </c>
      <c r="AL134" s="273">
        <f>VLOOKUP(B134,'[7]Females '!$Q$27:$AB$238,11,FALSE)</f>
        <v>8.8839639161820319E-2</v>
      </c>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row>
    <row r="135" spans="1:68" s="3" customFormat="1" x14ac:dyDescent="0.2">
      <c r="A135" s="275" t="s">
        <v>263</v>
      </c>
      <c r="B135" s="28" t="s">
        <v>262</v>
      </c>
      <c r="C135" s="188" t="s">
        <v>261</v>
      </c>
      <c r="D135" s="24">
        <f>VLOOKUP(B135,'[7]Persons '!$C$27:$N$238,12,FALSE)</f>
        <v>891.73185108174744</v>
      </c>
      <c r="E135" s="23">
        <f>VLOOKUP('Table 7'!B135,'[7]Persons '!$P$27:$AA$238,2,0)</f>
        <v>0.25517710079537925</v>
      </c>
      <c r="F135" s="23">
        <f>VLOOKUP('Table 7'!B135,'[7]Persons '!$P$27:$AA$238,3,0)</f>
        <v>1.6216039790792017E-2</v>
      </c>
      <c r="G135" s="23">
        <f>VLOOKUP('Table 7'!B135,'[7]Persons '!$P$27:$AA$238,4,0)</f>
        <v>4.0397171404585541E-2</v>
      </c>
      <c r="H135" s="23">
        <f>VLOOKUP('Table 7'!B135,'[7]Persons '!$P$27:$AA$238,5,0)</f>
        <v>4.0857136181496112E-2</v>
      </c>
      <c r="I135" s="22">
        <f>VLOOKUP('Table 7'!B135,'[7]Persons '!$P$27:$AA$238,6,0)</f>
        <v>0.153253177813053</v>
      </c>
      <c r="J135" s="19">
        <f>VLOOKUP('Table 7'!B135,'[7]Persons '!$P$27:$AA$238,7,0)</f>
        <v>0</v>
      </c>
      <c r="K135" s="19">
        <f>VLOOKUP('Table 7'!B135,'[7]Persons '!$P$27:$AA$238,8,0)</f>
        <v>4.76486911542644E-2</v>
      </c>
      <c r="L135" s="19">
        <f>VLOOKUP('Table 7'!B135,'[7]Persons '!$P$27:$AA$238,9,0)</f>
        <v>0.29560072188266839</v>
      </c>
      <c r="M135" s="19">
        <f>VLOOKUP('Table 7'!B135,'[7]Persons '!$P$27:$AA$238,10,0)</f>
        <v>4.0746375967101421E-2</v>
      </c>
      <c r="N135" s="19">
        <f>VLOOKUP('Table 7'!B135,'[7]Persons '!$P$27:$AA$238,11,0)</f>
        <v>0.11010358501065975</v>
      </c>
      <c r="O135" s="21"/>
      <c r="P135" s="145">
        <f>VLOOKUP(B135,'[7]Males '!$C$27:$N$238,12,FALSE)</f>
        <v>450.52191874276747</v>
      </c>
      <c r="Q135" s="19">
        <f>VLOOKUP(B135,'[7]Males '!$Q$27:$AB$238,2,FALSE)</f>
        <v>0.26413965149410651</v>
      </c>
      <c r="R135" s="19">
        <f>VLOOKUP(B135,'[7]Males '!$Q$27:$AB$238,3,FALSE)</f>
        <v>1.9333952360893109E-2</v>
      </c>
      <c r="S135" s="19">
        <f>VLOOKUP(B135,'[7]Males '!$Q$27:$AB$238,4,FALSE)</f>
        <v>5.1229366712759322E-2</v>
      </c>
      <c r="T135" s="19">
        <f>VLOOKUP(B135,'[7]Males '!$Q$27:$AB$238,5,FALSE)</f>
        <v>6.5485185279364921E-2</v>
      </c>
      <c r="U135" s="19">
        <f>VLOOKUP(B135,'[7]Males '!$Q$27:$AB$238,6,FALSE)</f>
        <v>0.14547293168770334</v>
      </c>
      <c r="V135" s="19">
        <f>VLOOKUP(B135,'[7]Males '!$Q$27:$AB$238,7,FALSE)</f>
        <v>0</v>
      </c>
      <c r="W135" s="19">
        <f>VLOOKUP(B135,'[7]Males '!$Q$27:$AB$238,8,FALSE)</f>
        <v>4.5177623896057222E-2</v>
      </c>
      <c r="X135" s="19">
        <f>VLOOKUP(B135,'[7]Males '!$Q$27:$AB$238,9,FALSE)</f>
        <v>0.29416719979203809</v>
      </c>
      <c r="Y135" s="19">
        <f>VLOOKUP(B135,'[7]Males '!$Q$27:$AB$238,10,FALSE)</f>
        <v>3.1173492569222666E-2</v>
      </c>
      <c r="Z135" s="19">
        <f>VLOOKUP(B135,'[7]Males '!$Q$27:$AB$238,11,FALSE)</f>
        <v>8.3820596207854758E-2</v>
      </c>
      <c r="AA135" s="21"/>
      <c r="AB135" s="145">
        <f>VLOOKUP(B135,'[7]Females '!$C$27:$N$238,12,FALSE)</f>
        <v>437.53588148045043</v>
      </c>
      <c r="AC135" s="274">
        <f>VLOOKUP(B135,'[7]Females '!$Q$27:$AB$238,2,FALSE)</f>
        <v>0.24809130046998543</v>
      </c>
      <c r="AD135" s="274">
        <f>VLOOKUP(B135,'[7]Females '!$Q$27:$AB$238,3,FALSE)</f>
        <v>1.3141756159270171E-2</v>
      </c>
      <c r="AE135" s="274">
        <f>VLOOKUP(B135,'[7]Females '!$Q$27:$AB$238,4,FALSE)</f>
        <v>2.9582698003813516E-2</v>
      </c>
      <c r="AF135" s="274">
        <f>VLOOKUP(B135,'[7]Females '!$Q$27:$AB$238,5,FALSE)</f>
        <v>1.5841211313429467E-2</v>
      </c>
      <c r="AG135" s="274">
        <f>VLOOKUP(B135,'[7]Females '!$Q$27:$AB$238,6,FALSE)</f>
        <v>0.16255122982294679</v>
      </c>
      <c r="AH135" s="274">
        <f>VLOOKUP(B135,'[7]Females '!$Q$27:$AB$238,7,FALSE)</f>
        <v>0</v>
      </c>
      <c r="AI135" s="274">
        <f>VLOOKUP(B135,'[7]Females '!$Q$27:$AB$238,8,FALSE)</f>
        <v>4.8816188139468183E-2</v>
      </c>
      <c r="AJ135" s="274">
        <f>VLOOKUP(B135,'[7]Females '!$Q$27:$AB$238,9,FALSE)</f>
        <v>0.2940832758130697</v>
      </c>
      <c r="AK135" s="274">
        <f>VLOOKUP(B135,'[7]Females '!$Q$27:$AB$238,10,FALSE)</f>
        <v>5.0945535036793409E-2</v>
      </c>
      <c r="AL135" s="273">
        <f>VLOOKUP(B135,'[7]Females '!$Q$27:$AB$238,11,FALSE)</f>
        <v>0.13694680524122338</v>
      </c>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row>
    <row r="136" spans="1:68" s="3" customFormat="1" x14ac:dyDescent="0.2">
      <c r="A136" s="275" t="s">
        <v>260</v>
      </c>
      <c r="B136" s="28" t="s">
        <v>259</v>
      </c>
      <c r="C136" s="188" t="s">
        <v>258</v>
      </c>
      <c r="D136" s="24">
        <f>VLOOKUP(B136,'[7]Persons '!$C$27:$N$238,12,FALSE)</f>
        <v>761.54657463911144</v>
      </c>
      <c r="E136" s="23">
        <f>VLOOKUP('Table 7'!B136,'[7]Persons '!$P$27:$AA$238,2,0)</f>
        <v>0.3036867156664359</v>
      </c>
      <c r="F136" s="23">
        <f>VLOOKUP('Table 7'!B136,'[7]Persons '!$P$27:$AA$238,3,0)</f>
        <v>2.9031337224285105E-2</v>
      </c>
      <c r="G136" s="23">
        <f>VLOOKUP('Table 7'!B136,'[7]Persons '!$P$27:$AA$238,4,0)</f>
        <v>4.7765107720319201E-2</v>
      </c>
      <c r="H136" s="23">
        <f>VLOOKUP('Table 7'!B136,'[7]Persons '!$P$27:$AA$238,5,0)</f>
        <v>5.4805606532929346E-2</v>
      </c>
      <c r="I136" s="22">
        <f>VLOOKUP('Table 7'!B136,'[7]Persons '!$P$27:$AA$238,6,0)</f>
        <v>0.18654578065899485</v>
      </c>
      <c r="J136" s="19">
        <f>VLOOKUP('Table 7'!B136,'[7]Persons '!$P$27:$AA$238,7,0)</f>
        <v>4.6811070618917334E-3</v>
      </c>
      <c r="K136" s="19">
        <f>VLOOKUP('Table 7'!B136,'[7]Persons '!$P$27:$AA$238,8,0)</f>
        <v>2.0995660134443105E-2</v>
      </c>
      <c r="L136" s="19">
        <f>VLOOKUP('Table 7'!B136,'[7]Persons '!$P$27:$AA$238,9,0)</f>
        <v>0.20219716766534029</v>
      </c>
      <c r="M136" s="19">
        <f>VLOOKUP('Table 7'!B136,'[7]Persons '!$P$27:$AA$238,10,0)</f>
        <v>5.0030888518378648E-2</v>
      </c>
      <c r="N136" s="19">
        <f>VLOOKUP('Table 7'!B136,'[7]Persons '!$P$27:$AA$238,11,0)</f>
        <v>0.10026062881698185</v>
      </c>
      <c r="O136" s="21"/>
      <c r="P136" s="145">
        <f>VLOOKUP(B136,'[7]Males '!$C$27:$N$238,12,FALSE)</f>
        <v>415.57383546207905</v>
      </c>
      <c r="Q136" s="19">
        <f>VLOOKUP(B136,'[7]Males '!$Q$27:$AB$238,2,FALSE)</f>
        <v>0.3719686254897443</v>
      </c>
      <c r="R136" s="19">
        <f>VLOOKUP(B136,'[7]Males '!$Q$27:$AB$238,3,FALSE)</f>
        <v>3.388239609675342E-2</v>
      </c>
      <c r="S136" s="19">
        <f>VLOOKUP(B136,'[7]Males '!$Q$27:$AB$238,4,FALSE)</f>
        <v>5.1690678366433554E-2</v>
      </c>
      <c r="T136" s="19">
        <f>VLOOKUP(B136,'[7]Males '!$Q$27:$AB$238,5,FALSE)</f>
        <v>5.9846175401784676E-2</v>
      </c>
      <c r="U136" s="19">
        <f>VLOOKUP(B136,'[7]Males '!$Q$27:$AB$238,6,FALSE)</f>
        <v>0.17137465089871221</v>
      </c>
      <c r="V136" s="19">
        <f>VLOOKUP(B136,'[7]Males '!$Q$27:$AB$238,7,FALSE)</f>
        <v>8.5782134107138686E-3</v>
      </c>
      <c r="W136" s="19">
        <f>VLOOKUP(B136,'[7]Males '!$Q$27:$AB$238,8,FALSE)</f>
        <v>2.5517929903208978E-2</v>
      </c>
      <c r="X136" s="19">
        <f>VLOOKUP(B136,'[7]Males '!$Q$27:$AB$238,9,FALSE)</f>
        <v>0.1635477698723847</v>
      </c>
      <c r="Y136" s="19">
        <f>VLOOKUP(B136,'[7]Males '!$Q$27:$AB$238,10,FALSE)</f>
        <v>3.6419215641462055E-2</v>
      </c>
      <c r="Z136" s="19">
        <f>VLOOKUP(B136,'[7]Males '!$Q$27:$AB$238,11,FALSE)</f>
        <v>7.7174344918802151E-2</v>
      </c>
      <c r="AA136" s="21"/>
      <c r="AB136" s="145">
        <f>VLOOKUP(B136,'[7]Females '!$C$27:$N$238,12,FALSE)</f>
        <v>334.13894863901498</v>
      </c>
      <c r="AC136" s="274">
        <f>VLOOKUP(B136,'[7]Females '!$Q$27:$AB$238,2,FALSE)</f>
        <v>0.22951873771440531</v>
      </c>
      <c r="AD136" s="274">
        <f>VLOOKUP(B136,'[7]Females '!$Q$27:$AB$238,3,FALSE)</f>
        <v>2.1897504390574779E-2</v>
      </c>
      <c r="AE136" s="274">
        <f>VLOOKUP(B136,'[7]Females '!$Q$27:$AB$238,4,FALSE)</f>
        <v>4.4574452532298102E-2</v>
      </c>
      <c r="AF136" s="274">
        <f>VLOOKUP(B136,'[7]Females '!$Q$27:$AB$238,5,FALSE)</f>
        <v>4.6819485136990406E-2</v>
      </c>
      <c r="AG136" s="274">
        <f>VLOOKUP(B136,'[7]Females '!$Q$27:$AB$238,6,FALSE)</f>
        <v>0.21085143714220983</v>
      </c>
      <c r="AH136" s="274">
        <f>VLOOKUP(B136,'[7]Females '!$Q$27:$AB$238,7,FALSE)</f>
        <v>0</v>
      </c>
      <c r="AI136" s="274">
        <f>VLOOKUP(B136,'[7]Females '!$Q$27:$AB$238,8,FALSE)</f>
        <v>1.6114820127001318E-2</v>
      </c>
      <c r="AJ136" s="274">
        <f>VLOOKUP(B136,'[7]Females '!$Q$27:$AB$238,9,FALSE)</f>
        <v>0.24244817023220877</v>
      </c>
      <c r="AK136" s="274">
        <f>VLOOKUP(B136,'[7]Females '!$Q$27:$AB$238,10,FALSE)</f>
        <v>6.8731821723335654E-2</v>
      </c>
      <c r="AL136" s="273">
        <f>VLOOKUP(B136,'[7]Females '!$Q$27:$AB$238,11,FALSE)</f>
        <v>0.1190435710009759</v>
      </c>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row>
    <row r="137" spans="1:68" s="3" customFormat="1" x14ac:dyDescent="0.2">
      <c r="A137" s="275" t="s">
        <v>257</v>
      </c>
      <c r="B137" s="28" t="s">
        <v>256</v>
      </c>
      <c r="C137" s="188" t="s">
        <v>255</v>
      </c>
      <c r="D137" s="24">
        <f>VLOOKUP(B137,'[7]Persons '!$C$27:$N$238,12,FALSE)</f>
        <v>971.66769151899462</v>
      </c>
      <c r="E137" s="23">
        <f>VLOOKUP('Table 7'!B137,'[7]Persons '!$P$27:$AA$238,2,0)</f>
        <v>0.25141384782130188</v>
      </c>
      <c r="F137" s="23">
        <f>VLOOKUP('Table 7'!B137,'[7]Persons '!$P$27:$AA$238,3,0)</f>
        <v>3.5747503248551957E-2</v>
      </c>
      <c r="G137" s="23">
        <f>VLOOKUP('Table 7'!B137,'[7]Persons '!$P$27:$AA$238,4,0)</f>
        <v>3.993806607111295E-2</v>
      </c>
      <c r="H137" s="23">
        <f>VLOOKUP('Table 7'!B137,'[7]Persons '!$P$27:$AA$238,5,0)</f>
        <v>6.4181546238218617E-2</v>
      </c>
      <c r="I137" s="22">
        <f>VLOOKUP('Table 7'!B137,'[7]Persons '!$P$27:$AA$238,6,0)</f>
        <v>0.14104880862264785</v>
      </c>
      <c r="J137" s="19">
        <f>VLOOKUP('Table 7'!B137,'[7]Persons '!$P$27:$AA$238,7,0)</f>
        <v>1.6656697422315096E-3</v>
      </c>
      <c r="K137" s="19">
        <f>VLOOKUP('Table 7'!B137,'[7]Persons '!$P$27:$AA$238,8,0)</f>
        <v>8.4922554664878691E-2</v>
      </c>
      <c r="L137" s="19">
        <f>VLOOKUP('Table 7'!B137,'[7]Persons '!$P$27:$AA$238,9,0)</f>
        <v>0.2147147379047562</v>
      </c>
      <c r="M137" s="19">
        <f>VLOOKUP('Table 7'!B137,'[7]Persons '!$P$27:$AA$238,10,0)</f>
        <v>7.2077883672547888E-2</v>
      </c>
      <c r="N137" s="19">
        <f>VLOOKUP('Table 7'!B137,'[7]Persons '!$P$27:$AA$238,11,0)</f>
        <v>9.4289382013752532E-2</v>
      </c>
      <c r="O137" s="21"/>
      <c r="P137" s="145">
        <f>VLOOKUP(B137,'[7]Males '!$C$27:$N$238,12,FALSE)</f>
        <v>524.65937442479299</v>
      </c>
      <c r="Q137" s="19">
        <f>VLOOKUP(B137,'[7]Males '!$Q$27:$AB$238,2,FALSE)</f>
        <v>0.28792935002289516</v>
      </c>
      <c r="R137" s="19">
        <f>VLOOKUP(B137,'[7]Males '!$Q$27:$AB$238,3,FALSE)</f>
        <v>3.5995374856007789E-2</v>
      </c>
      <c r="S137" s="19">
        <f>VLOOKUP(B137,'[7]Males '!$Q$27:$AB$238,4,FALSE)</f>
        <v>5.3248162573124119E-2</v>
      </c>
      <c r="T137" s="19">
        <f>VLOOKUP(B137,'[7]Males '!$Q$27:$AB$238,5,FALSE)</f>
        <v>5.6724277613011187E-2</v>
      </c>
      <c r="U137" s="19">
        <f>VLOOKUP(B137,'[7]Males '!$Q$27:$AB$238,6,FALSE)</f>
        <v>0.14684184374717615</v>
      </c>
      <c r="V137" s="19">
        <f>VLOOKUP(B137,'[7]Males '!$Q$27:$AB$238,7,FALSE)</f>
        <v>3.0848156959771039E-3</v>
      </c>
      <c r="W137" s="19">
        <f>VLOOKUP(B137,'[7]Males '!$Q$27:$AB$238,8,FALSE)</f>
        <v>6.3346688511040292E-2</v>
      </c>
      <c r="X137" s="19">
        <f>VLOOKUP(B137,'[7]Males '!$Q$27:$AB$238,9,FALSE)</f>
        <v>0.20480806821571423</v>
      </c>
      <c r="Y137" s="19">
        <f>VLOOKUP(B137,'[7]Males '!$Q$27:$AB$238,10,FALSE)</f>
        <v>7.5762210815552816E-2</v>
      </c>
      <c r="Z137" s="19">
        <f>VLOOKUP(B137,'[7]Males '!$Q$27:$AB$238,11,FALSE)</f>
        <v>7.2259207949501247E-2</v>
      </c>
      <c r="AA137" s="21"/>
      <c r="AB137" s="145">
        <f>VLOOKUP(B137,'[7]Females '!$C$27:$N$238,12,FALSE)</f>
        <v>444.67898152913921</v>
      </c>
      <c r="AC137" s="274">
        <f>VLOOKUP(B137,'[7]Females '!$Q$27:$AB$238,2,FALSE)</f>
        <v>0.20964759824334955</v>
      </c>
      <c r="AD137" s="274">
        <f>VLOOKUP(B137,'[7]Females '!$Q$27:$AB$238,3,FALSE)</f>
        <v>3.5081115815767921E-2</v>
      </c>
      <c r="AE137" s="274">
        <f>VLOOKUP(B137,'[7]Females '!$Q$27:$AB$238,4,FALSE)</f>
        <v>2.4443207908746548E-2</v>
      </c>
      <c r="AF137" s="274">
        <f>VLOOKUP(B137,'[7]Females '!$Q$27:$AB$238,5,FALSE)</f>
        <v>7.3316284822273217E-2</v>
      </c>
      <c r="AG137" s="274">
        <f>VLOOKUP(B137,'[7]Females '!$Q$27:$AB$238,6,FALSE)</f>
        <v>0.13495268020029783</v>
      </c>
      <c r="AH137" s="274">
        <f>VLOOKUP(B137,'[7]Females '!$Q$27:$AB$238,7,FALSE)</f>
        <v>0</v>
      </c>
      <c r="AI137" s="274">
        <f>VLOOKUP(B137,'[7]Females '!$Q$27:$AB$238,8,FALSE)</f>
        <v>0.1108239218178661</v>
      </c>
      <c r="AJ137" s="274">
        <f>VLOOKUP(B137,'[7]Females '!$Q$27:$AB$238,9,FALSE)</f>
        <v>0.22752795830351916</v>
      </c>
      <c r="AK137" s="274">
        <f>VLOOKUP(B137,'[7]Females '!$Q$27:$AB$238,10,FALSE)</f>
        <v>6.8108451184278496E-2</v>
      </c>
      <c r="AL137" s="273">
        <f>VLOOKUP(B137,'[7]Females '!$Q$27:$AB$238,11,FALSE)</f>
        <v>0.11609878170390141</v>
      </c>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row>
    <row r="138" spans="1:68" s="3" customFormat="1" x14ac:dyDescent="0.2">
      <c r="A138" s="275" t="s">
        <v>254</v>
      </c>
      <c r="B138" s="28" t="s">
        <v>253</v>
      </c>
      <c r="C138" s="188" t="s">
        <v>252</v>
      </c>
      <c r="D138" s="24">
        <f>VLOOKUP(B138,'[7]Persons '!$C$27:$N$238,12,FALSE)</f>
        <v>1113.1265427404771</v>
      </c>
      <c r="E138" s="23">
        <f>VLOOKUP('Table 7'!B138,'[7]Persons '!$P$27:$AA$238,2,0)</f>
        <v>0.33418771249492651</v>
      </c>
      <c r="F138" s="23">
        <f>VLOOKUP('Table 7'!B138,'[7]Persons '!$P$27:$AA$238,3,0)</f>
        <v>3.0425173138401908E-2</v>
      </c>
      <c r="G138" s="23">
        <f>VLOOKUP('Table 7'!B138,'[7]Persons '!$P$27:$AA$238,4,0)</f>
        <v>4.7583520281254399E-2</v>
      </c>
      <c r="H138" s="23">
        <f>VLOOKUP('Table 7'!B138,'[7]Persons '!$P$27:$AA$238,5,0)</f>
        <v>4.5517496596059595E-2</v>
      </c>
      <c r="I138" s="22">
        <f>VLOOKUP('Table 7'!B138,'[7]Persons '!$P$27:$AA$238,6,0)</f>
        <v>0.13699968175266264</v>
      </c>
      <c r="J138" s="19">
        <f>VLOOKUP('Table 7'!B138,'[7]Persons '!$P$27:$AA$238,7,0)</f>
        <v>2.290752378521263E-3</v>
      </c>
      <c r="K138" s="19">
        <f>VLOOKUP('Table 7'!B138,'[7]Persons '!$P$27:$AA$238,8,0)</f>
        <v>4.3926541594546252E-2</v>
      </c>
      <c r="L138" s="19">
        <f>VLOOKUP('Table 7'!B138,'[7]Persons '!$P$27:$AA$238,9,0)</f>
        <v>0.18784358732348955</v>
      </c>
      <c r="M138" s="19">
        <f>VLOOKUP('Table 7'!B138,'[7]Persons '!$P$27:$AA$238,10,0)</f>
        <v>6.3868766129048585E-2</v>
      </c>
      <c r="N138" s="19">
        <f>VLOOKUP('Table 7'!B138,'[7]Persons '!$P$27:$AA$238,11,0)</f>
        <v>0.10735676831108927</v>
      </c>
      <c r="O138" s="21"/>
      <c r="P138" s="145">
        <f>VLOOKUP(B138,'[7]Males '!$C$27:$N$238,12,FALSE)</f>
        <v>638.38424096499807</v>
      </c>
      <c r="Q138" s="19">
        <f>VLOOKUP(B138,'[7]Males '!$Q$27:$AB$238,2,FALSE)</f>
        <v>0.37445828052580066</v>
      </c>
      <c r="R138" s="19">
        <f>VLOOKUP(B138,'[7]Males '!$Q$27:$AB$238,3,FALSE)</f>
        <v>2.6864096373277538E-2</v>
      </c>
      <c r="S138" s="19">
        <f>VLOOKUP(B138,'[7]Males '!$Q$27:$AB$238,4,FALSE)</f>
        <v>5.1194032403830039E-2</v>
      </c>
      <c r="T138" s="19">
        <f>VLOOKUP(B138,'[7]Males '!$Q$27:$AB$238,5,FALSE)</f>
        <v>3.7245820598431234E-2</v>
      </c>
      <c r="U138" s="19">
        <f>VLOOKUP(B138,'[7]Males '!$Q$27:$AB$238,6,FALSE)</f>
        <v>0.13634194025432944</v>
      </c>
      <c r="V138" s="19">
        <f>VLOOKUP(B138,'[7]Males '!$Q$27:$AB$238,7,FALSE)</f>
        <v>2.2880793912634216E-3</v>
      </c>
      <c r="W138" s="19">
        <f>VLOOKUP(B138,'[7]Males '!$Q$27:$AB$238,8,FALSE)</f>
        <v>2.7107491549778501E-2</v>
      </c>
      <c r="X138" s="19">
        <f>VLOOKUP(B138,'[7]Males '!$Q$27:$AB$238,9,FALSE)</f>
        <v>0.17859944867742578</v>
      </c>
      <c r="Y138" s="19">
        <f>VLOOKUP(B138,'[7]Males '!$Q$27:$AB$238,10,FALSE)</f>
        <v>5.6140473721897205E-2</v>
      </c>
      <c r="Z138" s="19">
        <f>VLOOKUP(B138,'[7]Males '!$Q$27:$AB$238,11,FALSE)</f>
        <v>0.10976033650396613</v>
      </c>
      <c r="AA138" s="21"/>
      <c r="AB138" s="145">
        <f>VLOOKUP(B138,'[7]Females '!$C$27:$N$238,12,FALSE)</f>
        <v>468.50227088123995</v>
      </c>
      <c r="AC138" s="274">
        <f>VLOOKUP(B138,'[7]Females '!$Q$27:$AB$238,2,FALSE)</f>
        <v>0.27385319964367921</v>
      </c>
      <c r="AD138" s="274">
        <f>VLOOKUP(B138,'[7]Females '!$Q$27:$AB$238,3,FALSE)</f>
        <v>3.568275556897374E-2</v>
      </c>
      <c r="AE138" s="274">
        <f>VLOOKUP(B138,'[7]Females '!$Q$27:$AB$238,4,FALSE)</f>
        <v>4.3297582882324062E-2</v>
      </c>
      <c r="AF138" s="274">
        <f>VLOOKUP(B138,'[7]Females '!$Q$27:$AB$238,5,FALSE)</f>
        <v>5.6207701617093632E-2</v>
      </c>
      <c r="AG138" s="274">
        <f>VLOOKUP(B138,'[7]Females '!$Q$27:$AB$238,6,FALSE)</f>
        <v>0.13972063772882964</v>
      </c>
      <c r="AH138" s="274">
        <f>VLOOKUP(B138,'[7]Females '!$Q$27:$AB$238,7,FALSE)</f>
        <v>2.3249053795827814E-3</v>
      </c>
      <c r="AI138" s="274">
        <f>VLOOKUP(B138,'[7]Females '!$Q$27:$AB$238,8,FALSE)</f>
        <v>6.7429350775165209E-2</v>
      </c>
      <c r="AJ138" s="274">
        <f>VLOOKUP(B138,'[7]Females '!$Q$27:$AB$238,9,FALSE)</f>
        <v>0.20072225726757897</v>
      </c>
      <c r="AK138" s="274">
        <f>VLOOKUP(B138,'[7]Females '!$Q$27:$AB$238,10,FALSE)</f>
        <v>7.5250062416230765E-2</v>
      </c>
      <c r="AL138" s="273">
        <f>VLOOKUP(B138,'[7]Females '!$Q$27:$AB$238,11,FALSE)</f>
        <v>0.10551154672054207</v>
      </c>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row>
    <row r="139" spans="1:68" s="3" customFormat="1" x14ac:dyDescent="0.2">
      <c r="A139" s="275" t="s">
        <v>251</v>
      </c>
      <c r="B139" s="28" t="s">
        <v>250</v>
      </c>
      <c r="C139" s="188" t="s">
        <v>249</v>
      </c>
      <c r="D139" s="24">
        <f>VLOOKUP(B139,'[7]Persons '!$C$27:$N$238,12,FALSE)</f>
        <v>774.21904685352058</v>
      </c>
      <c r="E139" s="23">
        <f>VLOOKUP('Table 7'!B139,'[7]Persons '!$P$27:$AA$238,2,0)</f>
        <v>0.29775112001264303</v>
      </c>
      <c r="F139" s="23">
        <f>VLOOKUP('Table 7'!B139,'[7]Persons '!$P$27:$AA$238,3,0)</f>
        <v>3.7626098860159558E-2</v>
      </c>
      <c r="G139" s="23">
        <f>VLOOKUP('Table 7'!B139,'[7]Persons '!$P$27:$AA$238,4,0)</f>
        <v>4.0293296802642271E-2</v>
      </c>
      <c r="H139" s="23">
        <f>VLOOKUP('Table 7'!B139,'[7]Persons '!$P$27:$AA$238,5,0)</f>
        <v>5.4256224955828755E-2</v>
      </c>
      <c r="I139" s="22">
        <f>VLOOKUP('Table 7'!B139,'[7]Persons '!$P$27:$AA$238,6,0)</f>
        <v>0.15553556035480284</v>
      </c>
      <c r="J139" s="19">
        <f>VLOOKUP('Table 7'!B139,'[7]Persons '!$P$27:$AA$238,7,0)</f>
        <v>3.1659412678222078E-3</v>
      </c>
      <c r="K139" s="19">
        <f>VLOOKUP('Table 7'!B139,'[7]Persons '!$P$27:$AA$238,8,0)</f>
        <v>8.4994739886375834E-2</v>
      </c>
      <c r="L139" s="19">
        <f>VLOOKUP('Table 7'!B139,'[7]Persons '!$P$27:$AA$238,9,0)</f>
        <v>0.19096759989015885</v>
      </c>
      <c r="M139" s="19">
        <f>VLOOKUP('Table 7'!B139,'[7]Persons '!$P$27:$AA$238,10,0)</f>
        <v>5.4633455630164543E-2</v>
      </c>
      <c r="N139" s="19">
        <f>VLOOKUP('Table 7'!B139,'[7]Persons '!$P$27:$AA$238,11,0)</f>
        <v>8.0775962339402235E-2</v>
      </c>
      <c r="O139" s="21"/>
      <c r="P139" s="145">
        <f>VLOOKUP(B139,'[7]Males '!$C$27:$N$238,12,FALSE)</f>
        <v>413.2091552533426</v>
      </c>
      <c r="Q139" s="19">
        <f>VLOOKUP(B139,'[7]Males '!$Q$27:$AB$238,2,FALSE)</f>
        <v>0.34801513267478756</v>
      </c>
      <c r="R139" s="19">
        <f>VLOOKUP(B139,'[7]Males '!$Q$27:$AB$238,3,FALSE)</f>
        <v>3.4750941066103005E-2</v>
      </c>
      <c r="S139" s="19">
        <f>VLOOKUP(B139,'[7]Males '!$Q$27:$AB$238,4,FALSE)</f>
        <v>3.6159266512498844E-2</v>
      </c>
      <c r="T139" s="19">
        <f>VLOOKUP(B139,'[7]Males '!$Q$27:$AB$238,5,FALSE)</f>
        <v>5.1196120302642603E-2</v>
      </c>
      <c r="U139" s="19">
        <f>VLOOKUP(B139,'[7]Males '!$Q$27:$AB$238,6,FALSE)</f>
        <v>0.14064727199652005</v>
      </c>
      <c r="V139" s="19">
        <f>VLOOKUP(B139,'[7]Males '!$Q$27:$AB$238,7,FALSE)</f>
        <v>3.802687483909621E-3</v>
      </c>
      <c r="W139" s="19">
        <f>VLOOKUP(B139,'[7]Males '!$Q$27:$AB$238,8,FALSE)</f>
        <v>6.905262841503812E-2</v>
      </c>
      <c r="X139" s="19">
        <f>VLOOKUP(B139,'[7]Males '!$Q$27:$AB$238,9,FALSE)</f>
        <v>0.19567631709576574</v>
      </c>
      <c r="Y139" s="19">
        <f>VLOOKUP(B139,'[7]Males '!$Q$27:$AB$238,10,FALSE)</f>
        <v>5.3510121408371872E-2</v>
      </c>
      <c r="Z139" s="19">
        <f>VLOOKUP(B139,'[7]Males '!$Q$27:$AB$238,11,FALSE)</f>
        <v>6.7189513044362562E-2</v>
      </c>
      <c r="AA139" s="21"/>
      <c r="AB139" s="145">
        <f>VLOOKUP(B139,'[7]Females '!$C$27:$N$238,12,FALSE)</f>
        <v>355.43985360803111</v>
      </c>
      <c r="AC139" s="274">
        <f>VLOOKUP(B139,'[7]Females '!$Q$27:$AB$238,2,FALSE)</f>
        <v>0.24046877799880181</v>
      </c>
      <c r="AD139" s="274">
        <f>VLOOKUP(B139,'[7]Females '!$Q$27:$AB$238,3,FALSE)</f>
        <v>3.8800539348654232E-2</v>
      </c>
      <c r="AE139" s="274">
        <f>VLOOKUP(B139,'[7]Females '!$Q$27:$AB$238,4,FALSE)</f>
        <v>3.713836284269758E-2</v>
      </c>
      <c r="AF139" s="274">
        <f>VLOOKUP(B139,'[7]Females '!$Q$27:$AB$238,5,FALSE)</f>
        <v>5.8663925660015888E-2</v>
      </c>
      <c r="AG139" s="274">
        <f>VLOOKUP(B139,'[7]Females '!$Q$27:$AB$238,6,FALSE)</f>
        <v>0.17528099960354837</v>
      </c>
      <c r="AH139" s="274">
        <f>VLOOKUP(B139,'[7]Females '!$Q$27:$AB$238,7,FALSE)</f>
        <v>2.4753182259044889E-3</v>
      </c>
      <c r="AI139" s="274">
        <f>VLOOKUP(B139,'[7]Females '!$Q$27:$AB$238,8,FALSE)</f>
        <v>0.10485984581822876</v>
      </c>
      <c r="AJ139" s="274">
        <f>VLOOKUP(B139,'[7]Females '!$Q$27:$AB$238,9,FALSE)</f>
        <v>0.1876802837300876</v>
      </c>
      <c r="AK139" s="274">
        <f>VLOOKUP(B139,'[7]Females '!$Q$27:$AB$238,10,FALSE)</f>
        <v>5.6795515963454737E-2</v>
      </c>
      <c r="AL139" s="273">
        <f>VLOOKUP(B139,'[7]Females '!$Q$27:$AB$238,11,FALSE)</f>
        <v>9.7836430808606503E-2</v>
      </c>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row>
    <row r="140" spans="1:68" s="3" customFormat="1" x14ac:dyDescent="0.2">
      <c r="A140" s="275" t="s">
        <v>248</v>
      </c>
      <c r="B140" s="28" t="s">
        <v>247</v>
      </c>
      <c r="C140" s="188" t="s">
        <v>246</v>
      </c>
      <c r="D140" s="24">
        <f>VLOOKUP(B140,'[7]Persons '!$C$27:$N$238,12,FALSE)</f>
        <v>897.27250640485124</v>
      </c>
      <c r="E140" s="23">
        <f>VLOOKUP('Table 7'!B140,'[7]Persons '!$P$27:$AA$238,2,0)</f>
        <v>0.33027879352667894</v>
      </c>
      <c r="F140" s="23">
        <f>VLOOKUP('Table 7'!B140,'[7]Persons '!$P$27:$AA$238,3,0)</f>
        <v>2.57914297670137E-2</v>
      </c>
      <c r="G140" s="23">
        <f>VLOOKUP('Table 7'!B140,'[7]Persons '!$P$27:$AA$238,4,0)</f>
        <v>4.1863332239870599E-2</v>
      </c>
      <c r="H140" s="23">
        <f>VLOOKUP('Table 7'!B140,'[7]Persons '!$P$27:$AA$238,5,0)</f>
        <v>5.0226780087951207E-2</v>
      </c>
      <c r="I140" s="22">
        <f>VLOOKUP('Table 7'!B140,'[7]Persons '!$P$27:$AA$238,6,0)</f>
        <v>0.13160130346146312</v>
      </c>
      <c r="J140" s="19">
        <f>VLOOKUP('Table 7'!B140,'[7]Persons '!$P$27:$AA$238,7,0)</f>
        <v>5.9542256484737795E-3</v>
      </c>
      <c r="K140" s="19">
        <f>VLOOKUP('Table 7'!B140,'[7]Persons '!$P$27:$AA$238,8,0)</f>
        <v>4.0873645283832555E-2</v>
      </c>
      <c r="L140" s="19">
        <f>VLOOKUP('Table 7'!B140,'[7]Persons '!$P$27:$AA$238,9,0)</f>
        <v>0.19479145883799731</v>
      </c>
      <c r="M140" s="19">
        <f>VLOOKUP('Table 7'!B140,'[7]Persons '!$P$27:$AA$238,10,0)</f>
        <v>8.7230880272611916E-2</v>
      </c>
      <c r="N140" s="19">
        <f>VLOOKUP('Table 7'!B140,'[7]Persons '!$P$27:$AA$238,11,0)</f>
        <v>9.1388150874106802E-2</v>
      </c>
      <c r="O140" s="21"/>
      <c r="P140" s="145">
        <f>VLOOKUP(B140,'[7]Males '!$C$27:$N$238,12,FALSE)</f>
        <v>496.97152393242033</v>
      </c>
      <c r="Q140" s="19">
        <f>VLOOKUP(B140,'[7]Males '!$Q$27:$AB$238,2,FALSE)</f>
        <v>0.38028637644941077</v>
      </c>
      <c r="R140" s="19">
        <f>VLOOKUP(B140,'[7]Males '!$Q$27:$AB$238,3,FALSE)</f>
        <v>2.570864299166958E-2</v>
      </c>
      <c r="S140" s="19">
        <f>VLOOKUP(B140,'[7]Males '!$Q$27:$AB$238,4,FALSE)</f>
        <v>4.7633133077596847E-2</v>
      </c>
      <c r="T140" s="19">
        <f>VLOOKUP(B140,'[7]Males '!$Q$27:$AB$238,5,FALSE)</f>
        <v>4.3329176122942327E-2</v>
      </c>
      <c r="U140" s="19">
        <f>VLOOKUP(B140,'[7]Males '!$Q$27:$AB$238,6,FALSE)</f>
        <v>0.13063921325518488</v>
      </c>
      <c r="V140" s="19">
        <f>VLOOKUP(B140,'[7]Males '!$Q$27:$AB$238,7,FALSE)</f>
        <v>4.5753844134476633E-3</v>
      </c>
      <c r="W140" s="19">
        <f>VLOOKUP(B140,'[7]Males '!$Q$27:$AB$238,8,FALSE)</f>
        <v>2.759453957690497E-2</v>
      </c>
      <c r="X140" s="19">
        <f>VLOOKUP(B140,'[7]Males '!$Q$27:$AB$238,9,FALSE)</f>
        <v>0.17766325053278195</v>
      </c>
      <c r="Y140" s="19">
        <f>VLOOKUP(B140,'[7]Males '!$Q$27:$AB$238,10,FALSE)</f>
        <v>8.2668053923806231E-2</v>
      </c>
      <c r="Z140" s="19">
        <f>VLOOKUP(B140,'[7]Males '!$Q$27:$AB$238,11,FALSE)</f>
        <v>7.9902229656254584E-2</v>
      </c>
      <c r="AA140" s="21"/>
      <c r="AB140" s="145">
        <f>VLOOKUP(B140,'[7]Females '!$C$27:$N$238,12,FALSE)</f>
        <v>398.56687527049121</v>
      </c>
      <c r="AC140" s="274">
        <f>VLOOKUP(B140,'[7]Females '!$Q$27:$AB$238,2,FALSE)</f>
        <v>0.26692852527372335</v>
      </c>
      <c r="AD140" s="274">
        <f>VLOOKUP(B140,'[7]Females '!$Q$27:$AB$238,3,FALSE)</f>
        <v>2.600687108775375E-2</v>
      </c>
      <c r="AE140" s="274">
        <f>VLOOKUP(B140,'[7]Females '!$Q$27:$AB$238,4,FALSE)</f>
        <v>3.4851130818765876E-2</v>
      </c>
      <c r="AF140" s="274">
        <f>VLOOKUP(B140,'[7]Females '!$Q$27:$AB$238,5,FALSE)</f>
        <v>5.8340565915966563E-2</v>
      </c>
      <c r="AG140" s="274">
        <f>VLOOKUP(B140,'[7]Females '!$Q$27:$AB$238,6,FALSE)</f>
        <v>0.13258001157369026</v>
      </c>
      <c r="AH140" s="274">
        <f>VLOOKUP(B140,'[7]Females '!$Q$27:$AB$238,7,FALSE)</f>
        <v>7.6994035309526669E-3</v>
      </c>
      <c r="AI140" s="274">
        <f>VLOOKUP(B140,'[7]Females '!$Q$27:$AB$238,8,FALSE)</f>
        <v>5.7609147143491461E-2</v>
      </c>
      <c r="AJ140" s="274">
        <f>VLOOKUP(B140,'[7]Females '!$Q$27:$AB$238,9,FALSE)</f>
        <v>0.21699606640684235</v>
      </c>
      <c r="AK140" s="274">
        <f>VLOOKUP(B140,'[7]Females '!$Q$27:$AB$238,10,FALSE)</f>
        <v>9.3299780153154335E-2</v>
      </c>
      <c r="AL140" s="273">
        <f>VLOOKUP(B140,'[7]Females '!$Q$27:$AB$238,11,FALSE)</f>
        <v>0.10568849809565929</v>
      </c>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row>
    <row r="141" spans="1:68" s="3" customFormat="1" x14ac:dyDescent="0.2">
      <c r="A141" s="275" t="s">
        <v>245</v>
      </c>
      <c r="B141" s="28" t="s">
        <v>244</v>
      </c>
      <c r="C141" s="188" t="s">
        <v>243</v>
      </c>
      <c r="D141" s="24">
        <f>VLOOKUP(B141,'[7]Persons '!$C$27:$N$238,12,FALSE)</f>
        <v>798.42295577067819</v>
      </c>
      <c r="E141" s="23">
        <f>VLOOKUP('Table 7'!B141,'[7]Persons '!$P$27:$AA$238,2,0)</f>
        <v>0.36914722585371185</v>
      </c>
      <c r="F141" s="23">
        <f>VLOOKUP('Table 7'!B141,'[7]Persons '!$P$27:$AA$238,3,0)</f>
        <v>3.1585722254000366E-2</v>
      </c>
      <c r="G141" s="23">
        <f>VLOOKUP('Table 7'!B141,'[7]Persons '!$P$27:$AA$238,4,0)</f>
        <v>2.3680419574862135E-2</v>
      </c>
      <c r="H141" s="23">
        <f>VLOOKUP('Table 7'!B141,'[7]Persons '!$P$27:$AA$238,5,0)</f>
        <v>6.9314687181660464E-2</v>
      </c>
      <c r="I141" s="22">
        <f>VLOOKUP('Table 7'!B141,'[7]Persons '!$P$27:$AA$238,6,0)</f>
        <v>0.1601401951045916</v>
      </c>
      <c r="J141" s="19">
        <f>VLOOKUP('Table 7'!B141,'[7]Persons '!$P$27:$AA$238,7,0)</f>
        <v>2.7076237430817599E-3</v>
      </c>
      <c r="K141" s="19">
        <f>VLOOKUP('Table 7'!B141,'[7]Persons '!$P$27:$AA$238,8,0)</f>
        <v>3.8847145265095681E-2</v>
      </c>
      <c r="L141" s="19">
        <f>VLOOKUP('Table 7'!B141,'[7]Persons '!$P$27:$AA$238,9,0)</f>
        <v>0.15798190021651162</v>
      </c>
      <c r="M141" s="19">
        <f>VLOOKUP('Table 7'!B141,'[7]Persons '!$P$27:$AA$238,10,0)</f>
        <v>7.3278563390192009E-2</v>
      </c>
      <c r="N141" s="19">
        <f>VLOOKUP('Table 7'!B141,'[7]Persons '!$P$27:$AA$238,11,0)</f>
        <v>7.331651741629254E-2</v>
      </c>
      <c r="O141" s="21"/>
      <c r="P141" s="145">
        <f>VLOOKUP(B141,'[7]Males '!$C$27:$N$238,12,FALSE)</f>
        <v>417.90095134398825</v>
      </c>
      <c r="Q141" s="19">
        <f>VLOOKUP(B141,'[7]Males '!$Q$27:$AB$238,2,FALSE)</f>
        <v>0.40310346727003327</v>
      </c>
      <c r="R141" s="19">
        <f>VLOOKUP(B141,'[7]Males '!$Q$27:$AB$238,3,FALSE)</f>
        <v>2.76606434320045E-2</v>
      </c>
      <c r="S141" s="19">
        <f>VLOOKUP(B141,'[7]Males '!$Q$27:$AB$238,4,FALSE)</f>
        <v>2.4187732828818857E-2</v>
      </c>
      <c r="T141" s="19">
        <f>VLOOKUP(B141,'[7]Males '!$Q$27:$AB$238,5,FALSE)</f>
        <v>8.6170417501556087E-2</v>
      </c>
      <c r="U141" s="19">
        <f>VLOOKUP(B141,'[7]Males '!$Q$27:$AB$238,6,FALSE)</f>
        <v>0.1779971975005053</v>
      </c>
      <c r="V141" s="19">
        <f>VLOOKUP(B141,'[7]Males '!$Q$27:$AB$238,7,FALSE)</f>
        <v>0</v>
      </c>
      <c r="W141" s="19">
        <f>VLOOKUP(B141,'[7]Males '!$Q$27:$AB$238,8,FALSE)</f>
        <v>2.0948040255299481E-2</v>
      </c>
      <c r="X141" s="19">
        <f>VLOOKUP(B141,'[7]Males '!$Q$27:$AB$238,9,FALSE)</f>
        <v>0.13810496166026207</v>
      </c>
      <c r="Y141" s="19">
        <f>VLOOKUP(B141,'[7]Males '!$Q$27:$AB$238,10,FALSE)</f>
        <v>4.9910693195919439E-2</v>
      </c>
      <c r="Z141" s="19">
        <f>VLOOKUP(B141,'[7]Males '!$Q$27:$AB$238,11,FALSE)</f>
        <v>7.1916846355600958E-2</v>
      </c>
      <c r="AA141" s="21"/>
      <c r="AB141" s="145">
        <f>VLOOKUP(B141,'[7]Females '!$C$27:$N$238,12,FALSE)</f>
        <v>371.18734469648558</v>
      </c>
      <c r="AC141" s="274">
        <f>VLOOKUP(B141,'[7]Females '!$Q$27:$AB$238,2,FALSE)</f>
        <v>0.33868994916017037</v>
      </c>
      <c r="AD141" s="274">
        <f>VLOOKUP(B141,'[7]Females '!$Q$27:$AB$238,3,FALSE)</f>
        <v>3.6799090034543597E-2</v>
      </c>
      <c r="AE141" s="274">
        <f>VLOOKUP(B141,'[7]Females '!$Q$27:$AB$238,4,FALSE)</f>
        <v>2.3704779154117905E-2</v>
      </c>
      <c r="AF141" s="274">
        <f>VLOOKUP(B141,'[7]Females '!$Q$27:$AB$238,5,FALSE)</f>
        <v>5.2080811058091495E-2</v>
      </c>
      <c r="AG141" s="274">
        <f>VLOOKUP(B141,'[7]Females '!$Q$27:$AB$238,6,FALSE)</f>
        <v>0.14406312743448038</v>
      </c>
      <c r="AH141" s="274">
        <f>VLOOKUP(B141,'[7]Females '!$Q$27:$AB$238,7,FALSE)</f>
        <v>5.8240912114983388E-3</v>
      </c>
      <c r="AI141" s="274">
        <f>VLOOKUP(B141,'[7]Females '!$Q$27:$AB$238,8,FALSE)</f>
        <v>5.9975769412430525E-2</v>
      </c>
      <c r="AJ141" s="274">
        <f>VLOOKUP(B141,'[7]Females '!$Q$27:$AB$238,9,FALSE)</f>
        <v>0.17965513689275475</v>
      </c>
      <c r="AK141" s="274">
        <f>VLOOKUP(B141,'[7]Females '!$Q$27:$AB$238,10,FALSE)</f>
        <v>8.2471138014228784E-2</v>
      </c>
      <c r="AL141" s="273">
        <f>VLOOKUP(B141,'[7]Females '!$Q$27:$AB$238,11,FALSE)</f>
        <v>7.6736107627683653E-2</v>
      </c>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row>
    <row r="142" spans="1:68" s="3" customFormat="1" x14ac:dyDescent="0.2">
      <c r="A142" s="275" t="s">
        <v>242</v>
      </c>
      <c r="B142" s="28" t="s">
        <v>241</v>
      </c>
      <c r="C142" s="188" t="s">
        <v>240</v>
      </c>
      <c r="D142" s="24">
        <f>VLOOKUP(B142,'[7]Persons '!$C$27:$N$238,12,FALSE)</f>
        <v>601.66979320106304</v>
      </c>
      <c r="E142" s="23">
        <f>VLOOKUP('Table 7'!B142,'[7]Persons '!$P$27:$AA$238,2,0)</f>
        <v>0.21888239242211138</v>
      </c>
      <c r="F142" s="23">
        <f>VLOOKUP('Table 7'!B142,'[7]Persons '!$P$27:$AA$238,3,0)</f>
        <v>2.1245458565525732E-2</v>
      </c>
      <c r="G142" s="23">
        <f>VLOOKUP('Table 7'!B142,'[7]Persons '!$P$27:$AA$238,4,0)</f>
        <v>4.8717402828559922E-2</v>
      </c>
      <c r="H142" s="23">
        <f>VLOOKUP('Table 7'!B142,'[7]Persons '!$P$27:$AA$238,5,0)</f>
        <v>5.7726112060635333E-2</v>
      </c>
      <c r="I142" s="22">
        <f>VLOOKUP('Table 7'!B142,'[7]Persons '!$P$27:$AA$238,6,0)</f>
        <v>0.18431409953515193</v>
      </c>
      <c r="J142" s="19">
        <f>VLOOKUP('Table 7'!B142,'[7]Persons '!$P$27:$AA$238,7,0)</f>
        <v>9.8781424019223733E-3</v>
      </c>
      <c r="K142" s="19">
        <f>VLOOKUP('Table 7'!B142,'[7]Persons '!$P$27:$AA$238,8,0)</f>
        <v>3.1963180502257688E-2</v>
      </c>
      <c r="L142" s="19">
        <f>VLOOKUP('Table 7'!B142,'[7]Persons '!$P$27:$AA$238,9,0)</f>
        <v>0.30341682578679652</v>
      </c>
      <c r="M142" s="19">
        <f>VLOOKUP('Table 7'!B142,'[7]Persons '!$P$27:$AA$238,10,0)</f>
        <v>4.0827517910868437E-2</v>
      </c>
      <c r="N142" s="19">
        <f>VLOOKUP('Table 7'!B142,'[7]Persons '!$P$27:$AA$238,11,0)</f>
        <v>8.3028867986170485E-2</v>
      </c>
      <c r="O142" s="21"/>
      <c r="P142" s="145">
        <f>VLOOKUP(B142,'[7]Males '!$C$27:$N$238,12,FALSE)</f>
        <v>293.9955904839162</v>
      </c>
      <c r="Q142" s="19">
        <f>VLOOKUP(B142,'[7]Males '!$Q$27:$AB$238,2,FALSE)</f>
        <v>0.24637950045757964</v>
      </c>
      <c r="R142" s="19">
        <f>VLOOKUP(B142,'[7]Males '!$Q$27:$AB$238,3,FALSE)</f>
        <v>2.4928038542121927E-2</v>
      </c>
      <c r="S142" s="19">
        <f>VLOOKUP(B142,'[7]Males '!$Q$27:$AB$238,4,FALSE)</f>
        <v>3.2713179789655725E-2</v>
      </c>
      <c r="T142" s="19">
        <f>VLOOKUP(B142,'[7]Males '!$Q$27:$AB$238,5,FALSE)</f>
        <v>3.4536486480406942E-2</v>
      </c>
      <c r="U142" s="19">
        <f>VLOOKUP(B142,'[7]Males '!$Q$27:$AB$238,6,FALSE)</f>
        <v>0.21300149051751366</v>
      </c>
      <c r="V142" s="19">
        <f>VLOOKUP(B142,'[7]Males '!$Q$27:$AB$238,7,FALSE)</f>
        <v>2.0215881083088676E-2</v>
      </c>
      <c r="W142" s="19">
        <f>VLOOKUP(B142,'[7]Males '!$Q$27:$AB$238,8,FALSE)</f>
        <v>2.1599206625375091E-2</v>
      </c>
      <c r="X142" s="19">
        <f>VLOOKUP(B142,'[7]Males '!$Q$27:$AB$238,9,FALSE)</f>
        <v>0.30317198163847642</v>
      </c>
      <c r="Y142" s="19">
        <f>VLOOKUP(B142,'[7]Males '!$Q$27:$AB$238,10,FALSE)</f>
        <v>3.0682290416788546E-2</v>
      </c>
      <c r="Z142" s="19">
        <f>VLOOKUP(B142,'[7]Males '!$Q$27:$AB$238,11,FALSE)</f>
        <v>7.2771944448993528E-2</v>
      </c>
      <c r="AA142" s="21"/>
      <c r="AB142" s="145">
        <f>VLOOKUP(B142,'[7]Females '!$C$27:$N$238,12,FALSE)</f>
        <v>301.81388879779962</v>
      </c>
      <c r="AC142" s="274">
        <f>VLOOKUP(B142,'[7]Females '!$Q$27:$AB$238,2,FALSE)</f>
        <v>0.18725002171421107</v>
      </c>
      <c r="AD142" s="274">
        <f>VLOOKUP(B142,'[7]Females '!$Q$27:$AB$238,3,FALSE)</f>
        <v>1.8070796120448207E-2</v>
      </c>
      <c r="AE142" s="274">
        <f>VLOOKUP(B142,'[7]Females '!$Q$27:$AB$238,4,FALSE)</f>
        <v>6.1941950697961386E-2</v>
      </c>
      <c r="AF142" s="274">
        <f>VLOOKUP(B142,'[7]Females '!$Q$27:$AB$238,5,FALSE)</f>
        <v>8.1435891726782644E-2</v>
      </c>
      <c r="AG142" s="274">
        <f>VLOOKUP(B142,'[7]Females '!$Q$27:$AB$238,6,FALSE)</f>
        <v>0.15608124345632673</v>
      </c>
      <c r="AH142" s="274">
        <f>VLOOKUP(B142,'[7]Females '!$Q$27:$AB$238,7,FALSE)</f>
        <v>0</v>
      </c>
      <c r="AI142" s="274">
        <f>VLOOKUP(B142,'[7]Females '!$Q$27:$AB$238,8,FALSE)</f>
        <v>4.267931057891157E-2</v>
      </c>
      <c r="AJ142" s="274">
        <f>VLOOKUP(B142,'[7]Females '!$Q$27:$AB$238,9,FALSE)</f>
        <v>0.30954676551506322</v>
      </c>
      <c r="AK142" s="274">
        <f>VLOOKUP(B142,'[7]Females '!$Q$27:$AB$238,10,FALSE)</f>
        <v>5.1502686744399659E-2</v>
      </c>
      <c r="AL142" s="273">
        <f>VLOOKUP(B142,'[7]Females '!$Q$27:$AB$238,11,FALSE)</f>
        <v>9.1491333445895481E-2</v>
      </c>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row>
    <row r="143" spans="1:68" s="3" customFormat="1" x14ac:dyDescent="0.2">
      <c r="A143" s="275" t="s">
        <v>239</v>
      </c>
      <c r="B143" s="28" t="s">
        <v>238</v>
      </c>
      <c r="C143" s="188" t="s">
        <v>237</v>
      </c>
      <c r="D143" s="24">
        <f>VLOOKUP(B143,'[7]Persons '!$C$27:$N$238,12,FALSE)</f>
        <v>738.62654685716598</v>
      </c>
      <c r="E143" s="23">
        <f>VLOOKUP('Table 7'!B143,'[7]Persons '!$P$27:$AA$238,2,0)</f>
        <v>0.25942617841860133</v>
      </c>
      <c r="F143" s="23">
        <f>VLOOKUP('Table 7'!B143,'[7]Persons '!$P$27:$AA$238,3,0)</f>
        <v>2.9434699870016425E-2</v>
      </c>
      <c r="G143" s="23">
        <f>VLOOKUP('Table 7'!B143,'[7]Persons '!$P$27:$AA$238,4,0)</f>
        <v>3.2829174763753854E-2</v>
      </c>
      <c r="H143" s="23">
        <f>VLOOKUP('Table 7'!B143,'[7]Persons '!$P$27:$AA$238,5,0)</f>
        <v>5.6067314814711257E-2</v>
      </c>
      <c r="I143" s="22">
        <f>VLOOKUP('Table 7'!B143,'[7]Persons '!$P$27:$AA$238,6,0)</f>
        <v>0.17782914832494992</v>
      </c>
      <c r="J143" s="19">
        <f>VLOOKUP('Table 7'!B143,'[7]Persons '!$P$27:$AA$238,7,0)</f>
        <v>3.801329598322353E-3</v>
      </c>
      <c r="K143" s="19">
        <f>VLOOKUP('Table 7'!B143,'[7]Persons '!$P$27:$AA$238,8,0)</f>
        <v>7.0109494646235004E-2</v>
      </c>
      <c r="L143" s="19">
        <f>VLOOKUP('Table 7'!B143,'[7]Persons '!$P$27:$AA$238,9,0)</f>
        <v>0.18288347026436688</v>
      </c>
      <c r="M143" s="19">
        <f>VLOOKUP('Table 7'!B143,'[7]Persons '!$P$27:$AA$238,10,0)</f>
        <v>8.9424568672846719E-2</v>
      </c>
      <c r="N143" s="19">
        <f>VLOOKUP('Table 7'!B143,'[7]Persons '!$P$27:$AA$238,11,0)</f>
        <v>9.8194620626196313E-2</v>
      </c>
      <c r="O143" s="21"/>
      <c r="P143" s="145">
        <f>VLOOKUP(B143,'[7]Males '!$C$27:$N$238,12,FALSE)</f>
        <v>391.84350896665507</v>
      </c>
      <c r="Q143" s="19">
        <f>VLOOKUP(B143,'[7]Males '!$Q$27:$AB$238,2,FALSE)</f>
        <v>0.29646151078781752</v>
      </c>
      <c r="R143" s="19">
        <f>VLOOKUP(B143,'[7]Males '!$Q$27:$AB$238,3,FALSE)</f>
        <v>3.282937827751542E-2</v>
      </c>
      <c r="S143" s="19">
        <f>VLOOKUP(B143,'[7]Males '!$Q$27:$AB$238,4,FALSE)</f>
        <v>3.6695975019936176E-2</v>
      </c>
      <c r="T143" s="19">
        <f>VLOOKUP(B143,'[7]Males '!$Q$27:$AB$238,5,FALSE)</f>
        <v>5.5497335588118701E-2</v>
      </c>
      <c r="U143" s="19">
        <f>VLOOKUP(B143,'[7]Males '!$Q$27:$AB$238,6,FALSE)</f>
        <v>0.19240704368938438</v>
      </c>
      <c r="V143" s="19">
        <f>VLOOKUP(B143,'[7]Males '!$Q$27:$AB$238,7,FALSE)</f>
        <v>4.0974620585079325E-3</v>
      </c>
      <c r="W143" s="19">
        <f>VLOOKUP(B143,'[7]Males '!$Q$27:$AB$238,8,FALSE)</f>
        <v>5.6877615546036327E-2</v>
      </c>
      <c r="X143" s="19">
        <f>VLOOKUP(B143,'[7]Males '!$Q$27:$AB$238,9,FALSE)</f>
        <v>0.16434016385813882</v>
      </c>
      <c r="Y143" s="19">
        <f>VLOOKUP(B143,'[7]Males '!$Q$27:$AB$238,10,FALSE)</f>
        <v>8.0355695900671306E-2</v>
      </c>
      <c r="Z143" s="19">
        <f>VLOOKUP(B143,'[7]Males '!$Q$27:$AB$238,11,FALSE)</f>
        <v>8.043781927387339E-2</v>
      </c>
      <c r="AA143" s="21"/>
      <c r="AB143" s="145">
        <f>VLOOKUP(B143,'[7]Females '!$C$27:$N$238,12,FALSE)</f>
        <v>339.03509064261328</v>
      </c>
      <c r="AC143" s="274">
        <f>VLOOKUP(B143,'[7]Females '!$Q$27:$AB$238,2,FALSE)</f>
        <v>0.22106563734020282</v>
      </c>
      <c r="AD143" s="274">
        <f>VLOOKUP(B143,'[7]Females '!$Q$27:$AB$238,3,FALSE)</f>
        <v>2.4578941532334964E-2</v>
      </c>
      <c r="AE143" s="274">
        <f>VLOOKUP(B143,'[7]Females '!$Q$27:$AB$238,4,FALSE)</f>
        <v>2.9110321166020716E-2</v>
      </c>
      <c r="AF143" s="274">
        <f>VLOOKUP(B143,'[7]Females '!$Q$27:$AB$238,5,FALSE)</f>
        <v>5.4049430882380463E-2</v>
      </c>
      <c r="AG143" s="274">
        <f>VLOOKUP(B143,'[7]Females '!$Q$27:$AB$238,6,FALSE)</f>
        <v>0.1650445046930096</v>
      </c>
      <c r="AH143" s="274">
        <f>VLOOKUP(B143,'[7]Females '!$Q$27:$AB$238,7,FALSE)</f>
        <v>1.3313439910328101E-3</v>
      </c>
      <c r="AI143" s="274">
        <f>VLOOKUP(B143,'[7]Females '!$Q$27:$AB$238,8,FALSE)</f>
        <v>8.3894223892778202E-2</v>
      </c>
      <c r="AJ143" s="274">
        <f>VLOOKUP(B143,'[7]Females '!$Q$27:$AB$238,9,FALSE)</f>
        <v>0.20125848535829741</v>
      </c>
      <c r="AK143" s="274">
        <f>VLOOKUP(B143,'[7]Females '!$Q$27:$AB$238,10,FALSE)</f>
        <v>0.10194963137982442</v>
      </c>
      <c r="AL143" s="273">
        <f>VLOOKUP(B143,'[7]Females '!$Q$27:$AB$238,11,FALSE)</f>
        <v>0.11771747976411871</v>
      </c>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row>
    <row r="144" spans="1:68" s="3" customFormat="1" x14ac:dyDescent="0.2">
      <c r="A144" s="275" t="s">
        <v>236</v>
      </c>
      <c r="B144" s="28" t="s">
        <v>235</v>
      </c>
      <c r="C144" s="188" t="s">
        <v>234</v>
      </c>
      <c r="D144" s="24">
        <f>VLOOKUP(B144,'[7]Persons '!$C$27:$N$238,12,FALSE)</f>
        <v>692.41578933913752</v>
      </c>
      <c r="E144" s="23">
        <f>VLOOKUP('Table 7'!B144,'[7]Persons '!$P$27:$AA$238,2,0)</f>
        <v>0.32667813163190035</v>
      </c>
      <c r="F144" s="23">
        <f>VLOOKUP('Table 7'!B144,'[7]Persons '!$P$27:$AA$238,3,0)</f>
        <v>4.2116565839297973E-2</v>
      </c>
      <c r="G144" s="23">
        <f>VLOOKUP('Table 7'!B144,'[7]Persons '!$P$27:$AA$238,4,0)</f>
        <v>2.9449244541832315E-2</v>
      </c>
      <c r="H144" s="23">
        <f>VLOOKUP('Table 7'!B144,'[7]Persons '!$P$27:$AA$238,5,0)</f>
        <v>3.9944640773261098E-2</v>
      </c>
      <c r="I144" s="22">
        <f>VLOOKUP('Table 7'!B144,'[7]Persons '!$P$27:$AA$238,6,0)</f>
        <v>0.13200875775974111</v>
      </c>
      <c r="J144" s="19">
        <f>VLOOKUP('Table 7'!B144,'[7]Persons '!$P$27:$AA$238,7,0)</f>
        <v>6.9271903391025947E-3</v>
      </c>
      <c r="K144" s="19">
        <f>VLOOKUP('Table 7'!B144,'[7]Persons '!$P$27:$AA$238,8,0)</f>
        <v>9.08883096845403E-2</v>
      </c>
      <c r="L144" s="19">
        <f>VLOOKUP('Table 7'!B144,'[7]Persons '!$P$27:$AA$238,9,0)</f>
        <v>0.1903335592358846</v>
      </c>
      <c r="M144" s="19">
        <f>VLOOKUP('Table 7'!B144,'[7]Persons '!$P$27:$AA$238,10,0)</f>
        <v>6.2897805810149504E-2</v>
      </c>
      <c r="N144" s="19">
        <f>VLOOKUP('Table 7'!B144,'[7]Persons '!$P$27:$AA$238,11,0)</f>
        <v>7.8755794384290354E-2</v>
      </c>
      <c r="O144" s="21"/>
      <c r="P144" s="145">
        <f>VLOOKUP(B144,'[7]Males '!$C$27:$N$238,12,FALSE)</f>
        <v>394.020604583215</v>
      </c>
      <c r="Q144" s="19">
        <f>VLOOKUP(B144,'[7]Males '!$Q$27:$AB$238,2,FALSE)</f>
        <v>0.34612364551939806</v>
      </c>
      <c r="R144" s="19">
        <f>VLOOKUP(B144,'[7]Males '!$Q$27:$AB$238,3,FALSE)</f>
        <v>3.0359151457810197E-2</v>
      </c>
      <c r="S144" s="19">
        <f>VLOOKUP(B144,'[7]Males '!$Q$27:$AB$238,4,FALSE)</f>
        <v>2.5692079775269935E-2</v>
      </c>
      <c r="T144" s="19">
        <f>VLOOKUP(B144,'[7]Males '!$Q$27:$AB$238,5,FALSE)</f>
        <v>4.3923545244548126E-2</v>
      </c>
      <c r="U144" s="19">
        <f>VLOOKUP(B144,'[7]Males '!$Q$27:$AB$238,6,FALSE)</f>
        <v>0.10710354765140008</v>
      </c>
      <c r="V144" s="19">
        <f>VLOOKUP(B144,'[7]Males '!$Q$27:$AB$238,7,FALSE)</f>
        <v>3.1685240110042897E-3</v>
      </c>
      <c r="W144" s="19">
        <f>VLOOKUP(B144,'[7]Males '!$Q$27:$AB$238,8,FALSE)</f>
        <v>7.201654219666534E-2</v>
      </c>
      <c r="X144" s="19">
        <f>VLOOKUP(B144,'[7]Males '!$Q$27:$AB$238,9,FALSE)</f>
        <v>0.20889742191132127</v>
      </c>
      <c r="Y144" s="19">
        <f>VLOOKUP(B144,'[7]Males '!$Q$27:$AB$238,10,FALSE)</f>
        <v>6.6722043437639114E-2</v>
      </c>
      <c r="Z144" s="19">
        <f>VLOOKUP(B144,'[7]Males '!$Q$27:$AB$238,11,FALSE)</f>
        <v>9.5993498794943719E-2</v>
      </c>
      <c r="AA144" s="21"/>
      <c r="AB144" s="145">
        <f>VLOOKUP(B144,'[7]Females '!$C$27:$N$238,12,FALSE)</f>
        <v>296.63564795766763</v>
      </c>
      <c r="AC144" s="274">
        <f>VLOOKUP(B144,'[7]Females '!$Q$27:$AB$238,2,FALSE)</f>
        <v>0.30088721213800096</v>
      </c>
      <c r="AD144" s="274">
        <f>VLOOKUP(B144,'[7]Females '!$Q$27:$AB$238,3,FALSE)</f>
        <v>5.7983738927716737E-2</v>
      </c>
      <c r="AE144" s="274">
        <f>VLOOKUP(B144,'[7]Females '!$Q$27:$AB$238,4,FALSE)</f>
        <v>3.4614562239961712E-2</v>
      </c>
      <c r="AF144" s="274">
        <f>VLOOKUP(B144,'[7]Females '!$Q$27:$AB$238,5,FALSE)</f>
        <v>3.4896406380894841E-2</v>
      </c>
      <c r="AG144" s="274">
        <f>VLOOKUP(B144,'[7]Females '!$Q$27:$AB$238,6,FALSE)</f>
        <v>0.16307063743355163</v>
      </c>
      <c r="AH144" s="274">
        <f>VLOOKUP(B144,'[7]Females '!$Q$27:$AB$238,7,FALSE)</f>
        <v>1.1960909771054087E-2</v>
      </c>
      <c r="AI144" s="274">
        <f>VLOOKUP(B144,'[7]Females '!$Q$27:$AB$238,8,FALSE)</f>
        <v>0.116494761952986</v>
      </c>
      <c r="AJ144" s="274">
        <f>VLOOKUP(B144,'[7]Females '!$Q$27:$AB$238,9,FALSE)</f>
        <v>0.16557447257868024</v>
      </c>
      <c r="AK144" s="274">
        <f>VLOOKUP(B144,'[7]Females '!$Q$27:$AB$238,10,FALSE)</f>
        <v>5.8191165095139628E-2</v>
      </c>
      <c r="AL144" s="273">
        <f>VLOOKUP(B144,'[7]Females '!$Q$27:$AB$238,11,FALSE)</f>
        <v>5.6326133482014214E-2</v>
      </c>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row>
    <row r="145" spans="1:68" s="3" customFormat="1" x14ac:dyDescent="0.2">
      <c r="A145" s="275" t="s">
        <v>233</v>
      </c>
      <c r="B145" s="28" t="s">
        <v>232</v>
      </c>
      <c r="C145" s="188" t="s">
        <v>231</v>
      </c>
      <c r="D145" s="24">
        <f>VLOOKUP(B145,'[7]Persons '!$C$27:$N$238,12,FALSE)</f>
        <v>682.77280814735138</v>
      </c>
      <c r="E145" s="23">
        <f>VLOOKUP('Table 7'!B145,'[7]Persons '!$P$27:$AA$238,2,0)</f>
        <v>0.25765645544330235</v>
      </c>
      <c r="F145" s="23">
        <f>VLOOKUP('Table 7'!B145,'[7]Persons '!$P$27:$AA$238,3,0)</f>
        <v>5.2674913769790888E-2</v>
      </c>
      <c r="G145" s="23">
        <f>VLOOKUP('Table 7'!B145,'[7]Persons '!$P$27:$AA$238,4,0)</f>
        <v>2.3894769190393007E-2</v>
      </c>
      <c r="H145" s="23">
        <f>VLOOKUP('Table 7'!B145,'[7]Persons '!$P$27:$AA$238,5,0)</f>
        <v>8.4496755876615648E-2</v>
      </c>
      <c r="I145" s="22">
        <f>VLOOKUP('Table 7'!B145,'[7]Persons '!$P$27:$AA$238,6,0)</f>
        <v>0.13082834063937585</v>
      </c>
      <c r="J145" s="19">
        <f>VLOOKUP('Table 7'!B145,'[7]Persons '!$P$27:$AA$238,7,0)</f>
        <v>7.1059492302001162E-3</v>
      </c>
      <c r="K145" s="19">
        <f>VLOOKUP('Table 7'!B145,'[7]Persons '!$P$27:$AA$238,8,0)</f>
        <v>0.12297949402517537</v>
      </c>
      <c r="L145" s="19">
        <f>VLOOKUP('Table 7'!B145,'[7]Persons '!$P$27:$AA$238,9,0)</f>
        <v>0.17885332286588049</v>
      </c>
      <c r="M145" s="19">
        <f>VLOOKUP('Table 7'!B145,'[7]Persons '!$P$27:$AA$238,10,0)</f>
        <v>6.6720925857774907E-2</v>
      </c>
      <c r="N145" s="19">
        <f>VLOOKUP('Table 7'!B145,'[7]Persons '!$P$27:$AA$238,11,0)</f>
        <v>7.4789073101491549E-2</v>
      </c>
      <c r="O145" s="21"/>
      <c r="P145" s="145">
        <f>VLOOKUP(B145,'[7]Males '!$C$27:$N$238,12,FALSE)</f>
        <v>379.38090567922706</v>
      </c>
      <c r="Q145" s="19">
        <f>VLOOKUP(B145,'[7]Males '!$Q$27:$AB$238,2,FALSE)</f>
        <v>0.29524599884391844</v>
      </c>
      <c r="R145" s="19">
        <f>VLOOKUP(B145,'[7]Males '!$Q$27:$AB$238,3,FALSE)</f>
        <v>3.0061401343845565E-2</v>
      </c>
      <c r="S145" s="19">
        <f>VLOOKUP(B145,'[7]Males '!$Q$27:$AB$238,4,FALSE)</f>
        <v>2.5441138003730174E-2</v>
      </c>
      <c r="T145" s="19">
        <f>VLOOKUP(B145,'[7]Males '!$Q$27:$AB$238,5,FALSE)</f>
        <v>9.495143072725587E-2</v>
      </c>
      <c r="U145" s="19">
        <f>VLOOKUP(B145,'[7]Males '!$Q$27:$AB$238,6,FALSE)</f>
        <v>0.1385694538714598</v>
      </c>
      <c r="V145" s="19">
        <f>VLOOKUP(B145,'[7]Males '!$Q$27:$AB$238,7,FALSE)</f>
        <v>6.357486481676851E-3</v>
      </c>
      <c r="W145" s="19">
        <f>VLOOKUP(B145,'[7]Males '!$Q$27:$AB$238,8,FALSE)</f>
        <v>0.1160186267403067</v>
      </c>
      <c r="X145" s="19">
        <f>VLOOKUP(B145,'[7]Males '!$Q$27:$AB$238,9,FALSE)</f>
        <v>0.15966993318639344</v>
      </c>
      <c r="Y145" s="19">
        <f>VLOOKUP(B145,'[7]Males '!$Q$27:$AB$238,10,FALSE)</f>
        <v>5.3898897122446998E-2</v>
      </c>
      <c r="Z145" s="19">
        <f>VLOOKUP(B145,'[7]Males '!$Q$27:$AB$238,11,FALSE)</f>
        <v>7.9785633678966211E-2</v>
      </c>
      <c r="AA145" s="21"/>
      <c r="AB145" s="145">
        <f>VLOOKUP(B145,'[7]Females '!$C$27:$N$238,12,FALSE)</f>
        <v>301.43022763148724</v>
      </c>
      <c r="AC145" s="274">
        <f>VLOOKUP(B145,'[7]Females '!$Q$27:$AB$238,2,FALSE)</f>
        <v>0.20911396044930333</v>
      </c>
      <c r="AD145" s="274">
        <f>VLOOKUP(B145,'[7]Females '!$Q$27:$AB$238,3,FALSE)</f>
        <v>8.0612879793628647E-2</v>
      </c>
      <c r="AE145" s="274">
        <f>VLOOKUP(B145,'[7]Females '!$Q$27:$AB$238,4,FALSE)</f>
        <v>2.2104009724392013E-2</v>
      </c>
      <c r="AF145" s="274">
        <f>VLOOKUP(B145,'[7]Females '!$Q$27:$AB$238,5,FALSE)</f>
        <v>7.1888369241007749E-2</v>
      </c>
      <c r="AG145" s="274">
        <f>VLOOKUP(B145,'[7]Females '!$Q$27:$AB$238,6,FALSE)</f>
        <v>0.12193677091771253</v>
      </c>
      <c r="AH145" s="274">
        <f>VLOOKUP(B145,'[7]Females '!$Q$27:$AB$238,7,FALSE)</f>
        <v>8.0942112221640133E-3</v>
      </c>
      <c r="AI145" s="274">
        <f>VLOOKUP(B145,'[7]Females '!$Q$27:$AB$238,8,FALSE)</f>
        <v>0.13254079760227164</v>
      </c>
      <c r="AJ145" s="274">
        <f>VLOOKUP(B145,'[7]Females '!$Q$27:$AB$238,9,FALSE)</f>
        <v>0.20142891500678384</v>
      </c>
      <c r="AK145" s="274">
        <f>VLOOKUP(B145,'[7]Females '!$Q$27:$AB$238,10,FALSE)</f>
        <v>8.3292978617172025E-2</v>
      </c>
      <c r="AL145" s="273">
        <f>VLOOKUP(B145,'[7]Females '!$Q$27:$AB$238,11,FALSE)</f>
        <v>6.8987107425564229E-2</v>
      </c>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row>
    <row r="146" spans="1:68" s="3" customFormat="1" x14ac:dyDescent="0.2">
      <c r="A146" s="275" t="s">
        <v>230</v>
      </c>
      <c r="B146" s="28" t="s">
        <v>229</v>
      </c>
      <c r="C146" s="188" t="s">
        <v>228</v>
      </c>
      <c r="D146" s="24">
        <f>VLOOKUP(B146,'[7]Persons '!$C$27:$N$238,12,FALSE)</f>
        <v>759.92865908000454</v>
      </c>
      <c r="E146" s="23">
        <f>VLOOKUP('Table 7'!B146,'[7]Persons '!$P$27:$AA$238,2,0)</f>
        <v>0.30115284056063274</v>
      </c>
      <c r="F146" s="23">
        <f>VLOOKUP('Table 7'!B146,'[7]Persons '!$P$27:$AA$238,3,0)</f>
        <v>3.8517632597326934E-2</v>
      </c>
      <c r="G146" s="23">
        <f>VLOOKUP('Table 7'!B146,'[7]Persons '!$P$27:$AA$238,4,0)</f>
        <v>3.2025643742965661E-2</v>
      </c>
      <c r="H146" s="23">
        <f>VLOOKUP('Table 7'!B146,'[7]Persons '!$P$27:$AA$238,5,0)</f>
        <v>5.7512702540305667E-2</v>
      </c>
      <c r="I146" s="22">
        <f>VLOOKUP('Table 7'!B146,'[7]Persons '!$P$27:$AA$238,6,0)</f>
        <v>0.12849170231988175</v>
      </c>
      <c r="J146" s="19">
        <f>VLOOKUP('Table 7'!B146,'[7]Persons '!$P$27:$AA$238,7,0)</f>
        <v>8.0505477562049354E-3</v>
      </c>
      <c r="K146" s="19">
        <f>VLOOKUP('Table 7'!B146,'[7]Persons '!$P$27:$AA$238,8,0)</f>
        <v>9.3651031807007026E-2</v>
      </c>
      <c r="L146" s="19">
        <f>VLOOKUP('Table 7'!B146,'[7]Persons '!$P$27:$AA$238,9,0)</f>
        <v>0.18602987975068083</v>
      </c>
      <c r="M146" s="19">
        <f>VLOOKUP('Table 7'!B146,'[7]Persons '!$P$27:$AA$238,10,0)</f>
        <v>6.3769115765045514E-2</v>
      </c>
      <c r="N146" s="19">
        <f>VLOOKUP('Table 7'!B146,'[7]Persons '!$P$27:$AA$238,11,0)</f>
        <v>9.079890315994886E-2</v>
      </c>
      <c r="O146" s="21"/>
      <c r="P146" s="145">
        <f>VLOOKUP(B146,'[7]Males '!$C$27:$N$238,12,FALSE)</f>
        <v>410.91567043006933</v>
      </c>
      <c r="Q146" s="19">
        <f>VLOOKUP(B146,'[7]Males '!$Q$27:$AB$238,2,FALSE)</f>
        <v>0.35712173405420339</v>
      </c>
      <c r="R146" s="19">
        <f>VLOOKUP(B146,'[7]Males '!$Q$27:$AB$238,3,FALSE)</f>
        <v>3.6117279226727514E-2</v>
      </c>
      <c r="S146" s="19">
        <f>VLOOKUP(B146,'[7]Males '!$Q$27:$AB$238,4,FALSE)</f>
        <v>1.8075707497355011E-2</v>
      </c>
      <c r="T146" s="19">
        <f>VLOOKUP(B146,'[7]Males '!$Q$27:$AB$238,5,FALSE)</f>
        <v>4.4112987105390467E-2</v>
      </c>
      <c r="U146" s="19">
        <f>VLOOKUP(B146,'[7]Males '!$Q$27:$AB$238,6,FALSE)</f>
        <v>0.14487184496055591</v>
      </c>
      <c r="V146" s="19">
        <f>VLOOKUP(B146,'[7]Males '!$Q$27:$AB$238,7,FALSE)</f>
        <v>8.0787974957689957E-3</v>
      </c>
      <c r="W146" s="19">
        <f>VLOOKUP(B146,'[7]Males '!$Q$27:$AB$238,8,FALSE)</f>
        <v>6.4531673385011271E-2</v>
      </c>
      <c r="X146" s="19">
        <f>VLOOKUP(B146,'[7]Males '!$Q$27:$AB$238,9,FALSE)</f>
        <v>0.18599748135005384</v>
      </c>
      <c r="Y146" s="19">
        <f>VLOOKUP(B146,'[7]Males '!$Q$27:$AB$238,10,FALSE)</f>
        <v>4.3561823701364612E-2</v>
      </c>
      <c r="Z146" s="19">
        <f>VLOOKUP(B146,'[7]Males '!$Q$27:$AB$238,11,FALSE)</f>
        <v>9.7530671223569024E-2</v>
      </c>
      <c r="AA146" s="21"/>
      <c r="AB146" s="145">
        <f>VLOOKUP(B146,'[7]Females '!$C$27:$N$238,12,FALSE)</f>
        <v>348.38359041240216</v>
      </c>
      <c r="AC146" s="274">
        <f>VLOOKUP(B146,'[7]Females '!$Q$27:$AB$238,2,FALSE)</f>
        <v>0.23568204643091378</v>
      </c>
      <c r="AD146" s="274">
        <f>VLOOKUP(B146,'[7]Females '!$Q$27:$AB$238,3,FALSE)</f>
        <v>4.1418417170513498E-2</v>
      </c>
      <c r="AE146" s="274">
        <f>VLOOKUP(B146,'[7]Females '!$Q$27:$AB$238,4,FALSE)</f>
        <v>4.8537340754125247E-2</v>
      </c>
      <c r="AF146" s="274">
        <f>VLOOKUP(B146,'[7]Females '!$Q$27:$AB$238,5,FALSE)</f>
        <v>7.3421464025208424E-2</v>
      </c>
      <c r="AG146" s="274">
        <f>VLOOKUP(B146,'[7]Females '!$Q$27:$AB$238,6,FALSE)</f>
        <v>0.10940359074699435</v>
      </c>
      <c r="AH146" s="274">
        <f>VLOOKUP(B146,'[7]Females '!$Q$27:$AB$238,7,FALSE)</f>
        <v>8.0317717280465276E-3</v>
      </c>
      <c r="AI146" s="274">
        <f>VLOOKUP(B146,'[7]Females '!$Q$27:$AB$238,8,FALSE)</f>
        <v>0.12635965115330938</v>
      </c>
      <c r="AJ146" s="274">
        <f>VLOOKUP(B146,'[7]Females '!$Q$27:$AB$238,9,FALSE)</f>
        <v>0.18640417949540658</v>
      </c>
      <c r="AK146" s="274">
        <f>VLOOKUP(B146,'[7]Females '!$Q$27:$AB$238,10,FALSE)</f>
        <v>8.7718662657074398E-2</v>
      </c>
      <c r="AL146" s="273">
        <f>VLOOKUP(B146,'[7]Females '!$Q$27:$AB$238,11,FALSE)</f>
        <v>8.3022875838407811E-2</v>
      </c>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row>
    <row r="147" spans="1:68" s="3" customFormat="1" x14ac:dyDescent="0.2">
      <c r="A147" s="275" t="s">
        <v>227</v>
      </c>
      <c r="B147" s="28" t="s">
        <v>226</v>
      </c>
      <c r="C147" s="188" t="s">
        <v>225</v>
      </c>
      <c r="D147" s="24">
        <f>VLOOKUP(B147,'[7]Persons '!$C$27:$N$238,12,FALSE)</f>
        <v>729.85925791198588</v>
      </c>
      <c r="E147" s="23">
        <f>VLOOKUP('Table 7'!B147,'[7]Persons '!$P$27:$AA$238,2,0)</f>
        <v>0.21915807895847203</v>
      </c>
      <c r="F147" s="23">
        <f>VLOOKUP('Table 7'!B147,'[7]Persons '!$P$27:$AA$238,3,0)</f>
        <v>2.8653783706668084E-2</v>
      </c>
      <c r="G147" s="23">
        <f>VLOOKUP('Table 7'!B147,'[7]Persons '!$P$27:$AA$238,4,0)</f>
        <v>4.9127925565980141E-2</v>
      </c>
      <c r="H147" s="23">
        <f>VLOOKUP('Table 7'!B147,'[7]Persons '!$P$27:$AA$238,5,0)</f>
        <v>5.393280848986428E-2</v>
      </c>
      <c r="I147" s="22">
        <f>VLOOKUP('Table 7'!B147,'[7]Persons '!$P$27:$AA$238,6,0)</f>
        <v>0.17470984502821416</v>
      </c>
      <c r="J147" s="19">
        <f>VLOOKUP('Table 7'!B147,'[7]Persons '!$P$27:$AA$238,7,0)</f>
        <v>6.2328975159439441E-3</v>
      </c>
      <c r="K147" s="19">
        <f>VLOOKUP('Table 7'!B147,'[7]Persons '!$P$27:$AA$238,8,0)</f>
        <v>4.3761114663329999E-2</v>
      </c>
      <c r="L147" s="19">
        <f>VLOOKUP('Table 7'!B147,'[7]Persons '!$P$27:$AA$238,9,0)</f>
        <v>0.30789361422808453</v>
      </c>
      <c r="M147" s="19">
        <f>VLOOKUP('Table 7'!B147,'[7]Persons '!$P$27:$AA$238,10,0)</f>
        <v>2.7057029679081551E-2</v>
      </c>
      <c r="N147" s="19">
        <f>VLOOKUP('Table 7'!B147,'[7]Persons '!$P$27:$AA$238,11,0)</f>
        <v>8.9472902164361295E-2</v>
      </c>
      <c r="O147" s="21"/>
      <c r="P147" s="145">
        <f>VLOOKUP(B147,'[7]Males '!$C$27:$N$238,12,FALSE)</f>
        <v>403.90677951915239</v>
      </c>
      <c r="Q147" s="19">
        <f>VLOOKUP(B147,'[7]Males '!$Q$27:$AB$238,2,FALSE)</f>
        <v>0.25507325256260621</v>
      </c>
      <c r="R147" s="19">
        <f>VLOOKUP(B147,'[7]Males '!$Q$27:$AB$238,3,FALSE)</f>
        <v>2.7419492983790251E-2</v>
      </c>
      <c r="S147" s="19">
        <f>VLOOKUP(B147,'[7]Males '!$Q$27:$AB$238,4,FALSE)</f>
        <v>4.8977430232613008E-2</v>
      </c>
      <c r="T147" s="19">
        <f>VLOOKUP(B147,'[7]Males '!$Q$27:$AB$238,5,FALSE)</f>
        <v>6.3006164052948593E-2</v>
      </c>
      <c r="U147" s="19">
        <f>VLOOKUP(B147,'[7]Males '!$Q$27:$AB$238,6,FALSE)</f>
        <v>0.17015837248558802</v>
      </c>
      <c r="V147" s="19">
        <f>VLOOKUP(B147,'[7]Males '!$Q$27:$AB$238,7,FALSE)</f>
        <v>1.0020059628890649E-2</v>
      </c>
      <c r="W147" s="19">
        <f>VLOOKUP(B147,'[7]Males '!$Q$27:$AB$238,8,FALSE)</f>
        <v>1.1973866782774139E-2</v>
      </c>
      <c r="X147" s="19">
        <f>VLOOKUP(B147,'[7]Males '!$Q$27:$AB$238,9,FALSE)</f>
        <v>0.32022606266232778</v>
      </c>
      <c r="Y147" s="19">
        <f>VLOOKUP(B147,'[7]Males '!$Q$27:$AB$238,10,FALSE)</f>
        <v>1.7040524492384392E-2</v>
      </c>
      <c r="Z147" s="19">
        <f>VLOOKUP(B147,'[7]Males '!$Q$27:$AB$238,11,FALSE)</f>
        <v>7.6104774116076815E-2</v>
      </c>
      <c r="AA147" s="21"/>
      <c r="AB147" s="145">
        <f>VLOOKUP(B147,'[7]Females '!$C$27:$N$238,12,FALSE)</f>
        <v>324.44600840765679</v>
      </c>
      <c r="AC147" s="274">
        <f>VLOOKUP(B147,'[7]Females '!$Q$27:$AB$238,2,FALSE)</f>
        <v>0.174444406694615</v>
      </c>
      <c r="AD147" s="274">
        <f>VLOOKUP(B147,'[7]Females '!$Q$27:$AB$238,3,FALSE)</f>
        <v>3.0323412680198742E-2</v>
      </c>
      <c r="AE147" s="274">
        <f>VLOOKUP(B147,'[7]Females '!$Q$27:$AB$238,4,FALSE)</f>
        <v>4.9543390164831863E-2</v>
      </c>
      <c r="AF147" s="274">
        <f>VLOOKUP(B147,'[7]Females '!$Q$27:$AB$238,5,FALSE)</f>
        <v>4.2887699057638798E-2</v>
      </c>
      <c r="AG147" s="274">
        <f>VLOOKUP(B147,'[7]Females '!$Q$27:$AB$238,6,FALSE)</f>
        <v>0.18118724249944854</v>
      </c>
      <c r="AH147" s="274">
        <f>VLOOKUP(B147,'[7]Females '!$Q$27:$AB$238,7,FALSE)</f>
        <v>1.5471540019765149E-3</v>
      </c>
      <c r="AI147" s="274">
        <f>VLOOKUP(B147,'[7]Females '!$Q$27:$AB$238,8,FALSE)</f>
        <v>8.3536637839918881E-2</v>
      </c>
      <c r="AJ147" s="274">
        <f>VLOOKUP(B147,'[7]Females '!$Q$27:$AB$238,9,FALSE)</f>
        <v>0.29034723846462168</v>
      </c>
      <c r="AK147" s="274">
        <f>VLOOKUP(B147,'[7]Females '!$Q$27:$AB$238,10,FALSE)</f>
        <v>3.965233012722498E-2</v>
      </c>
      <c r="AL147" s="273">
        <f>VLOOKUP(B147,'[7]Females '!$Q$27:$AB$238,11,FALSE)</f>
        <v>0.10653048846952509</v>
      </c>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row>
    <row r="148" spans="1:68" s="3" customFormat="1" x14ac:dyDescent="0.2">
      <c r="A148" s="275" t="s">
        <v>224</v>
      </c>
      <c r="B148" s="28" t="s">
        <v>223</v>
      </c>
      <c r="C148" s="188" t="s">
        <v>222</v>
      </c>
      <c r="D148" s="24">
        <f>VLOOKUP(B148,'[7]Persons '!$C$27:$N$238,12,FALSE)</f>
        <v>581.56584045493469</v>
      </c>
      <c r="E148" s="23">
        <f>VLOOKUP('Table 7'!B148,'[7]Persons '!$P$27:$AA$238,2,0)</f>
        <v>0.18964293375880958</v>
      </c>
      <c r="F148" s="23">
        <f>VLOOKUP('Table 7'!B148,'[7]Persons '!$P$27:$AA$238,3,0)</f>
        <v>2.7801578619946289E-2</v>
      </c>
      <c r="G148" s="23">
        <f>VLOOKUP('Table 7'!B148,'[7]Persons '!$P$27:$AA$238,4,0)</f>
        <v>2.3142329261163531E-2</v>
      </c>
      <c r="H148" s="23">
        <f>VLOOKUP('Table 7'!B148,'[7]Persons '!$P$27:$AA$238,5,0)</f>
        <v>3.415280218164294E-2</v>
      </c>
      <c r="I148" s="22">
        <f>VLOOKUP('Table 7'!B148,'[7]Persons '!$P$27:$AA$238,6,0)</f>
        <v>0.18151278599609424</v>
      </c>
      <c r="J148" s="19">
        <f>VLOOKUP('Table 7'!B148,'[7]Persons '!$P$27:$AA$238,7,0)</f>
        <v>3.4981578685452245E-3</v>
      </c>
      <c r="K148" s="19">
        <f>VLOOKUP('Table 7'!B148,'[7]Persons '!$P$27:$AA$238,8,0)</f>
        <v>0.12112799579924197</v>
      </c>
      <c r="L148" s="19">
        <f>VLOOKUP('Table 7'!B148,'[7]Persons '!$P$27:$AA$238,9,0)</f>
        <v>0.26567132611514882</v>
      </c>
      <c r="M148" s="19">
        <f>VLOOKUP('Table 7'!B148,'[7]Persons '!$P$27:$AA$238,10,0)</f>
        <v>5.6209624111279326E-2</v>
      </c>
      <c r="N148" s="19">
        <f>VLOOKUP('Table 7'!B148,'[7]Persons '!$P$27:$AA$238,11,0)</f>
        <v>9.7240466288128172E-2</v>
      </c>
      <c r="O148" s="21"/>
      <c r="P148" s="145">
        <f>VLOOKUP(B148,'[7]Males '!$C$27:$N$238,12,FALSE)</f>
        <v>322.89934002118468</v>
      </c>
      <c r="Q148" s="19">
        <f>VLOOKUP(B148,'[7]Males '!$Q$27:$AB$238,2,FALSE)</f>
        <v>0.20935857515351144</v>
      </c>
      <c r="R148" s="19">
        <f>VLOOKUP(B148,'[7]Males '!$Q$27:$AB$238,3,FALSE)</f>
        <v>1.997950479336668E-2</v>
      </c>
      <c r="S148" s="19">
        <f>VLOOKUP(B148,'[7]Males '!$Q$27:$AB$238,4,FALSE)</f>
        <v>2.6567270496421321E-2</v>
      </c>
      <c r="T148" s="19">
        <f>VLOOKUP(B148,'[7]Males '!$Q$27:$AB$238,5,FALSE)</f>
        <v>3.1829970846387667E-2</v>
      </c>
      <c r="U148" s="19">
        <f>VLOOKUP(B148,'[7]Males '!$Q$27:$AB$238,6,FALSE)</f>
        <v>0.20828355553708897</v>
      </c>
      <c r="V148" s="19">
        <f>VLOOKUP(B148,'[7]Males '!$Q$27:$AB$238,7,FALSE)</f>
        <v>4.3426002921669775E-3</v>
      </c>
      <c r="W148" s="19">
        <f>VLOOKUP(B148,'[7]Males '!$Q$27:$AB$238,8,FALSE)</f>
        <v>7.6999282476025804E-2</v>
      </c>
      <c r="X148" s="19">
        <f>VLOOKUP(B148,'[7]Males '!$Q$27:$AB$238,9,FALSE)</f>
        <v>0.26267301911192648</v>
      </c>
      <c r="Y148" s="19">
        <f>VLOOKUP(B148,'[7]Males '!$Q$27:$AB$238,10,FALSE)</f>
        <v>5.6704615769177312E-2</v>
      </c>
      <c r="Z148" s="19">
        <f>VLOOKUP(B148,'[7]Males '!$Q$27:$AB$238,11,FALSE)</f>
        <v>0.10326160552392756</v>
      </c>
      <c r="AA148" s="21"/>
      <c r="AB148" s="145">
        <f>VLOOKUP(B148,'[7]Females '!$C$27:$N$238,12,FALSE)</f>
        <v>257.74769055049768</v>
      </c>
      <c r="AC148" s="274">
        <f>VLOOKUP(B148,'[7]Females '!$Q$27:$AB$238,2,FALSE)</f>
        <v>0.16493349039001703</v>
      </c>
      <c r="AD148" s="274">
        <f>VLOOKUP(B148,'[7]Females '!$Q$27:$AB$238,3,FALSE)</f>
        <v>3.769996737352356E-2</v>
      </c>
      <c r="AE148" s="274">
        <f>VLOOKUP(B148,'[7]Females '!$Q$27:$AB$238,4,FALSE)</f>
        <v>1.8934152414601477E-2</v>
      </c>
      <c r="AF148" s="274">
        <f>VLOOKUP(B148,'[7]Females '!$Q$27:$AB$238,5,FALSE)</f>
        <v>3.5491242680506623E-2</v>
      </c>
      <c r="AG148" s="274">
        <f>VLOOKUP(B148,'[7]Females '!$Q$27:$AB$238,6,FALSE)</f>
        <v>0.14862213988853723</v>
      </c>
      <c r="AH148" s="274">
        <f>VLOOKUP(B148,'[7]Females '!$Q$27:$AB$238,7,FALSE)</f>
        <v>2.4527333346723757E-3</v>
      </c>
      <c r="AI148" s="274">
        <f>VLOOKUP(B148,'[7]Females '!$Q$27:$AB$238,8,FALSE)</f>
        <v>0.17684304789945063</v>
      </c>
      <c r="AJ148" s="274">
        <f>VLOOKUP(B148,'[7]Females '!$Q$27:$AB$238,9,FALSE)</f>
        <v>0.26918935480335776</v>
      </c>
      <c r="AK148" s="274">
        <f>VLOOKUP(B148,'[7]Females '!$Q$27:$AB$238,10,FALSE)</f>
        <v>5.5789886028455644E-2</v>
      </c>
      <c r="AL148" s="273">
        <f>VLOOKUP(B148,'[7]Females '!$Q$27:$AB$238,11,FALSE)</f>
        <v>9.0043985186877423E-2</v>
      </c>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row>
    <row r="149" spans="1:68" s="3" customFormat="1" x14ac:dyDescent="0.2">
      <c r="A149" s="275" t="s">
        <v>221</v>
      </c>
      <c r="B149" s="28" t="s">
        <v>220</v>
      </c>
      <c r="C149" s="188" t="s">
        <v>219</v>
      </c>
      <c r="D149" s="24">
        <f>VLOOKUP(B149,'[7]Persons '!$C$27:$N$238,12,FALSE)</f>
        <v>1099.0982384234035</v>
      </c>
      <c r="E149" s="23">
        <f>VLOOKUP('Table 7'!B149,'[7]Persons '!$P$27:$AA$238,2,0)</f>
        <v>0.2427384932193408</v>
      </c>
      <c r="F149" s="23">
        <f>VLOOKUP('Table 7'!B149,'[7]Persons '!$P$27:$AA$238,3,0)</f>
        <v>2.0893092148149918E-2</v>
      </c>
      <c r="G149" s="23">
        <f>VLOOKUP('Table 7'!B149,'[7]Persons '!$P$27:$AA$238,4,0)</f>
        <v>6.9160587527976755E-2</v>
      </c>
      <c r="H149" s="23">
        <f>VLOOKUP('Table 7'!B149,'[7]Persons '!$P$27:$AA$238,5,0)</f>
        <v>4.1239324756415785E-2</v>
      </c>
      <c r="I149" s="22">
        <f>VLOOKUP('Table 7'!B149,'[7]Persons '!$P$27:$AA$238,6,0)</f>
        <v>0.16825474725597134</v>
      </c>
      <c r="J149" s="19">
        <f>VLOOKUP('Table 7'!B149,'[7]Persons '!$P$27:$AA$238,7,0)</f>
        <v>1.4474808923106259E-3</v>
      </c>
      <c r="K149" s="19">
        <f>VLOOKUP('Table 7'!B149,'[7]Persons '!$P$27:$AA$238,8,0)</f>
        <v>5.8316382169553246E-2</v>
      </c>
      <c r="L149" s="19">
        <f>VLOOKUP('Table 7'!B149,'[7]Persons '!$P$27:$AA$238,9,0)</f>
        <v>0.23029820856724822</v>
      </c>
      <c r="M149" s="19">
        <f>VLOOKUP('Table 7'!B149,'[7]Persons '!$P$27:$AA$238,10,0)</f>
        <v>7.0202968926767625E-2</v>
      </c>
      <c r="N149" s="19">
        <f>VLOOKUP('Table 7'!B149,'[7]Persons '!$P$27:$AA$238,11,0)</f>
        <v>9.7448714536265954E-2</v>
      </c>
      <c r="O149" s="21"/>
      <c r="P149" s="145">
        <f>VLOOKUP(B149,'[7]Males '!$C$27:$N$238,12,FALSE)</f>
        <v>618.32454459070993</v>
      </c>
      <c r="Q149" s="19">
        <f>VLOOKUP(B149,'[7]Males '!$Q$27:$AB$238,2,FALSE)</f>
        <v>0.28082157934076518</v>
      </c>
      <c r="R149" s="19">
        <f>VLOOKUP(B149,'[7]Males '!$Q$27:$AB$238,3,FALSE)</f>
        <v>1.8815323555780559E-2</v>
      </c>
      <c r="S149" s="19">
        <f>VLOOKUP(B149,'[7]Males '!$Q$27:$AB$238,4,FALSE)</f>
        <v>7.1644941973484255E-2</v>
      </c>
      <c r="T149" s="19">
        <f>VLOOKUP(B149,'[7]Males '!$Q$27:$AB$238,5,FALSE)</f>
        <v>4.2313254837994127E-2</v>
      </c>
      <c r="U149" s="19">
        <f>VLOOKUP(B149,'[7]Males '!$Q$27:$AB$238,6,FALSE)</f>
        <v>0.18968719059225864</v>
      </c>
      <c r="V149" s="19">
        <f>VLOOKUP(B149,'[7]Males '!$Q$27:$AB$238,7,FALSE)</f>
        <v>0</v>
      </c>
      <c r="W149" s="19">
        <f>VLOOKUP(B149,'[7]Males '!$Q$27:$AB$238,8,FALSE)</f>
        <v>4.8095667173098669E-2</v>
      </c>
      <c r="X149" s="19">
        <f>VLOOKUP(B149,'[7]Males '!$Q$27:$AB$238,9,FALSE)</f>
        <v>0.20856036489776503</v>
      </c>
      <c r="Y149" s="19">
        <f>VLOOKUP(B149,'[7]Males '!$Q$27:$AB$238,10,FALSE)</f>
        <v>6.0101775498430585E-2</v>
      </c>
      <c r="Z149" s="19">
        <f>VLOOKUP(B149,'[7]Males '!$Q$27:$AB$238,11,FALSE)</f>
        <v>7.9959902130422839E-2</v>
      </c>
      <c r="AA149" s="21"/>
      <c r="AB149" s="145">
        <f>VLOOKUP(B149,'[7]Females '!$C$27:$N$238,12,FALSE)</f>
        <v>476.64265984925879</v>
      </c>
      <c r="AC149" s="274">
        <f>VLOOKUP(B149,'[7]Females '!$Q$27:$AB$238,2,FALSE)</f>
        <v>0.18800029951633476</v>
      </c>
      <c r="AD149" s="274">
        <f>VLOOKUP(B149,'[7]Females '!$Q$27:$AB$238,3,FALSE)</f>
        <v>2.3769556023117172E-2</v>
      </c>
      <c r="AE149" s="274">
        <f>VLOOKUP(B149,'[7]Females '!$Q$27:$AB$238,4,FALSE)</f>
        <v>6.6537170240645843E-2</v>
      </c>
      <c r="AF149" s="274">
        <f>VLOOKUP(B149,'[7]Females '!$Q$27:$AB$238,5,FALSE)</f>
        <v>4.0203588096277845E-2</v>
      </c>
      <c r="AG149" s="274">
        <f>VLOOKUP(B149,'[7]Females '!$Q$27:$AB$238,6,FALSE)</f>
        <v>0.14190977072668057</v>
      </c>
      <c r="AH149" s="274">
        <f>VLOOKUP(B149,'[7]Females '!$Q$27:$AB$238,7,FALSE)</f>
        <v>3.337770268807422E-3</v>
      </c>
      <c r="AI149" s="274">
        <f>VLOOKUP(B149,'[7]Females '!$Q$27:$AB$238,8,FALSE)</f>
        <v>7.0852407049166857E-2</v>
      </c>
      <c r="AJ149" s="274">
        <f>VLOOKUP(B149,'[7]Females '!$Q$27:$AB$238,9,FALSE)</f>
        <v>0.26049360068297778</v>
      </c>
      <c r="AK149" s="274">
        <f>VLOOKUP(B149,'[7]Females '!$Q$27:$AB$238,10,FALSE)</f>
        <v>8.391518402484692E-2</v>
      </c>
      <c r="AL149" s="273">
        <f>VLOOKUP(B149,'[7]Females '!$Q$27:$AB$238,11,FALSE)</f>
        <v>0.12098065337114472</v>
      </c>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row>
    <row r="150" spans="1:68" s="3" customFormat="1" x14ac:dyDescent="0.2">
      <c r="A150" s="275" t="s">
        <v>218</v>
      </c>
      <c r="B150" s="28" t="s">
        <v>217</v>
      </c>
      <c r="C150" s="188" t="s">
        <v>216</v>
      </c>
      <c r="D150" s="24">
        <f>VLOOKUP(B150,'[7]Persons '!$C$27:$N$238,12,FALSE)</f>
        <v>764.24136579117021</v>
      </c>
      <c r="E150" s="23">
        <f>VLOOKUP('Table 7'!B150,'[7]Persons '!$P$27:$AA$238,2,0)</f>
        <v>0.23514550161618941</v>
      </c>
      <c r="F150" s="23">
        <f>VLOOKUP('Table 7'!B150,'[7]Persons '!$P$27:$AA$238,3,0)</f>
        <v>2.2017507311323365E-2</v>
      </c>
      <c r="G150" s="23">
        <f>VLOOKUP('Table 7'!B150,'[7]Persons '!$P$27:$AA$238,4,0)</f>
        <v>6.2667717405741716E-2</v>
      </c>
      <c r="H150" s="23">
        <f>VLOOKUP('Table 7'!B150,'[7]Persons '!$P$27:$AA$238,5,0)</f>
        <v>7.7598489031611859E-2</v>
      </c>
      <c r="I150" s="22">
        <f>VLOOKUP('Table 7'!B150,'[7]Persons '!$P$27:$AA$238,6,0)</f>
        <v>0.16305110301528192</v>
      </c>
      <c r="J150" s="19">
        <f>VLOOKUP('Table 7'!B150,'[7]Persons '!$P$27:$AA$238,7,0)</f>
        <v>1.3089897486884613E-3</v>
      </c>
      <c r="K150" s="19">
        <f>VLOOKUP('Table 7'!B150,'[7]Persons '!$P$27:$AA$238,8,0)</f>
        <v>5.2708445611183451E-2</v>
      </c>
      <c r="L150" s="19">
        <f>VLOOKUP('Table 7'!B150,'[7]Persons '!$P$27:$AA$238,9,0)</f>
        <v>0.22901925181948288</v>
      </c>
      <c r="M150" s="19">
        <f>VLOOKUP('Table 7'!B150,'[7]Persons '!$P$27:$AA$238,10,0)</f>
        <v>8.5760071874424387E-2</v>
      </c>
      <c r="N150" s="19">
        <f>VLOOKUP('Table 7'!B150,'[7]Persons '!$P$27:$AA$238,11,0)</f>
        <v>7.0722922566072405E-2</v>
      </c>
      <c r="O150" s="21"/>
      <c r="P150" s="145">
        <f>VLOOKUP(B150,'[7]Males '!$C$27:$N$238,12,FALSE)</f>
        <v>415.56684290720727</v>
      </c>
      <c r="Q150" s="19">
        <f>VLOOKUP(B150,'[7]Males '!$Q$27:$AB$238,2,FALSE)</f>
        <v>0.28464100844799461</v>
      </c>
      <c r="R150" s="19">
        <f>VLOOKUP(B150,'[7]Males '!$Q$27:$AB$238,3,FALSE)</f>
        <v>2.2610578468523643E-2</v>
      </c>
      <c r="S150" s="19">
        <f>VLOOKUP(B150,'[7]Males '!$Q$27:$AB$238,4,FALSE)</f>
        <v>5.3078802123355827E-2</v>
      </c>
      <c r="T150" s="19">
        <f>VLOOKUP(B150,'[7]Males '!$Q$27:$AB$238,5,FALSE)</f>
        <v>7.6722056271202155E-2</v>
      </c>
      <c r="U150" s="19">
        <f>VLOOKUP(B150,'[7]Males '!$Q$27:$AB$238,6,FALSE)</f>
        <v>0.17853389222354596</v>
      </c>
      <c r="V150" s="19">
        <f>VLOOKUP(B150,'[7]Males '!$Q$27:$AB$238,7,FALSE)</f>
        <v>0</v>
      </c>
      <c r="W150" s="19">
        <f>VLOOKUP(B150,'[7]Males '!$Q$27:$AB$238,8,FALSE)</f>
        <v>4.4766524771449004E-2</v>
      </c>
      <c r="X150" s="19">
        <f>VLOOKUP(B150,'[7]Males '!$Q$27:$AB$238,9,FALSE)</f>
        <v>0.21114175649341507</v>
      </c>
      <c r="Y150" s="19">
        <f>VLOOKUP(B150,'[7]Males '!$Q$27:$AB$238,10,FALSE)</f>
        <v>8.0176438942312148E-2</v>
      </c>
      <c r="Z150" s="19">
        <f>VLOOKUP(B150,'[7]Males '!$Q$27:$AB$238,11,FALSE)</f>
        <v>4.832894225820155E-2</v>
      </c>
      <c r="AA150" s="21"/>
      <c r="AB150" s="145">
        <f>VLOOKUP(B150,'[7]Females '!$C$27:$N$238,12,FALSE)</f>
        <v>346.65110576649289</v>
      </c>
      <c r="AC150" s="274">
        <f>VLOOKUP(B150,'[7]Females '!$Q$27:$AB$238,2,FALSE)</f>
        <v>0.1771826284423364</v>
      </c>
      <c r="AD150" s="274">
        <f>VLOOKUP(B150,'[7]Females '!$Q$27:$AB$238,3,FALSE)</f>
        <v>2.1435048164704346E-2</v>
      </c>
      <c r="AE150" s="274">
        <f>VLOOKUP(B150,'[7]Females '!$Q$27:$AB$238,4,FALSE)</f>
        <v>7.452874457259849E-2</v>
      </c>
      <c r="AF150" s="274">
        <f>VLOOKUP(B150,'[7]Females '!$Q$27:$AB$238,5,FALSE)</f>
        <v>7.3265063906980385E-2</v>
      </c>
      <c r="AG150" s="274">
        <f>VLOOKUP(B150,'[7]Females '!$Q$27:$AB$238,6,FALSE)</f>
        <v>0.14544200459825748</v>
      </c>
      <c r="AH150" s="274">
        <f>VLOOKUP(B150,'[7]Females '!$Q$27:$AB$238,7,FALSE)</f>
        <v>2.8858529417707308E-3</v>
      </c>
      <c r="AI150" s="274">
        <f>VLOOKUP(B150,'[7]Females '!$Q$27:$AB$238,8,FALSE)</f>
        <v>6.2536916036912735E-2</v>
      </c>
      <c r="AJ150" s="274">
        <f>VLOOKUP(B150,'[7]Females '!$Q$27:$AB$238,9,FALSE)</f>
        <v>0.25178766546308667</v>
      </c>
      <c r="AK150" s="274">
        <f>VLOOKUP(B150,'[7]Females '!$Q$27:$AB$238,10,FALSE)</f>
        <v>9.2954340305971578E-2</v>
      </c>
      <c r="AL150" s="273">
        <f>VLOOKUP(B150,'[7]Females '!$Q$27:$AB$238,11,FALSE)</f>
        <v>9.7981735567381184E-2</v>
      </c>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row>
    <row r="151" spans="1:68" s="3" customFormat="1" x14ac:dyDescent="0.2">
      <c r="A151" s="275" t="s">
        <v>215</v>
      </c>
      <c r="B151" s="28" t="s">
        <v>214</v>
      </c>
      <c r="C151" s="188" t="s">
        <v>213</v>
      </c>
      <c r="D151" s="24">
        <f>VLOOKUP(B151,'[7]Persons '!$C$27:$N$238,12,FALSE)</f>
        <v>972.66555396931324</v>
      </c>
      <c r="E151" s="23">
        <f>VLOOKUP('Table 7'!B151,'[7]Persons '!$P$27:$AA$238,2,0)</f>
        <v>0.43433795435293066</v>
      </c>
      <c r="F151" s="23">
        <f>VLOOKUP('Table 7'!B151,'[7]Persons '!$P$27:$AA$238,3,0)</f>
        <v>2.1292658832162002E-2</v>
      </c>
      <c r="G151" s="23">
        <f>VLOOKUP('Table 7'!B151,'[7]Persons '!$P$27:$AA$238,4,0)</f>
        <v>5.7613299769524298E-2</v>
      </c>
      <c r="H151" s="23">
        <f>VLOOKUP('Table 7'!B151,'[7]Persons '!$P$27:$AA$238,5,0)</f>
        <v>4.8530977437178713E-2</v>
      </c>
      <c r="I151" s="22">
        <f>VLOOKUP('Table 7'!B151,'[7]Persons '!$P$27:$AA$238,6,0)</f>
        <v>0.13996560020106338</v>
      </c>
      <c r="J151" s="19">
        <f>VLOOKUP('Table 7'!B151,'[7]Persons '!$P$27:$AA$238,7,0)</f>
        <v>1.459270514856291E-3</v>
      </c>
      <c r="K151" s="19">
        <f>VLOOKUP('Table 7'!B151,'[7]Persons '!$P$27:$AA$238,8,0)</f>
        <v>1.2427490583451354E-2</v>
      </c>
      <c r="L151" s="19">
        <f>VLOOKUP('Table 7'!B151,'[7]Persons '!$P$27:$AA$238,9,0)</f>
        <v>9.6436176164378537E-2</v>
      </c>
      <c r="M151" s="19">
        <f>VLOOKUP('Table 7'!B151,'[7]Persons '!$P$27:$AA$238,10,0)</f>
        <v>0.10550926771296175</v>
      </c>
      <c r="N151" s="19">
        <f>VLOOKUP('Table 7'!B151,'[7]Persons '!$P$27:$AA$238,11,0)</f>
        <v>8.2427304431492959E-2</v>
      </c>
      <c r="O151" s="21"/>
      <c r="P151" s="145">
        <f>VLOOKUP(B151,'[7]Males '!$C$27:$N$238,12,FALSE)</f>
        <v>534.35194917527326</v>
      </c>
      <c r="Q151" s="19">
        <f>VLOOKUP(B151,'[7]Males '!$Q$27:$AB$238,2,FALSE)</f>
        <v>0.47064236257247055</v>
      </c>
      <c r="R151" s="19">
        <f>VLOOKUP(B151,'[7]Males '!$Q$27:$AB$238,3,FALSE)</f>
        <v>2.1013781858158633E-2</v>
      </c>
      <c r="S151" s="19">
        <f>VLOOKUP(B151,'[7]Males '!$Q$27:$AB$238,4,FALSE)</f>
        <v>5.9263578715382063E-2</v>
      </c>
      <c r="T151" s="19">
        <f>VLOOKUP(B151,'[7]Males '!$Q$27:$AB$238,5,FALSE)</f>
        <v>4.3971196032157538E-2</v>
      </c>
      <c r="U151" s="19">
        <f>VLOOKUP(B151,'[7]Males '!$Q$27:$AB$238,6,FALSE)</f>
        <v>0.1365601961310543</v>
      </c>
      <c r="V151" s="19">
        <f>VLOOKUP(B151,'[7]Males '!$Q$27:$AB$238,7,FALSE)</f>
        <v>5.9440787915521047E-4</v>
      </c>
      <c r="W151" s="19">
        <f>VLOOKUP(B151,'[7]Males '!$Q$27:$AB$238,8,FALSE)</f>
        <v>4.409837734577305E-3</v>
      </c>
      <c r="X151" s="19">
        <f>VLOOKUP(B151,'[7]Males '!$Q$27:$AB$238,9,FALSE)</f>
        <v>9.2084409443900034E-2</v>
      </c>
      <c r="Y151" s="19">
        <f>VLOOKUP(B151,'[7]Males '!$Q$27:$AB$238,10,FALSE)</f>
        <v>9.7253484896958453E-2</v>
      </c>
      <c r="Z151" s="19">
        <f>VLOOKUP(B151,'[7]Males '!$Q$27:$AB$238,11,FALSE)</f>
        <v>7.4206744736186103E-2</v>
      </c>
      <c r="AA151" s="21"/>
      <c r="AB151" s="145">
        <f>VLOOKUP(B151,'[7]Females '!$C$27:$N$238,12,FALSE)</f>
        <v>433.7186059587504</v>
      </c>
      <c r="AC151" s="274">
        <f>VLOOKUP(B151,'[7]Females '!$Q$27:$AB$238,2,FALSE)</f>
        <v>0.38764575363546849</v>
      </c>
      <c r="AD151" s="274">
        <f>VLOOKUP(B151,'[7]Females '!$Q$27:$AB$238,3,FALSE)</f>
        <v>2.1861825554044083E-2</v>
      </c>
      <c r="AE151" s="274">
        <f>VLOOKUP(B151,'[7]Females '!$Q$27:$AB$238,4,FALSE)</f>
        <v>5.4414813141860904E-2</v>
      </c>
      <c r="AF151" s="274">
        <f>VLOOKUP(B151,'[7]Females '!$Q$27:$AB$238,5,FALSE)</f>
        <v>5.4662897603496123E-2</v>
      </c>
      <c r="AG151" s="274">
        <f>VLOOKUP(B151,'[7]Females '!$Q$27:$AB$238,6,FALSE)</f>
        <v>0.1449001166652531</v>
      </c>
      <c r="AH151" s="274">
        <f>VLOOKUP(B151,'[7]Females '!$Q$27:$AB$238,7,FALSE)</f>
        <v>2.5402626028841308E-3</v>
      </c>
      <c r="AI151" s="274">
        <f>VLOOKUP(B151,'[7]Females '!$Q$27:$AB$238,8,FALSE)</f>
        <v>2.2437097440796912E-2</v>
      </c>
      <c r="AJ151" s="274">
        <f>VLOOKUP(B151,'[7]Females '!$Q$27:$AB$238,9,FALSE)</f>
        <v>0.10281934513283668</v>
      </c>
      <c r="AK151" s="274">
        <f>VLOOKUP(B151,'[7]Females '!$Q$27:$AB$238,10,FALSE)</f>
        <v>0.11679840434367865</v>
      </c>
      <c r="AL151" s="273">
        <f>VLOOKUP(B151,'[7]Females '!$Q$27:$AB$238,11,FALSE)</f>
        <v>9.1919483879680963E-2</v>
      </c>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row>
    <row r="152" spans="1:68" s="3" customFormat="1" x14ac:dyDescent="0.2">
      <c r="A152" s="275" t="s">
        <v>212</v>
      </c>
      <c r="B152" s="28" t="s">
        <v>211</v>
      </c>
      <c r="C152" s="188" t="s">
        <v>210</v>
      </c>
      <c r="D152" s="24">
        <f>VLOOKUP(B152,'[7]Persons '!$C$27:$N$238,12,FALSE)</f>
        <v>732.28136898119044</v>
      </c>
      <c r="E152" s="23">
        <f>VLOOKUP('Table 7'!B152,'[7]Persons '!$P$27:$AA$238,2,0)</f>
        <v>0.33959003217510514</v>
      </c>
      <c r="F152" s="23">
        <f>VLOOKUP('Table 7'!B152,'[7]Persons '!$P$27:$AA$238,3,0)</f>
        <v>3.4970587822125053E-2</v>
      </c>
      <c r="G152" s="23">
        <f>VLOOKUP('Table 7'!B152,'[7]Persons '!$P$27:$AA$238,4,0)</f>
        <v>5.1787520453184702E-2</v>
      </c>
      <c r="H152" s="23">
        <f>VLOOKUP('Table 7'!B152,'[7]Persons '!$P$27:$AA$238,5,0)</f>
        <v>4.8662015595752048E-2</v>
      </c>
      <c r="I152" s="22">
        <f>VLOOKUP('Table 7'!B152,'[7]Persons '!$P$27:$AA$238,6,0)</f>
        <v>0.14876640166110686</v>
      </c>
      <c r="J152" s="19">
        <f>VLOOKUP('Table 7'!B152,'[7]Persons '!$P$27:$AA$238,7,0)</f>
        <v>2.1697795955146751E-3</v>
      </c>
      <c r="K152" s="19">
        <f>VLOOKUP('Table 7'!B152,'[7]Persons '!$P$27:$AA$238,8,0)</f>
        <v>6.0521027586230694E-2</v>
      </c>
      <c r="L152" s="19">
        <f>VLOOKUP('Table 7'!B152,'[7]Persons '!$P$27:$AA$238,9,0)</f>
        <v>0.18026890462273432</v>
      </c>
      <c r="M152" s="19">
        <f>VLOOKUP('Table 7'!B152,'[7]Persons '!$P$27:$AA$238,10,0)</f>
        <v>6.3520942605415728E-2</v>
      </c>
      <c r="N152" s="19">
        <f>VLOOKUP('Table 7'!B152,'[7]Persons '!$P$27:$AA$238,11,0)</f>
        <v>6.9742787882830809E-2</v>
      </c>
      <c r="O152" s="21"/>
      <c r="P152" s="145">
        <f>VLOOKUP(B152,'[7]Males '!$C$27:$N$238,12,FALSE)</f>
        <v>380.0223983301708</v>
      </c>
      <c r="Q152" s="19">
        <f>VLOOKUP(B152,'[7]Males '!$Q$27:$AB$238,2,FALSE)</f>
        <v>0.40205575892102535</v>
      </c>
      <c r="R152" s="19">
        <f>VLOOKUP(B152,'[7]Males '!$Q$27:$AB$238,3,FALSE)</f>
        <v>3.6435021621432286E-2</v>
      </c>
      <c r="S152" s="19">
        <f>VLOOKUP(B152,'[7]Males '!$Q$27:$AB$238,4,FALSE)</f>
        <v>5.1870549717023082E-2</v>
      </c>
      <c r="T152" s="19">
        <f>VLOOKUP(B152,'[7]Males '!$Q$27:$AB$238,5,FALSE)</f>
        <v>4.3214786168594532E-2</v>
      </c>
      <c r="U152" s="19">
        <f>VLOOKUP(B152,'[7]Males '!$Q$27:$AB$238,6,FALSE)</f>
        <v>0.15183927471919045</v>
      </c>
      <c r="V152" s="19">
        <f>VLOOKUP(B152,'[7]Males '!$Q$27:$AB$238,7,FALSE)</f>
        <v>2.6546219559712195E-3</v>
      </c>
      <c r="W152" s="19">
        <f>VLOOKUP(B152,'[7]Males '!$Q$27:$AB$238,8,FALSE)</f>
        <v>3.9287952787982902E-2</v>
      </c>
      <c r="X152" s="19">
        <f>VLOOKUP(B152,'[7]Males '!$Q$27:$AB$238,9,FALSE)</f>
        <v>0.17364042886803829</v>
      </c>
      <c r="Y152" s="19">
        <f>VLOOKUP(B152,'[7]Males '!$Q$27:$AB$238,10,FALSE)</f>
        <v>5.2265467639875343E-2</v>
      </c>
      <c r="Z152" s="19">
        <f>VLOOKUP(B152,'[7]Males '!$Q$27:$AB$238,11,FALSE)</f>
        <v>4.6736137600866645E-2</v>
      </c>
      <c r="AA152" s="21"/>
      <c r="AB152" s="145">
        <f>VLOOKUP(B152,'[7]Females '!$C$27:$N$238,12,FALSE)</f>
        <v>347.68828446185512</v>
      </c>
      <c r="AC152" s="274">
        <f>VLOOKUP(B152,'[7]Females '!$Q$27:$AB$238,2,FALSE)</f>
        <v>0.27217592065356783</v>
      </c>
      <c r="AD152" s="274">
        <f>VLOOKUP(B152,'[7]Females '!$Q$27:$AB$238,3,FALSE)</f>
        <v>3.3829686389576299E-2</v>
      </c>
      <c r="AE152" s="274">
        <f>VLOOKUP(B152,'[7]Females '!$Q$27:$AB$238,4,FALSE)</f>
        <v>5.2377564851282657E-2</v>
      </c>
      <c r="AF152" s="274">
        <f>VLOOKUP(B152,'[7]Females '!$Q$27:$AB$238,5,FALSE)</f>
        <v>5.5255530811059834E-2</v>
      </c>
      <c r="AG152" s="274">
        <f>VLOOKUP(B152,'[7]Females '!$Q$27:$AB$238,6,FALSE)</f>
        <v>0.14736343218064824</v>
      </c>
      <c r="AH152" s="274">
        <f>VLOOKUP(B152,'[7]Females '!$Q$27:$AB$238,7,FALSE)</f>
        <v>1.6683719186013234E-3</v>
      </c>
      <c r="AI152" s="274">
        <f>VLOOKUP(B152,'[7]Females '!$Q$27:$AB$238,8,FALSE)</f>
        <v>8.1057469611155494E-2</v>
      </c>
      <c r="AJ152" s="274">
        <f>VLOOKUP(B152,'[7]Females '!$Q$27:$AB$238,9,FALSE)</f>
        <v>0.1846685224994597</v>
      </c>
      <c r="AK152" s="274">
        <f>VLOOKUP(B152,'[7]Females '!$Q$27:$AB$238,10,FALSE)</f>
        <v>7.6658189645271838E-2</v>
      </c>
      <c r="AL152" s="273">
        <f>VLOOKUP(B152,'[7]Females '!$Q$27:$AB$238,11,FALSE)</f>
        <v>9.4945311439376859E-2</v>
      </c>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row>
    <row r="153" spans="1:68" s="3" customFormat="1" x14ac:dyDescent="0.2">
      <c r="A153" s="275" t="s">
        <v>209</v>
      </c>
      <c r="B153" s="28" t="s">
        <v>208</v>
      </c>
      <c r="C153" s="188" t="s">
        <v>207</v>
      </c>
      <c r="D153" s="24">
        <f>VLOOKUP(B153,'[7]Persons '!$C$27:$N$238,12,FALSE)</f>
        <v>728.28658102503346</v>
      </c>
      <c r="E153" s="23">
        <f>VLOOKUP('Table 7'!B153,'[7]Persons '!$P$27:$AA$238,2,0)</f>
        <v>0.1245312208281424</v>
      </c>
      <c r="F153" s="23">
        <f>VLOOKUP('Table 7'!B153,'[7]Persons '!$P$27:$AA$238,3,0)</f>
        <v>1.637314148285135E-2</v>
      </c>
      <c r="G153" s="23">
        <f>VLOOKUP('Table 7'!B153,'[7]Persons '!$P$27:$AA$238,4,0)</f>
        <v>1.5352606292547864E-2</v>
      </c>
      <c r="H153" s="23">
        <f>VLOOKUP('Table 7'!B153,'[7]Persons '!$P$27:$AA$238,5,0)</f>
        <v>3.5580320916564559E-2</v>
      </c>
      <c r="I153" s="22">
        <f>VLOOKUP('Table 7'!B153,'[7]Persons '!$P$27:$AA$238,6,0)</f>
        <v>0.22640651208131257</v>
      </c>
      <c r="J153" s="19">
        <f>VLOOKUP('Table 7'!B153,'[7]Persons '!$P$27:$AA$238,7,0)</f>
        <v>4.8457622697612732E-3</v>
      </c>
      <c r="K153" s="19">
        <f>VLOOKUP('Table 7'!B153,'[7]Persons '!$P$27:$AA$238,8,0)</f>
        <v>0.1380567329839508</v>
      </c>
      <c r="L153" s="19">
        <f>VLOOKUP('Table 7'!B153,'[7]Persons '!$P$27:$AA$238,9,0)</f>
        <v>0.33775100886865406</v>
      </c>
      <c r="M153" s="19">
        <f>VLOOKUP('Table 7'!B153,'[7]Persons '!$P$27:$AA$238,10,0)</f>
        <v>3.6431317495485858E-2</v>
      </c>
      <c r="N153" s="19">
        <f>VLOOKUP('Table 7'!B153,'[7]Persons '!$P$27:$AA$238,11,0)</f>
        <v>6.4671376780729262E-2</v>
      </c>
      <c r="O153" s="21"/>
      <c r="P153" s="145">
        <f>VLOOKUP(B153,'[7]Males '!$C$27:$N$238,12,FALSE)</f>
        <v>365.19493998707355</v>
      </c>
      <c r="Q153" s="19">
        <f>VLOOKUP(B153,'[7]Males '!$Q$27:$AB$238,2,FALSE)</f>
        <v>0.15735466239644791</v>
      </c>
      <c r="R153" s="19">
        <f>VLOOKUP(B153,'[7]Males '!$Q$27:$AB$238,3,FALSE)</f>
        <v>1.566623374763413E-2</v>
      </c>
      <c r="S153" s="19">
        <f>VLOOKUP(B153,'[7]Males '!$Q$27:$AB$238,4,FALSE)</f>
        <v>2.0325683348361132E-2</v>
      </c>
      <c r="T153" s="19">
        <f>VLOOKUP(B153,'[7]Males '!$Q$27:$AB$238,5,FALSE)</f>
        <v>3.4550797354649686E-2</v>
      </c>
      <c r="U153" s="19">
        <f>VLOOKUP(B153,'[7]Males '!$Q$27:$AB$238,6,FALSE)</f>
        <v>0.21257161736516822</v>
      </c>
      <c r="V153" s="19">
        <f>VLOOKUP(B153,'[7]Males '!$Q$27:$AB$238,7,FALSE)</f>
        <v>2.1809089881733041E-3</v>
      </c>
      <c r="W153" s="19">
        <f>VLOOKUP(B153,'[7]Males '!$Q$27:$AB$238,8,FALSE)</f>
        <v>0.11503258655414199</v>
      </c>
      <c r="X153" s="19">
        <f>VLOOKUP(B153,'[7]Males '!$Q$27:$AB$238,9,FALSE)</f>
        <v>0.3232909392690006</v>
      </c>
      <c r="Y153" s="19">
        <f>VLOOKUP(B153,'[7]Males '!$Q$27:$AB$238,10,FALSE)</f>
        <v>4.6572690187772874E-2</v>
      </c>
      <c r="Z153" s="19">
        <f>VLOOKUP(B153,'[7]Males '!$Q$27:$AB$238,11,FALSE)</f>
        <v>7.2453880788650199E-2</v>
      </c>
      <c r="AA153" s="21"/>
      <c r="AB153" s="145">
        <f>VLOOKUP(B153,'[7]Females '!$C$27:$N$238,12,FALSE)</f>
        <v>360.80219478771733</v>
      </c>
      <c r="AC153" s="274">
        <f>VLOOKUP(B153,'[7]Females '!$Q$27:$AB$238,2,FALSE)</f>
        <v>9.2098360368331869E-2</v>
      </c>
      <c r="AD153" s="274">
        <f>VLOOKUP(B153,'[7]Females '!$Q$27:$AB$238,3,FALSE)</f>
        <v>1.7192550454256314E-2</v>
      </c>
      <c r="AE153" s="274">
        <f>VLOOKUP(B153,'[7]Females '!$Q$27:$AB$238,4,FALSE)</f>
        <v>1.0416401258959403E-2</v>
      </c>
      <c r="AF153" s="274">
        <f>VLOOKUP(B153,'[7]Females '!$Q$27:$AB$238,5,FALSE)</f>
        <v>3.6848151418490349E-2</v>
      </c>
      <c r="AG153" s="274">
        <f>VLOOKUP(B153,'[7]Females '!$Q$27:$AB$238,6,FALSE)</f>
        <v>0.24184649322938317</v>
      </c>
      <c r="AH153" s="274">
        <f>VLOOKUP(B153,'[7]Females '!$Q$27:$AB$238,7,FALSE)</f>
        <v>7.5738084422105941E-3</v>
      </c>
      <c r="AI153" s="274">
        <f>VLOOKUP(B153,'[7]Females '!$Q$27:$AB$238,8,FALSE)</f>
        <v>0.16223722680958186</v>
      </c>
      <c r="AJ153" s="274">
        <f>VLOOKUP(B153,'[7]Females '!$Q$27:$AB$238,9,FALSE)</f>
        <v>0.35102960009584117</v>
      </c>
      <c r="AK153" s="274">
        <f>VLOOKUP(B153,'[7]Females '!$Q$27:$AB$238,10,FALSE)</f>
        <v>2.6397646689672608E-2</v>
      </c>
      <c r="AL153" s="273">
        <f>VLOOKUP(B153,'[7]Females '!$Q$27:$AB$238,11,FALSE)</f>
        <v>5.4359761233272408E-2</v>
      </c>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row>
    <row r="154" spans="1:68" s="3" customFormat="1" x14ac:dyDescent="0.2">
      <c r="A154" s="275" t="s">
        <v>206</v>
      </c>
      <c r="B154" s="28" t="s">
        <v>205</v>
      </c>
      <c r="C154" s="188" t="s">
        <v>204</v>
      </c>
      <c r="D154" s="24">
        <f>VLOOKUP(B154,'[7]Persons '!$C$27:$N$238,12,FALSE)</f>
        <v>864.54089535236903</v>
      </c>
      <c r="E154" s="23">
        <f>VLOOKUP('Table 7'!B154,'[7]Persons '!$P$27:$AA$238,2,0)</f>
        <v>0.2898324171615505</v>
      </c>
      <c r="F154" s="23">
        <f>VLOOKUP('Table 7'!B154,'[7]Persons '!$P$27:$AA$238,3,0)</f>
        <v>2.5862202107963955E-2</v>
      </c>
      <c r="G154" s="23">
        <f>VLOOKUP('Table 7'!B154,'[7]Persons '!$P$27:$AA$238,4,0)</f>
        <v>5.7734841441510247E-2</v>
      </c>
      <c r="H154" s="23">
        <f>VLOOKUP('Table 7'!B154,'[7]Persons '!$P$27:$AA$238,5,0)</f>
        <v>4.8509660194514088E-2</v>
      </c>
      <c r="I154" s="22">
        <f>VLOOKUP('Table 7'!B154,'[7]Persons '!$P$27:$AA$238,6,0)</f>
        <v>0.18232470323999195</v>
      </c>
      <c r="J154" s="19">
        <f>VLOOKUP('Table 7'!B154,'[7]Persons '!$P$27:$AA$238,7,0)</f>
        <v>5.0866412101281859E-3</v>
      </c>
      <c r="K154" s="19">
        <f>VLOOKUP('Table 7'!B154,'[7]Persons '!$P$27:$AA$238,8,0)</f>
        <v>3.1732461016440443E-2</v>
      </c>
      <c r="L154" s="19">
        <f>VLOOKUP('Table 7'!B154,'[7]Persons '!$P$27:$AA$238,9,0)</f>
        <v>0.19999376732538068</v>
      </c>
      <c r="M154" s="19">
        <f>VLOOKUP('Table 7'!B154,'[7]Persons '!$P$27:$AA$238,10,0)</f>
        <v>5.5245383225837275E-2</v>
      </c>
      <c r="N154" s="19">
        <f>VLOOKUP('Table 7'!B154,'[7]Persons '!$P$27:$AA$238,11,0)</f>
        <v>0.10367792307668254</v>
      </c>
      <c r="O154" s="21"/>
      <c r="P154" s="145">
        <f>VLOOKUP(B154,'[7]Males '!$C$27:$N$238,12,FALSE)</f>
        <v>478.33883343019636</v>
      </c>
      <c r="Q154" s="19">
        <f>VLOOKUP(B154,'[7]Males '!$Q$27:$AB$238,2,FALSE)</f>
        <v>0.2999993339577593</v>
      </c>
      <c r="R154" s="19">
        <f>VLOOKUP(B154,'[7]Males '!$Q$27:$AB$238,3,FALSE)</f>
        <v>1.7489623984856185E-2</v>
      </c>
      <c r="S154" s="19">
        <f>VLOOKUP(B154,'[7]Males '!$Q$27:$AB$238,4,FALSE)</f>
        <v>7.0531297110374855E-2</v>
      </c>
      <c r="T154" s="19">
        <f>VLOOKUP(B154,'[7]Males '!$Q$27:$AB$238,5,FALSE)</f>
        <v>4.9479864342815053E-2</v>
      </c>
      <c r="U154" s="19">
        <f>VLOOKUP(B154,'[7]Males '!$Q$27:$AB$238,6,FALSE)</f>
        <v>0.17708496991520586</v>
      </c>
      <c r="V154" s="19">
        <f>VLOOKUP(B154,'[7]Males '!$Q$27:$AB$238,7,FALSE)</f>
        <v>7.9308762662260047E-3</v>
      </c>
      <c r="W154" s="19">
        <f>VLOOKUP(B154,'[7]Males '!$Q$27:$AB$238,8,FALSE)</f>
        <v>1.1426135450812175E-2</v>
      </c>
      <c r="X154" s="19">
        <f>VLOOKUP(B154,'[7]Males '!$Q$27:$AB$238,9,FALSE)</f>
        <v>0.20605362490993986</v>
      </c>
      <c r="Y154" s="19">
        <f>VLOOKUP(B154,'[7]Males '!$Q$27:$AB$238,10,FALSE)</f>
        <v>5.4788387298562398E-2</v>
      </c>
      <c r="Z154" s="19">
        <f>VLOOKUP(B154,'[7]Males '!$Q$27:$AB$238,11,FALSE)</f>
        <v>0.1052158867634482</v>
      </c>
      <c r="AA154" s="21"/>
      <c r="AB154" s="145">
        <f>VLOOKUP(B154,'[7]Females '!$C$27:$N$238,12,FALSE)</f>
        <v>380.4916925550171</v>
      </c>
      <c r="AC154" s="274">
        <f>VLOOKUP(B154,'[7]Females '!$Q$27:$AB$238,2,FALSE)</f>
        <v>0.27067487944169644</v>
      </c>
      <c r="AD154" s="274">
        <f>VLOOKUP(B154,'[7]Females '!$Q$27:$AB$238,3,FALSE)</f>
        <v>3.5887170157826893E-2</v>
      </c>
      <c r="AE154" s="274">
        <f>VLOOKUP(B154,'[7]Females '!$Q$27:$AB$238,4,FALSE)</f>
        <v>4.2514129609902113E-2</v>
      </c>
      <c r="AF154" s="274">
        <f>VLOOKUP(B154,'[7]Females '!$Q$27:$AB$238,5,FALSE)</f>
        <v>4.7077321980665464E-2</v>
      </c>
      <c r="AG154" s="274">
        <f>VLOOKUP(B154,'[7]Females '!$Q$27:$AB$238,6,FALSE)</f>
        <v>0.18919568745702206</v>
      </c>
      <c r="AH154" s="274">
        <f>VLOOKUP(B154,'[7]Females '!$Q$27:$AB$238,7,FALSE)</f>
        <v>1.5873230787748977E-3</v>
      </c>
      <c r="AI154" s="274">
        <f>VLOOKUP(B154,'[7]Females '!$Q$27:$AB$238,8,FALSE)</f>
        <v>5.773699238795902E-2</v>
      </c>
      <c r="AJ154" s="274">
        <f>VLOOKUP(B154,'[7]Females '!$Q$27:$AB$238,9,FALSE)</f>
        <v>0.19537703860418726</v>
      </c>
      <c r="AK154" s="274">
        <f>VLOOKUP(B154,'[7]Females '!$Q$27:$AB$238,10,FALSE)</f>
        <v>5.6649015560615232E-2</v>
      </c>
      <c r="AL154" s="273">
        <f>VLOOKUP(B154,'[7]Females '!$Q$27:$AB$238,11,FALSE)</f>
        <v>0.10330044172135096</v>
      </c>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row>
    <row r="155" spans="1:68" s="3" customFormat="1" x14ac:dyDescent="0.2">
      <c r="A155" s="275" t="s">
        <v>203</v>
      </c>
      <c r="B155" s="28" t="s">
        <v>202</v>
      </c>
      <c r="C155" s="188" t="s">
        <v>201</v>
      </c>
      <c r="D155" s="24">
        <f>VLOOKUP(B155,'[7]Persons '!$C$27:$N$238,12,FALSE)</f>
        <v>652.96452675875298</v>
      </c>
      <c r="E155" s="23">
        <f>VLOOKUP('Table 7'!B155,'[7]Persons '!$P$27:$AA$238,2,0)</f>
        <v>0.23925561722384017</v>
      </c>
      <c r="F155" s="23">
        <f>VLOOKUP('Table 7'!B155,'[7]Persons '!$P$27:$AA$238,3,0)</f>
        <v>2.4220927695426671E-2</v>
      </c>
      <c r="G155" s="23">
        <f>VLOOKUP('Table 7'!B155,'[7]Persons '!$P$27:$AA$238,4,0)</f>
        <v>4.1778696074401711E-2</v>
      </c>
      <c r="H155" s="23">
        <f>VLOOKUP('Table 7'!B155,'[7]Persons '!$P$27:$AA$238,5,0)</f>
        <v>6.1222586932651209E-2</v>
      </c>
      <c r="I155" s="22">
        <f>VLOOKUP('Table 7'!B155,'[7]Persons '!$P$27:$AA$238,6,0)</f>
        <v>0.15209225784489697</v>
      </c>
      <c r="J155" s="19">
        <f>VLOOKUP('Table 7'!B155,'[7]Persons '!$P$27:$AA$238,7,0)</f>
        <v>1.6976651072684364E-3</v>
      </c>
      <c r="K155" s="19">
        <f>VLOOKUP('Table 7'!B155,'[7]Persons '!$P$27:$AA$238,8,0)</f>
        <v>5.1142410080324954E-2</v>
      </c>
      <c r="L155" s="19">
        <f>VLOOKUP('Table 7'!B155,'[7]Persons '!$P$27:$AA$238,9,0)</f>
        <v>0.2933804380176081</v>
      </c>
      <c r="M155" s="19">
        <f>VLOOKUP('Table 7'!B155,'[7]Persons '!$P$27:$AA$238,10,0)</f>
        <v>5.0523956216899979E-2</v>
      </c>
      <c r="N155" s="19">
        <f>VLOOKUP('Table 7'!B155,'[7]Persons '!$P$27:$AA$238,11,0)</f>
        <v>8.4685444806681873E-2</v>
      </c>
      <c r="O155" s="21"/>
      <c r="P155" s="145">
        <f>VLOOKUP(B155,'[7]Males '!$C$27:$N$238,12,FALSE)</f>
        <v>338.29012128613891</v>
      </c>
      <c r="Q155" s="19">
        <f>VLOOKUP(B155,'[7]Males '!$Q$27:$AB$238,2,FALSE)</f>
        <v>0.26237523051112255</v>
      </c>
      <c r="R155" s="19">
        <f>VLOOKUP(B155,'[7]Males '!$Q$27:$AB$238,3,FALSE)</f>
        <v>2.5520474697874284E-2</v>
      </c>
      <c r="S155" s="19">
        <f>VLOOKUP(B155,'[7]Males '!$Q$27:$AB$238,4,FALSE)</f>
        <v>5.3435250570869404E-2</v>
      </c>
      <c r="T155" s="19">
        <f>VLOOKUP(B155,'[7]Males '!$Q$27:$AB$238,5,FALSE)</f>
        <v>5.753650435776423E-2</v>
      </c>
      <c r="U155" s="19">
        <f>VLOOKUP(B155,'[7]Males '!$Q$27:$AB$238,6,FALSE)</f>
        <v>0.15683384822375079</v>
      </c>
      <c r="V155" s="19">
        <f>VLOOKUP(B155,'[7]Males '!$Q$27:$AB$238,7,FALSE)</f>
        <v>3.2768178069993272E-3</v>
      </c>
      <c r="W155" s="19">
        <f>VLOOKUP(B155,'[7]Males '!$Q$27:$AB$238,8,FALSE)</f>
        <v>4.2276372575048723E-2</v>
      </c>
      <c r="X155" s="19">
        <f>VLOOKUP(B155,'[7]Males '!$Q$27:$AB$238,9,FALSE)</f>
        <v>0.2760725284988505</v>
      </c>
      <c r="Y155" s="19">
        <f>VLOOKUP(B155,'[7]Males '!$Q$27:$AB$238,10,FALSE)</f>
        <v>2.9575735490213841E-2</v>
      </c>
      <c r="Z155" s="19">
        <f>VLOOKUP(B155,'[7]Males '!$Q$27:$AB$238,11,FALSE)</f>
        <v>9.3097237267506114E-2</v>
      </c>
      <c r="AA155" s="21"/>
      <c r="AB155" s="145">
        <f>VLOOKUP(B155,'[7]Females '!$C$27:$N$238,12,FALSE)</f>
        <v>312.4771575100412</v>
      </c>
      <c r="AC155" s="274">
        <f>VLOOKUP(B155,'[7]Females '!$Q$27:$AB$238,2,FALSE)</f>
        <v>0.21590852547576658</v>
      </c>
      <c r="AD155" s="274">
        <f>VLOOKUP(B155,'[7]Females '!$Q$27:$AB$238,3,FALSE)</f>
        <v>2.118432544122684E-2</v>
      </c>
      <c r="AE155" s="274">
        <f>VLOOKUP(B155,'[7]Females '!$Q$27:$AB$238,4,FALSE)</f>
        <v>2.9452998060983407E-2</v>
      </c>
      <c r="AF155" s="274">
        <f>VLOOKUP(B155,'[7]Females '!$Q$27:$AB$238,5,FALSE)</f>
        <v>6.3586063815682395E-2</v>
      </c>
      <c r="AG155" s="274">
        <f>VLOOKUP(B155,'[7]Females '!$Q$27:$AB$238,6,FALSE)</f>
        <v>0.1480284446983694</v>
      </c>
      <c r="AH155" s="274">
        <f>VLOOKUP(B155,'[7]Females '!$Q$27:$AB$238,7,FALSE)</f>
        <v>0</v>
      </c>
      <c r="AI155" s="274">
        <f>VLOOKUP(B155,'[7]Females '!$Q$27:$AB$238,8,FALSE)</f>
        <v>6.1100467444045743E-2</v>
      </c>
      <c r="AJ155" s="274">
        <f>VLOOKUP(B155,'[7]Females '!$Q$27:$AB$238,9,FALSE)</f>
        <v>0.31100698954104056</v>
      </c>
      <c r="AK155" s="274">
        <f>VLOOKUP(B155,'[7]Females '!$Q$27:$AB$238,10,FALSE)</f>
        <v>7.3557927236003615E-2</v>
      </c>
      <c r="AL155" s="273">
        <f>VLOOKUP(B155,'[7]Females '!$Q$27:$AB$238,11,FALSE)</f>
        <v>7.6174258286881444E-2</v>
      </c>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row>
    <row r="156" spans="1:68" s="3" customFormat="1" x14ac:dyDescent="0.2">
      <c r="A156" s="275" t="s">
        <v>200</v>
      </c>
      <c r="B156" s="28" t="s">
        <v>199</v>
      </c>
      <c r="C156" s="188" t="s">
        <v>198</v>
      </c>
      <c r="D156" s="24">
        <f>VLOOKUP(B156,'[7]Persons '!$C$27:$N$238,12,FALSE)</f>
        <v>487.52861130254161</v>
      </c>
      <c r="E156" s="23">
        <f>VLOOKUP('Table 7'!B156,'[7]Persons '!$P$27:$AA$238,2,0)</f>
        <v>0.19165893781858073</v>
      </c>
      <c r="F156" s="23">
        <f>VLOOKUP('Table 7'!B156,'[7]Persons '!$P$27:$AA$238,3,0)</f>
        <v>3.2402359951418436E-2</v>
      </c>
      <c r="G156" s="23">
        <f>VLOOKUP('Table 7'!B156,'[7]Persons '!$P$27:$AA$238,4,0)</f>
        <v>2.1891338708628374E-2</v>
      </c>
      <c r="H156" s="23">
        <f>VLOOKUP('Table 7'!B156,'[7]Persons '!$P$27:$AA$238,5,0)</f>
        <v>8.3562971006158046E-2</v>
      </c>
      <c r="I156" s="22">
        <f>VLOOKUP('Table 7'!B156,'[7]Persons '!$P$27:$AA$238,6,0)</f>
        <v>0.10265595738828659</v>
      </c>
      <c r="J156" s="19">
        <f>VLOOKUP('Table 7'!B156,'[7]Persons '!$P$27:$AA$238,7,0)</f>
        <v>1.2035774278367646E-2</v>
      </c>
      <c r="K156" s="19">
        <f>VLOOKUP('Table 7'!B156,'[7]Persons '!$P$27:$AA$238,8,0)</f>
        <v>0.15993708352185831</v>
      </c>
      <c r="L156" s="19">
        <f>VLOOKUP('Table 7'!B156,'[7]Persons '!$P$27:$AA$238,9,0)</f>
        <v>0.23210411097722497</v>
      </c>
      <c r="M156" s="19">
        <f>VLOOKUP('Table 7'!B156,'[7]Persons '!$P$27:$AA$238,10,0)</f>
        <v>6.1920212266238436E-2</v>
      </c>
      <c r="N156" s="19">
        <f>VLOOKUP('Table 7'!B156,'[7]Persons '!$P$27:$AA$238,11,0)</f>
        <v>0.10183125408323852</v>
      </c>
      <c r="O156" s="21"/>
      <c r="P156" s="145">
        <f>VLOOKUP(B156,'[7]Males '!$C$27:$N$238,12,FALSE)</f>
        <v>256.34199781295143</v>
      </c>
      <c r="Q156" s="19">
        <f>VLOOKUP(B156,'[7]Males '!$Q$27:$AB$238,2,FALSE)</f>
        <v>0.23890044868669216</v>
      </c>
      <c r="R156" s="19">
        <f>VLOOKUP(B156,'[7]Males '!$Q$27:$AB$238,3,FALSE)</f>
        <v>3.682629104544638E-2</v>
      </c>
      <c r="S156" s="19">
        <f>VLOOKUP(B156,'[7]Males '!$Q$27:$AB$238,4,FALSE)</f>
        <v>2.3491719662223638E-2</v>
      </c>
      <c r="T156" s="19">
        <f>VLOOKUP(B156,'[7]Males '!$Q$27:$AB$238,5,FALSE)</f>
        <v>8.4690712476687829E-2</v>
      </c>
      <c r="U156" s="19">
        <f>VLOOKUP(B156,'[7]Males '!$Q$27:$AB$238,6,FALSE)</f>
        <v>0.11150973152678294</v>
      </c>
      <c r="V156" s="19">
        <f>VLOOKUP(B156,'[7]Males '!$Q$27:$AB$238,7,FALSE)</f>
        <v>1.3926845289877806E-2</v>
      </c>
      <c r="W156" s="19">
        <f>VLOOKUP(B156,'[7]Males '!$Q$27:$AB$238,8,FALSE)</f>
        <v>9.4028000347695484E-2</v>
      </c>
      <c r="X156" s="19">
        <f>VLOOKUP(B156,'[7]Males '!$Q$27:$AB$238,9,FALSE)</f>
        <v>0.21317862330111254</v>
      </c>
      <c r="Y156" s="19">
        <f>VLOOKUP(B156,'[7]Males '!$Q$27:$AB$238,10,FALSE)</f>
        <v>4.1246793116939073E-2</v>
      </c>
      <c r="Z156" s="19">
        <f>VLOOKUP(B156,'[7]Males '!$Q$27:$AB$238,11,FALSE)</f>
        <v>0.14220083454654212</v>
      </c>
      <c r="AA156" s="21"/>
      <c r="AB156" s="145">
        <f>VLOOKUP(B156,'[7]Females '!$C$27:$N$238,12,FALSE)</f>
        <v>229.67460369074615</v>
      </c>
      <c r="AC156" s="274">
        <f>VLOOKUP(B156,'[7]Females '!$Q$27:$AB$238,2,FALSE)</f>
        <v>0.14019398307969291</v>
      </c>
      <c r="AD156" s="274">
        <f>VLOOKUP(B156,'[7]Females '!$Q$27:$AB$238,3,FALSE)</f>
        <v>2.6858840420116808E-2</v>
      </c>
      <c r="AE156" s="274">
        <f>VLOOKUP(B156,'[7]Females '!$Q$27:$AB$238,4,FALSE)</f>
        <v>1.4485227186268929E-2</v>
      </c>
      <c r="AF156" s="274">
        <f>VLOOKUP(B156,'[7]Females '!$Q$27:$AB$238,5,FALSE)</f>
        <v>8.2854405635955308E-2</v>
      </c>
      <c r="AG156" s="274">
        <f>VLOOKUP(B156,'[7]Females '!$Q$27:$AB$238,6,FALSE)</f>
        <v>9.3449988145762192E-2</v>
      </c>
      <c r="AH156" s="274">
        <f>VLOOKUP(B156,'[7]Females '!$Q$27:$AB$238,7,FALSE)</f>
        <v>1.0004366778567069E-2</v>
      </c>
      <c r="AI156" s="274">
        <f>VLOOKUP(B156,'[7]Females '!$Q$27:$AB$238,8,FALSE)</f>
        <v>0.2345517436409342</v>
      </c>
      <c r="AJ156" s="274">
        <f>VLOOKUP(B156,'[7]Females '!$Q$27:$AB$238,9,FALSE)</f>
        <v>0.25475503070030209</v>
      </c>
      <c r="AK156" s="274">
        <f>VLOOKUP(B156,'[7]Females '!$Q$27:$AB$238,10,FALSE)</f>
        <v>8.5401648382312942E-2</v>
      </c>
      <c r="AL156" s="273">
        <f>VLOOKUP(B156,'[7]Females '!$Q$27:$AB$238,11,FALSE)</f>
        <v>5.7444766030087517E-2</v>
      </c>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row>
    <row r="157" spans="1:68" s="3" customFormat="1" x14ac:dyDescent="0.2">
      <c r="A157" s="275" t="s">
        <v>197</v>
      </c>
      <c r="B157" s="28" t="s">
        <v>196</v>
      </c>
      <c r="C157" s="188" t="s">
        <v>195</v>
      </c>
      <c r="D157" s="24">
        <f>VLOOKUP(B157,'[7]Persons '!$C$27:$N$238,12,FALSE)</f>
        <v>842.38650189879945</v>
      </c>
      <c r="E157" s="23">
        <f>VLOOKUP('Table 7'!B157,'[7]Persons '!$P$27:$AA$238,2,0)</f>
        <v>0.42083178985664499</v>
      </c>
      <c r="F157" s="23">
        <f>VLOOKUP('Table 7'!B157,'[7]Persons '!$P$27:$AA$238,3,0)</f>
        <v>2.1781978762904573E-2</v>
      </c>
      <c r="G157" s="23">
        <f>VLOOKUP('Table 7'!B157,'[7]Persons '!$P$27:$AA$238,4,0)</f>
        <v>3.2122629824204191E-2</v>
      </c>
      <c r="H157" s="23">
        <f>VLOOKUP('Table 7'!B157,'[7]Persons '!$P$27:$AA$238,5,0)</f>
        <v>4.0065376791925532E-2</v>
      </c>
      <c r="I157" s="22">
        <f>VLOOKUP('Table 7'!B157,'[7]Persons '!$P$27:$AA$238,6,0)</f>
        <v>0.14649475074570625</v>
      </c>
      <c r="J157" s="19">
        <f>VLOOKUP('Table 7'!B157,'[7]Persons '!$P$27:$AA$238,7,0)</f>
        <v>0</v>
      </c>
      <c r="K157" s="19">
        <f>VLOOKUP('Table 7'!B157,'[7]Persons '!$P$27:$AA$238,8,0)</f>
        <v>1.5295862992011657E-2</v>
      </c>
      <c r="L157" s="19">
        <f>VLOOKUP('Table 7'!B157,'[7]Persons '!$P$27:$AA$238,9,0)</f>
        <v>0.19182384134625774</v>
      </c>
      <c r="M157" s="19">
        <f>VLOOKUP('Table 7'!B157,'[7]Persons '!$P$27:$AA$238,10,0)</f>
        <v>5.3216610944128322E-2</v>
      </c>
      <c r="N157" s="19">
        <f>VLOOKUP('Table 7'!B157,'[7]Persons '!$P$27:$AA$238,11,0)</f>
        <v>7.8367158736216649E-2</v>
      </c>
      <c r="O157" s="21"/>
      <c r="P157" s="145">
        <f>VLOOKUP(B157,'[7]Males '!$C$27:$N$238,12,FALSE)</f>
        <v>491.37314700492925</v>
      </c>
      <c r="Q157" s="19">
        <f>VLOOKUP(B157,'[7]Males '!$Q$27:$AB$238,2,FALSE)</f>
        <v>0.46934853481848238</v>
      </c>
      <c r="R157" s="19">
        <f>VLOOKUP(B157,'[7]Males '!$Q$27:$AB$238,3,FALSE)</f>
        <v>1.816178517302236E-2</v>
      </c>
      <c r="S157" s="19">
        <f>VLOOKUP(B157,'[7]Males '!$Q$27:$AB$238,4,FALSE)</f>
        <v>1.6947843572634649E-2</v>
      </c>
      <c r="T157" s="19">
        <f>VLOOKUP(B157,'[7]Males '!$Q$27:$AB$238,5,FALSE)</f>
        <v>2.936358175857947E-2</v>
      </c>
      <c r="U157" s="19">
        <f>VLOOKUP(B157,'[7]Males '!$Q$27:$AB$238,6,FALSE)</f>
        <v>0.14828991786487702</v>
      </c>
      <c r="V157" s="19">
        <f>VLOOKUP(B157,'[7]Males '!$Q$27:$AB$238,7,FALSE)</f>
        <v>0</v>
      </c>
      <c r="W157" s="19">
        <f>VLOOKUP(B157,'[7]Males '!$Q$27:$AB$238,8,FALSE)</f>
        <v>1.1439182414177419E-2</v>
      </c>
      <c r="X157" s="19">
        <f>VLOOKUP(B157,'[7]Males '!$Q$27:$AB$238,9,FALSE)</f>
        <v>0.17135975235822301</v>
      </c>
      <c r="Y157" s="19">
        <f>VLOOKUP(B157,'[7]Males '!$Q$27:$AB$238,10,FALSE)</f>
        <v>6.0709193934008386E-2</v>
      </c>
      <c r="Z157" s="19">
        <f>VLOOKUP(B157,'[7]Males '!$Q$27:$AB$238,11,FALSE)</f>
        <v>7.4380208105995493E-2</v>
      </c>
      <c r="AA157" s="21"/>
      <c r="AB157" s="145">
        <f>VLOOKUP(B157,'[7]Females '!$C$27:$N$238,12,FALSE)</f>
        <v>350.53253735335102</v>
      </c>
      <c r="AC157" s="274">
        <f>VLOOKUP(B157,'[7]Females '!$Q$27:$AB$238,2,FALSE)</f>
        <v>0.35339872778875819</v>
      </c>
      <c r="AD157" s="274">
        <f>VLOOKUP(B157,'[7]Females '!$Q$27:$AB$238,3,FALSE)</f>
        <v>2.6886609243127829E-2</v>
      </c>
      <c r="AE157" s="274">
        <f>VLOOKUP(B157,'[7]Females '!$Q$27:$AB$238,4,FALSE)</f>
        <v>5.3438561451675165E-2</v>
      </c>
      <c r="AF157" s="274">
        <f>VLOOKUP(B157,'[7]Females '!$Q$27:$AB$238,5,FALSE)</f>
        <v>5.5122007140467937E-2</v>
      </c>
      <c r="AG157" s="274">
        <f>VLOOKUP(B157,'[7]Females '!$Q$27:$AB$238,6,FALSE)</f>
        <v>0.14417924623613204</v>
      </c>
      <c r="AH157" s="274">
        <f>VLOOKUP(B157,'[7]Females '!$Q$27:$AB$238,7,FALSE)</f>
        <v>0</v>
      </c>
      <c r="AI157" s="274">
        <f>VLOOKUP(B157,'[7]Females '!$Q$27:$AB$238,8,FALSE)</f>
        <v>2.0723101804451534E-2</v>
      </c>
      <c r="AJ157" s="274">
        <f>VLOOKUP(B157,'[7]Females '!$Q$27:$AB$238,9,FALSE)</f>
        <v>0.22077332532531363</v>
      </c>
      <c r="AK157" s="274">
        <f>VLOOKUP(B157,'[7]Females '!$Q$27:$AB$238,10,FALSE)</f>
        <v>4.1414898684552691E-2</v>
      </c>
      <c r="AL157" s="273">
        <f>VLOOKUP(B157,'[7]Females '!$Q$27:$AB$238,11,FALSE)</f>
        <v>8.4063522325521001E-2</v>
      </c>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row>
    <row r="158" spans="1:68" s="3" customFormat="1" x14ac:dyDescent="0.2">
      <c r="A158" s="275" t="s">
        <v>194</v>
      </c>
      <c r="B158" s="28" t="s">
        <v>193</v>
      </c>
      <c r="C158" s="188" t="s">
        <v>192</v>
      </c>
      <c r="D158" s="24">
        <f>VLOOKUP(B158,'[7]Persons '!$C$27:$N$238,12,FALSE)</f>
        <v>769.22591358437103</v>
      </c>
      <c r="E158" s="23">
        <f>VLOOKUP('Table 7'!B158,'[7]Persons '!$P$27:$AA$238,2,0)</f>
        <v>0.32265840715927091</v>
      </c>
      <c r="F158" s="23">
        <f>VLOOKUP('Table 7'!B158,'[7]Persons '!$P$27:$AA$238,3,0)</f>
        <v>2.7895439155772247E-2</v>
      </c>
      <c r="G158" s="23">
        <f>VLOOKUP('Table 7'!B158,'[7]Persons '!$P$27:$AA$238,4,0)</f>
        <v>4.7448215404356411E-2</v>
      </c>
      <c r="H158" s="23">
        <f>VLOOKUP('Table 7'!B158,'[7]Persons '!$P$27:$AA$238,5,0)</f>
        <v>4.6778863139275331E-2</v>
      </c>
      <c r="I158" s="22">
        <f>VLOOKUP('Table 7'!B158,'[7]Persons '!$P$27:$AA$238,6,0)</f>
        <v>0.14554300771091508</v>
      </c>
      <c r="J158" s="19">
        <f>VLOOKUP('Table 7'!B158,'[7]Persons '!$P$27:$AA$238,7,0)</f>
        <v>5.9767646784292987E-3</v>
      </c>
      <c r="K158" s="19">
        <f>VLOOKUP('Table 7'!B158,'[7]Persons '!$P$27:$AA$238,8,0)</f>
        <v>5.6347834182378112E-2</v>
      </c>
      <c r="L158" s="19">
        <f>VLOOKUP('Table 7'!B158,'[7]Persons '!$P$27:$AA$238,9,0)</f>
        <v>0.17863159267639966</v>
      </c>
      <c r="M158" s="19">
        <f>VLOOKUP('Table 7'!B158,'[7]Persons '!$P$27:$AA$238,10,0)</f>
        <v>6.0161950476091346E-2</v>
      </c>
      <c r="N158" s="19">
        <f>VLOOKUP('Table 7'!B158,'[7]Persons '!$P$27:$AA$238,11,0)</f>
        <v>0.10855792541711148</v>
      </c>
      <c r="O158" s="21"/>
      <c r="P158" s="145">
        <f>VLOOKUP(B158,'[7]Males '!$C$27:$N$238,12,FALSE)</f>
        <v>424.55869073673426</v>
      </c>
      <c r="Q158" s="19">
        <f>VLOOKUP(B158,'[7]Males '!$Q$27:$AB$238,2,FALSE)</f>
        <v>0.33137745258904694</v>
      </c>
      <c r="R158" s="19">
        <f>VLOOKUP(B158,'[7]Males '!$Q$27:$AB$238,3,FALSE)</f>
        <v>1.823278872227169E-2</v>
      </c>
      <c r="S158" s="19">
        <f>VLOOKUP(B158,'[7]Males '!$Q$27:$AB$238,4,FALSE)</f>
        <v>6.2486326788954584E-2</v>
      </c>
      <c r="T158" s="19">
        <f>VLOOKUP(B158,'[7]Males '!$Q$27:$AB$238,5,FALSE)</f>
        <v>4.8319768410161515E-2</v>
      </c>
      <c r="U158" s="19">
        <f>VLOOKUP(B158,'[7]Males '!$Q$27:$AB$238,6,FALSE)</f>
        <v>0.15526632658415887</v>
      </c>
      <c r="V158" s="19">
        <f>VLOOKUP(B158,'[7]Males '!$Q$27:$AB$238,7,FALSE)</f>
        <v>3.2101644459018126E-3</v>
      </c>
      <c r="W158" s="19">
        <f>VLOOKUP(B158,'[7]Males '!$Q$27:$AB$238,8,FALSE)</f>
        <v>4.3978453183235067E-2</v>
      </c>
      <c r="X158" s="19">
        <f>VLOOKUP(B158,'[7]Males '!$Q$27:$AB$238,9,FALSE)</f>
        <v>0.1661493710473308</v>
      </c>
      <c r="Y158" s="19">
        <f>VLOOKUP(B158,'[7]Males '!$Q$27:$AB$238,10,FALSE)</f>
        <v>6.0661506859710043E-2</v>
      </c>
      <c r="Z158" s="19">
        <f>VLOOKUP(B158,'[7]Males '!$Q$27:$AB$238,11,FALSE)</f>
        <v>0.11031784136922855</v>
      </c>
      <c r="AA158" s="21"/>
      <c r="AB158" s="145">
        <f>VLOOKUP(B158,'[7]Females '!$C$27:$N$238,12,FALSE)</f>
        <v>338.90935736062727</v>
      </c>
      <c r="AC158" s="274">
        <f>VLOOKUP(B158,'[7]Females '!$Q$27:$AB$238,2,FALSE)</f>
        <v>0.30612207353301268</v>
      </c>
      <c r="AD158" s="274">
        <f>VLOOKUP(B158,'[7]Females '!$Q$27:$AB$238,3,FALSE)</f>
        <v>3.9650416177669394E-2</v>
      </c>
      <c r="AE158" s="274">
        <f>VLOOKUP(B158,'[7]Females '!$Q$27:$AB$238,4,FALSE)</f>
        <v>2.9415781935137497E-2</v>
      </c>
      <c r="AF158" s="274">
        <f>VLOOKUP(B158,'[7]Females '!$Q$27:$AB$238,5,FALSE)</f>
        <v>4.5643284217044298E-2</v>
      </c>
      <c r="AG158" s="274">
        <f>VLOOKUP(B158,'[7]Females '!$Q$27:$AB$238,6,FALSE)</f>
        <v>0.13583509496666787</v>
      </c>
      <c r="AH158" s="274">
        <f>VLOOKUP(B158,'[7]Females '!$Q$27:$AB$238,7,FALSE)</f>
        <v>9.5440830581730828E-3</v>
      </c>
      <c r="AI158" s="274">
        <f>VLOOKUP(B158,'[7]Females '!$Q$27:$AB$238,8,FALSE)</f>
        <v>7.280052671158789E-2</v>
      </c>
      <c r="AJ158" s="274">
        <f>VLOOKUP(B158,'[7]Females '!$Q$27:$AB$238,9,FALSE)</f>
        <v>0.19223290187499881</v>
      </c>
      <c r="AK158" s="274">
        <f>VLOOKUP(B158,'[7]Females '!$Q$27:$AB$238,10,FALSE)</f>
        <v>6.0558261203966048E-2</v>
      </c>
      <c r="AL158" s="273">
        <f>VLOOKUP(B158,'[7]Females '!$Q$27:$AB$238,11,FALSE)</f>
        <v>0.10819757632174239</v>
      </c>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row>
    <row r="159" spans="1:68" s="3" customFormat="1" x14ac:dyDescent="0.2">
      <c r="A159" s="275" t="s">
        <v>191</v>
      </c>
      <c r="B159" s="28" t="s">
        <v>190</v>
      </c>
      <c r="C159" s="188" t="s">
        <v>189</v>
      </c>
      <c r="D159" s="24">
        <f>VLOOKUP(B159,'[7]Persons '!$C$27:$N$238,12,FALSE)</f>
        <v>1274.6687615842211</v>
      </c>
      <c r="E159" s="23">
        <f>VLOOKUP('Table 7'!B159,'[7]Persons '!$P$27:$AA$238,2,0)</f>
        <v>0.19847365709470122</v>
      </c>
      <c r="F159" s="23">
        <f>VLOOKUP('Table 7'!B159,'[7]Persons '!$P$27:$AA$238,3,0)</f>
        <v>1.9365209292680881E-2</v>
      </c>
      <c r="G159" s="23">
        <f>VLOOKUP('Table 7'!B159,'[7]Persons '!$P$27:$AA$238,4,0)</f>
        <v>5.786131949900724E-2</v>
      </c>
      <c r="H159" s="23">
        <f>VLOOKUP('Table 7'!B159,'[7]Persons '!$P$27:$AA$238,5,0)</f>
        <v>3.6205259458900407E-2</v>
      </c>
      <c r="I159" s="22">
        <f>VLOOKUP('Table 7'!B159,'[7]Persons '!$P$27:$AA$238,6,0)</f>
        <v>0.19529288510108811</v>
      </c>
      <c r="J159" s="19">
        <f>VLOOKUP('Table 7'!B159,'[7]Persons '!$P$27:$AA$238,7,0)</f>
        <v>4.9552928049241595E-3</v>
      </c>
      <c r="K159" s="19">
        <f>VLOOKUP('Table 7'!B159,'[7]Persons '!$P$27:$AA$238,8,0)</f>
        <v>6.1363771394191392E-2</v>
      </c>
      <c r="L159" s="19">
        <f>VLOOKUP('Table 7'!B159,'[7]Persons '!$P$27:$AA$238,9,0)</f>
        <v>0.27383897566067106</v>
      </c>
      <c r="M159" s="19">
        <f>VLOOKUP('Table 7'!B159,'[7]Persons '!$P$27:$AA$238,10,0)</f>
        <v>3.9839932298338106E-2</v>
      </c>
      <c r="N159" s="19">
        <f>VLOOKUP('Table 7'!B159,'[7]Persons '!$P$27:$AA$238,11,0)</f>
        <v>0.11280369739549739</v>
      </c>
      <c r="O159" s="21"/>
      <c r="P159" s="145">
        <f>VLOOKUP(B159,'[7]Males '!$C$27:$N$238,12,FALSE)</f>
        <v>671.43642248026447</v>
      </c>
      <c r="Q159" s="19">
        <f>VLOOKUP(B159,'[7]Males '!$Q$27:$AB$238,2,FALSE)</f>
        <v>0.23166696255622063</v>
      </c>
      <c r="R159" s="19">
        <f>VLOOKUP(B159,'[7]Males '!$Q$27:$AB$238,3,FALSE)</f>
        <v>2.2664617999255121E-2</v>
      </c>
      <c r="S159" s="19">
        <f>VLOOKUP(B159,'[7]Males '!$Q$27:$AB$238,4,FALSE)</f>
        <v>7.4708367314166038E-2</v>
      </c>
      <c r="T159" s="19">
        <f>VLOOKUP(B159,'[7]Males '!$Q$27:$AB$238,5,FALSE)</f>
        <v>2.927381279862586E-2</v>
      </c>
      <c r="U159" s="19">
        <f>VLOOKUP(B159,'[7]Males '!$Q$27:$AB$238,6,FALSE)</f>
        <v>0.19887389389598933</v>
      </c>
      <c r="V159" s="19">
        <f>VLOOKUP(B159,'[7]Males '!$Q$27:$AB$238,7,FALSE)</f>
        <v>9.4072301285168022E-3</v>
      </c>
      <c r="W159" s="19">
        <f>VLOOKUP(B159,'[7]Males '!$Q$27:$AB$238,8,FALSE)</f>
        <v>5.2954614381806965E-2</v>
      </c>
      <c r="X159" s="19">
        <f>VLOOKUP(B159,'[7]Males '!$Q$27:$AB$238,9,FALSE)</f>
        <v>0.24681652863053752</v>
      </c>
      <c r="Y159" s="19">
        <f>VLOOKUP(B159,'[7]Males '!$Q$27:$AB$238,10,FALSE)</f>
        <v>3.1863902635218364E-2</v>
      </c>
      <c r="Z159" s="19">
        <f>VLOOKUP(B159,'[7]Males '!$Q$27:$AB$238,11,FALSE)</f>
        <v>0.10177006965966344</v>
      </c>
      <c r="AA159" s="21"/>
      <c r="AB159" s="145">
        <f>VLOOKUP(B159,'[7]Females '!$C$27:$N$238,12,FALSE)</f>
        <v>600.61036571247041</v>
      </c>
      <c r="AC159" s="274">
        <f>VLOOKUP(B159,'[7]Females '!$Q$27:$AB$238,2,FALSE)</f>
        <v>0.16007064683562905</v>
      </c>
      <c r="AD159" s="274">
        <f>VLOOKUP(B159,'[7]Females '!$Q$27:$AB$238,3,FALSE)</f>
        <v>1.5761261977870936E-2</v>
      </c>
      <c r="AE159" s="274">
        <f>VLOOKUP(B159,'[7]Females '!$Q$27:$AB$238,4,FALSE)</f>
        <v>3.9280203835105894E-2</v>
      </c>
      <c r="AF159" s="274">
        <f>VLOOKUP(B159,'[7]Females '!$Q$27:$AB$238,5,FALSE)</f>
        <v>4.4112140935191897E-2</v>
      </c>
      <c r="AG159" s="274">
        <f>VLOOKUP(B159,'[7]Females '!$Q$27:$AB$238,6,FALSE)</f>
        <v>0.19214214529726786</v>
      </c>
      <c r="AH159" s="274">
        <f>VLOOKUP(B159,'[7]Females '!$Q$27:$AB$238,7,FALSE)</f>
        <v>0</v>
      </c>
      <c r="AI159" s="274">
        <f>VLOOKUP(B159,'[7]Females '!$Q$27:$AB$238,8,FALSE)</f>
        <v>7.103244980499171E-2</v>
      </c>
      <c r="AJ159" s="274">
        <f>VLOOKUP(B159,'[7]Females '!$Q$27:$AB$238,9,FALSE)</f>
        <v>0.30524345141582182</v>
      </c>
      <c r="AK159" s="274">
        <f>VLOOKUP(B159,'[7]Females '!$Q$27:$AB$238,10,FALSE)</f>
        <v>4.8930444844737006E-2</v>
      </c>
      <c r="AL159" s="273">
        <f>VLOOKUP(B159,'[7]Females '!$Q$27:$AB$238,11,FALSE)</f>
        <v>0.12342725505338382</v>
      </c>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row>
    <row r="160" spans="1:68" s="3" customFormat="1" x14ac:dyDescent="0.2">
      <c r="A160" s="275" t="s">
        <v>188</v>
      </c>
      <c r="B160" s="28" t="s">
        <v>187</v>
      </c>
      <c r="C160" s="188" t="s">
        <v>186</v>
      </c>
      <c r="D160" s="24">
        <f>VLOOKUP(B160,'[7]Persons '!$C$27:$N$238,12,FALSE)</f>
        <v>804.0918734018619</v>
      </c>
      <c r="E160" s="23">
        <f>VLOOKUP('Table 7'!B160,'[7]Persons '!$P$27:$AA$238,2,0)</f>
        <v>0.18750204316351995</v>
      </c>
      <c r="F160" s="23">
        <f>VLOOKUP('Table 7'!B160,'[7]Persons '!$P$27:$AA$238,3,0)</f>
        <v>2.0733424440581519E-2</v>
      </c>
      <c r="G160" s="23">
        <f>VLOOKUP('Table 7'!B160,'[7]Persons '!$P$27:$AA$238,4,0)</f>
        <v>2.9430147248452686E-2</v>
      </c>
      <c r="H160" s="23">
        <f>VLOOKUP('Table 7'!B160,'[7]Persons '!$P$27:$AA$238,5,0)</f>
        <v>4.7402006712423346E-2</v>
      </c>
      <c r="I160" s="22">
        <f>VLOOKUP('Table 7'!B160,'[7]Persons '!$P$27:$AA$238,6,0)</f>
        <v>0.18419192393375186</v>
      </c>
      <c r="J160" s="19">
        <f>VLOOKUP('Table 7'!B160,'[7]Persons '!$P$27:$AA$238,7,0)</f>
        <v>7.3357998589196609E-4</v>
      </c>
      <c r="K160" s="19">
        <f>VLOOKUP('Table 7'!B160,'[7]Persons '!$P$27:$AA$238,8,0)</f>
        <v>3.3142284137163754E-2</v>
      </c>
      <c r="L160" s="19">
        <f>VLOOKUP('Table 7'!B160,'[7]Persons '!$P$27:$AA$238,9,0)</f>
        <v>0.37379529027174058</v>
      </c>
      <c r="M160" s="19">
        <f>VLOOKUP('Table 7'!B160,'[7]Persons '!$P$27:$AA$238,10,0)</f>
        <v>3.2615306365967815E-2</v>
      </c>
      <c r="N160" s="19">
        <f>VLOOKUP('Table 7'!B160,'[7]Persons '!$P$27:$AA$238,11,0)</f>
        <v>9.0453993740506708E-2</v>
      </c>
      <c r="O160" s="21"/>
      <c r="P160" s="145">
        <f>VLOOKUP(B160,'[7]Males '!$C$27:$N$238,12,FALSE)</f>
        <v>417.65625102959615</v>
      </c>
      <c r="Q160" s="19">
        <f>VLOOKUP(B160,'[7]Males '!$Q$27:$AB$238,2,FALSE)</f>
        <v>0.21211046901980202</v>
      </c>
      <c r="R160" s="19">
        <f>VLOOKUP(B160,'[7]Males '!$Q$27:$AB$238,3,FALSE)</f>
        <v>2.0338772063194573E-2</v>
      </c>
      <c r="S160" s="19">
        <f>VLOOKUP(B160,'[7]Males '!$Q$27:$AB$238,4,FALSE)</f>
        <v>3.4068476784704663E-2</v>
      </c>
      <c r="T160" s="19">
        <f>VLOOKUP(B160,'[7]Males '!$Q$27:$AB$238,5,FALSE)</f>
        <v>3.5614641628762239E-2</v>
      </c>
      <c r="U160" s="19">
        <f>VLOOKUP(B160,'[7]Males '!$Q$27:$AB$238,6,FALSE)</f>
        <v>0.20559481883648592</v>
      </c>
      <c r="V160" s="19">
        <f>VLOOKUP(B160,'[7]Males '!$Q$27:$AB$238,7,FALSE)</f>
        <v>7.7267407421101309E-4</v>
      </c>
      <c r="W160" s="19">
        <f>VLOOKUP(B160,'[7]Males '!$Q$27:$AB$238,8,FALSE)</f>
        <v>2.1427961860235437E-2</v>
      </c>
      <c r="X160" s="19">
        <f>VLOOKUP(B160,'[7]Males '!$Q$27:$AB$238,9,FALSE)</f>
        <v>0.35846870812244264</v>
      </c>
      <c r="Y160" s="19">
        <f>VLOOKUP(B160,'[7]Males '!$Q$27:$AB$238,10,FALSE)</f>
        <v>3.2206785343015645E-2</v>
      </c>
      <c r="Z160" s="19">
        <f>VLOOKUP(B160,'[7]Males '!$Q$27:$AB$238,11,FALSE)</f>
        <v>7.9396692267145991E-2</v>
      </c>
      <c r="AA160" s="21"/>
      <c r="AB160" s="145">
        <f>VLOOKUP(B160,'[7]Females '!$C$27:$N$238,12,FALSE)</f>
        <v>382.93617967419095</v>
      </c>
      <c r="AC160" s="274">
        <f>VLOOKUP(B160,'[7]Females '!$Q$27:$AB$238,2,FALSE)</f>
        <v>0.15686572865519574</v>
      </c>
      <c r="AD160" s="274">
        <f>VLOOKUP(B160,'[7]Females '!$Q$27:$AB$238,3,FALSE)</f>
        <v>2.1353330513092079E-2</v>
      </c>
      <c r="AE160" s="274">
        <f>VLOOKUP(B160,'[7]Females '!$Q$27:$AB$238,4,FALSE)</f>
        <v>2.4640215378292002E-2</v>
      </c>
      <c r="AF160" s="274">
        <f>VLOOKUP(B160,'[7]Females '!$Q$27:$AB$238,5,FALSE)</f>
        <v>5.9916255805953493E-2</v>
      </c>
      <c r="AG160" s="274">
        <f>VLOOKUP(B160,'[7]Females '!$Q$27:$AB$238,6,FALSE)</f>
        <v>0.16177927137539933</v>
      </c>
      <c r="AH160" s="274">
        <f>VLOOKUP(B160,'[7]Females '!$Q$27:$AB$238,7,FALSE)</f>
        <v>6.9764509655511221E-4</v>
      </c>
      <c r="AI160" s="274">
        <f>VLOOKUP(B160,'[7]Females '!$Q$27:$AB$238,8,FALSE)</f>
        <v>4.6221590077952734E-2</v>
      </c>
      <c r="AJ160" s="274">
        <f>VLOOKUP(B160,'[7]Females '!$Q$27:$AB$238,9,FALSE)</f>
        <v>0.39182659438060147</v>
      </c>
      <c r="AK160" s="274">
        <f>VLOOKUP(B160,'[7]Females '!$Q$27:$AB$238,10,FALSE)</f>
        <v>3.3358920497343736E-2</v>
      </c>
      <c r="AL160" s="273">
        <f>VLOOKUP(B160,'[7]Females '!$Q$27:$AB$238,11,FALSE)</f>
        <v>0.1033404482196142</v>
      </c>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row>
    <row r="161" spans="1:68" s="3" customFormat="1" x14ac:dyDescent="0.2">
      <c r="A161" s="275" t="s">
        <v>185</v>
      </c>
      <c r="B161" s="28" t="s">
        <v>184</v>
      </c>
      <c r="C161" s="188" t="s">
        <v>183</v>
      </c>
      <c r="D161" s="24">
        <f>VLOOKUP(B161,'[7]Persons '!$C$27:$N$238,12,FALSE)</f>
        <v>748.06411551277586</v>
      </c>
      <c r="E161" s="23">
        <f>VLOOKUP('Table 7'!B161,'[7]Persons '!$P$27:$AA$238,2,0)</f>
        <v>0.18720451400813137</v>
      </c>
      <c r="F161" s="23">
        <f>VLOOKUP('Table 7'!B161,'[7]Persons '!$P$27:$AA$238,3,0)</f>
        <v>1.3214051175832188E-2</v>
      </c>
      <c r="G161" s="23">
        <f>VLOOKUP('Table 7'!B161,'[7]Persons '!$P$27:$AA$238,4,0)</f>
        <v>1.7476394356595468E-2</v>
      </c>
      <c r="H161" s="23">
        <f>VLOOKUP('Table 7'!B161,'[7]Persons '!$P$27:$AA$238,5,0)</f>
        <v>3.3402867449106741E-2</v>
      </c>
      <c r="I161" s="22">
        <f>VLOOKUP('Table 7'!B161,'[7]Persons '!$P$27:$AA$238,6,0)</f>
        <v>0.22616296434212124</v>
      </c>
      <c r="J161" s="19">
        <f>VLOOKUP('Table 7'!B161,'[7]Persons '!$P$27:$AA$238,7,0)</f>
        <v>7.9271150661469995E-3</v>
      </c>
      <c r="K161" s="19">
        <f>VLOOKUP('Table 7'!B161,'[7]Persons '!$P$27:$AA$238,8,0)</f>
        <v>4.3684071692435829E-2</v>
      </c>
      <c r="L161" s="19">
        <f>VLOOKUP('Table 7'!B161,'[7]Persons '!$P$27:$AA$238,9,0)</f>
        <v>0.30368491237130102</v>
      </c>
      <c r="M161" s="19">
        <f>VLOOKUP('Table 7'!B161,'[7]Persons '!$P$27:$AA$238,10,0)</f>
        <v>7.4828834507858988E-2</v>
      </c>
      <c r="N161" s="19">
        <f>VLOOKUP('Table 7'!B161,'[7]Persons '!$P$27:$AA$238,11,0)</f>
        <v>9.2414275030470047E-2</v>
      </c>
      <c r="O161" s="21"/>
      <c r="P161" s="145">
        <f>VLOOKUP(B161,'[7]Males '!$C$27:$N$238,12,FALSE)</f>
        <v>395.94163621527974</v>
      </c>
      <c r="Q161" s="19">
        <f>VLOOKUP(B161,'[7]Males '!$Q$27:$AB$238,2,FALSE)</f>
        <v>0.2447768659608037</v>
      </c>
      <c r="R161" s="19">
        <f>VLOOKUP(B161,'[7]Males '!$Q$27:$AB$238,3,FALSE)</f>
        <v>1.2640665475333674E-2</v>
      </c>
      <c r="S161" s="19">
        <f>VLOOKUP(B161,'[7]Males '!$Q$27:$AB$238,4,FALSE)</f>
        <v>1.5247602049962318E-2</v>
      </c>
      <c r="T161" s="19">
        <f>VLOOKUP(B161,'[7]Males '!$Q$27:$AB$238,5,FALSE)</f>
        <v>3.3738011154328652E-2</v>
      </c>
      <c r="U161" s="19">
        <f>VLOOKUP(B161,'[7]Males '!$Q$27:$AB$238,6,FALSE)</f>
        <v>0.21305987262860762</v>
      </c>
      <c r="V161" s="19">
        <f>VLOOKUP(B161,'[7]Males '!$Q$27:$AB$238,7,FALSE)</f>
        <v>1.3914762978930706E-2</v>
      </c>
      <c r="W161" s="19">
        <f>VLOOKUP(B161,'[7]Males '!$Q$27:$AB$238,8,FALSE)</f>
        <v>3.1026490574354297E-2</v>
      </c>
      <c r="X161" s="19">
        <f>VLOOKUP(B161,'[7]Males '!$Q$27:$AB$238,9,FALSE)</f>
        <v>0.24899793086938093</v>
      </c>
      <c r="Y161" s="19">
        <f>VLOOKUP(B161,'[7]Males '!$Q$27:$AB$238,10,FALSE)</f>
        <v>0.11294113068616073</v>
      </c>
      <c r="Z161" s="19">
        <f>VLOOKUP(B161,'[7]Males '!$Q$27:$AB$238,11,FALSE)</f>
        <v>7.3656667622137337E-2</v>
      </c>
      <c r="AA161" s="21"/>
      <c r="AB161" s="145">
        <f>VLOOKUP(B161,'[7]Females '!$C$27:$N$238,12,FALSE)</f>
        <v>349.99007658132524</v>
      </c>
      <c r="AC161" s="274">
        <f>VLOOKUP(B161,'[7]Females '!$Q$27:$AB$238,2,FALSE)</f>
        <v>0.11939368226354737</v>
      </c>
      <c r="AD161" s="274">
        <f>VLOOKUP(B161,'[7]Females '!$Q$27:$AB$238,3,FALSE)</f>
        <v>1.3943228852952679E-2</v>
      </c>
      <c r="AE161" s="274">
        <f>VLOOKUP(B161,'[7]Females '!$Q$27:$AB$238,4,FALSE)</f>
        <v>2.0104292817178012E-2</v>
      </c>
      <c r="AF161" s="274">
        <f>VLOOKUP(B161,'[7]Females '!$Q$27:$AB$238,5,FALSE)</f>
        <v>3.3227236807412922E-2</v>
      </c>
      <c r="AG161" s="274">
        <f>VLOOKUP(B161,'[7]Females '!$Q$27:$AB$238,6,FALSE)</f>
        <v>0.24111378817625606</v>
      </c>
      <c r="AH161" s="274">
        <f>VLOOKUP(B161,'[7]Females '!$Q$27:$AB$238,7,FALSE)</f>
        <v>1.2016234951790369E-3</v>
      </c>
      <c r="AI161" s="274">
        <f>VLOOKUP(B161,'[7]Females '!$Q$27:$AB$238,8,FALSE)</f>
        <v>5.8269672122638332E-2</v>
      </c>
      <c r="AJ161" s="274">
        <f>VLOOKUP(B161,'[7]Females '!$Q$27:$AB$238,9,FALSE)</f>
        <v>0.36638023635194783</v>
      </c>
      <c r="AK161" s="274">
        <f>VLOOKUP(B161,'[7]Females '!$Q$27:$AB$238,10,FALSE)</f>
        <v>3.2168540122808578E-2</v>
      </c>
      <c r="AL161" s="273">
        <f>VLOOKUP(B161,'[7]Females '!$Q$27:$AB$238,11,FALSE)</f>
        <v>0.11419769899007912</v>
      </c>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row>
    <row r="162" spans="1:68" s="3" customFormat="1" x14ac:dyDescent="0.2">
      <c r="A162" s="275" t="s">
        <v>182</v>
      </c>
      <c r="B162" s="28" t="s">
        <v>181</v>
      </c>
      <c r="C162" s="188" t="s">
        <v>180</v>
      </c>
      <c r="D162" s="24">
        <f>VLOOKUP(B162,'[7]Persons '!$C$27:$N$238,12,FALSE)</f>
        <v>278.25504883467005</v>
      </c>
      <c r="E162" s="23">
        <f>VLOOKUP('Table 7'!B162,'[7]Persons '!$P$27:$AA$238,2,0)</f>
        <v>0.17330346033677432</v>
      </c>
      <c r="F162" s="23">
        <f>VLOOKUP('Table 7'!B162,'[7]Persons '!$P$27:$AA$238,3,0)</f>
        <v>7.9272247278611652E-2</v>
      </c>
      <c r="G162" s="23">
        <f>VLOOKUP('Table 7'!B162,'[7]Persons '!$P$27:$AA$238,4,0)</f>
        <v>1.5056618204589466E-2</v>
      </c>
      <c r="H162" s="23">
        <f>VLOOKUP('Table 7'!B162,'[7]Persons '!$P$27:$AA$238,5,0)</f>
        <v>5.5504292792463043E-2</v>
      </c>
      <c r="I162" s="22">
        <f>VLOOKUP('Table 7'!B162,'[7]Persons '!$P$27:$AA$238,6,0)</f>
        <v>0.15884938911241181</v>
      </c>
      <c r="J162" s="19">
        <f>VLOOKUP('Table 7'!B162,'[7]Persons '!$P$27:$AA$238,7,0)</f>
        <v>8.4891212705142296E-3</v>
      </c>
      <c r="K162" s="19">
        <f>VLOOKUP('Table 7'!B162,'[7]Persons '!$P$27:$AA$238,8,0)</f>
        <v>0.16467264441725388</v>
      </c>
      <c r="L162" s="19">
        <f>VLOOKUP('Table 7'!B162,'[7]Persons '!$P$27:$AA$238,9,0)</f>
        <v>0.2527499607150277</v>
      </c>
      <c r="M162" s="19">
        <f>VLOOKUP('Table 7'!B162,'[7]Persons '!$P$27:$AA$238,10,0)</f>
        <v>3.7385276752695068E-2</v>
      </c>
      <c r="N162" s="19">
        <f>VLOOKUP('Table 7'!B162,'[7]Persons '!$P$27:$AA$238,11,0)</f>
        <v>5.4716989119658777E-2</v>
      </c>
      <c r="O162" s="21"/>
      <c r="P162" s="145">
        <f>VLOOKUP(B162,'[7]Males '!$C$27:$N$238,12,FALSE)</f>
        <v>138.24550221153709</v>
      </c>
      <c r="Q162" s="19">
        <f>VLOOKUP(B162,'[7]Males '!$Q$27:$AB$238,2,FALSE)</f>
        <v>0.22628928603946399</v>
      </c>
      <c r="R162" s="19">
        <f>VLOOKUP(B162,'[7]Males '!$Q$27:$AB$238,3,FALSE)</f>
        <v>8.8755113687015594E-2</v>
      </c>
      <c r="S162" s="19">
        <f>VLOOKUP(B162,'[7]Males '!$Q$27:$AB$238,4,FALSE)</f>
        <v>7.4731817825128772E-3</v>
      </c>
      <c r="T162" s="19">
        <f>VLOOKUP(B162,'[7]Males '!$Q$27:$AB$238,5,FALSE)</f>
        <v>4.3736966863195635E-2</v>
      </c>
      <c r="U162" s="19">
        <f>VLOOKUP(B162,'[7]Males '!$Q$27:$AB$238,6,FALSE)</f>
        <v>0.18292628604121342</v>
      </c>
      <c r="V162" s="19">
        <f>VLOOKUP(B162,'[7]Males '!$Q$27:$AB$238,7,FALSE)</f>
        <v>0</v>
      </c>
      <c r="W162" s="19">
        <f>VLOOKUP(B162,'[7]Males '!$Q$27:$AB$238,8,FALSE)</f>
        <v>0.1506598689296193</v>
      </c>
      <c r="X162" s="19">
        <f>VLOOKUP(B162,'[7]Males '!$Q$27:$AB$238,9,FALSE)</f>
        <v>0.23892959481222853</v>
      </c>
      <c r="Y162" s="19">
        <f>VLOOKUP(B162,'[7]Males '!$Q$27:$AB$238,10,FALSE)</f>
        <v>3.1891046601521977E-2</v>
      </c>
      <c r="Z162" s="19">
        <f>VLOOKUP(B162,'[7]Males '!$Q$27:$AB$238,11,FALSE)</f>
        <v>2.9338655243228807E-2</v>
      </c>
      <c r="AA162" s="21"/>
      <c r="AB162" s="145">
        <f>VLOOKUP(B162,'[7]Females '!$C$27:$N$238,12,FALSE)</f>
        <v>139.70148357074982</v>
      </c>
      <c r="AC162" s="274">
        <f>VLOOKUP(B162,'[7]Females '!$Q$27:$AB$238,2,FALSE)</f>
        <v>0.12125201817940608</v>
      </c>
      <c r="AD162" s="274">
        <f>VLOOKUP(B162,'[7]Females '!$Q$27:$AB$238,3,FALSE)</f>
        <v>7.0063019533243856E-2</v>
      </c>
      <c r="AE162" s="274">
        <f>VLOOKUP(B162,'[7]Females '!$Q$27:$AB$238,4,FALSE)</f>
        <v>2.2594221510631875E-2</v>
      </c>
      <c r="AF162" s="274">
        <f>VLOOKUP(B162,'[7]Females '!$Q$27:$AB$238,5,FALSE)</f>
        <v>6.5066221686201797E-2</v>
      </c>
      <c r="AG162" s="274">
        <f>VLOOKUP(B162,'[7]Females '!$Q$27:$AB$238,6,FALSE)</f>
        <v>0.13537371085823252</v>
      </c>
      <c r="AH162" s="274">
        <f>VLOOKUP(B162,'[7]Females '!$Q$27:$AB$238,7,FALSE)</f>
        <v>1.6908487965298528E-2</v>
      </c>
      <c r="AI162" s="274">
        <f>VLOOKUP(B162,'[7]Females '!$Q$27:$AB$238,8,FALSE)</f>
        <v>0.17890250577117423</v>
      </c>
      <c r="AJ162" s="274">
        <f>VLOOKUP(B162,'[7]Females '!$Q$27:$AB$238,9,FALSE)</f>
        <v>0.26698364169351391</v>
      </c>
      <c r="AK162" s="274">
        <f>VLOOKUP(B162,'[7]Females '!$Q$27:$AB$238,10,FALSE)</f>
        <v>4.2904685775970182E-2</v>
      </c>
      <c r="AL162" s="273">
        <f>VLOOKUP(B162,'[7]Females '!$Q$27:$AB$238,11,FALSE)</f>
        <v>7.9951487026327081E-2</v>
      </c>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row>
    <row r="163" spans="1:68" s="3" customFormat="1" x14ac:dyDescent="0.2">
      <c r="A163" s="275" t="s">
        <v>179</v>
      </c>
      <c r="B163" s="28" t="s">
        <v>178</v>
      </c>
      <c r="C163" s="188" t="s">
        <v>177</v>
      </c>
      <c r="D163" s="24">
        <f>VLOOKUP(B163,'[7]Persons '!$C$27:$N$238,12,FALSE)</f>
        <v>899.89564117260727</v>
      </c>
      <c r="E163" s="23">
        <f>VLOOKUP('Table 7'!B163,'[7]Persons '!$P$27:$AA$238,2,0)</f>
        <v>0.14418417641341849</v>
      </c>
      <c r="F163" s="23">
        <f>VLOOKUP('Table 7'!B163,'[7]Persons '!$P$27:$AA$238,3,0)</f>
        <v>2.601795963030943E-2</v>
      </c>
      <c r="G163" s="23">
        <f>VLOOKUP('Table 7'!B163,'[7]Persons '!$P$27:$AA$238,4,0)</f>
        <v>2.8464564058545996E-2</v>
      </c>
      <c r="H163" s="23">
        <f>VLOOKUP('Table 7'!B163,'[7]Persons '!$P$27:$AA$238,5,0)</f>
        <v>5.3204597125294802E-2</v>
      </c>
      <c r="I163" s="22">
        <f>VLOOKUP('Table 7'!B163,'[7]Persons '!$P$27:$AA$238,6,0)</f>
        <v>0.15740664593568449</v>
      </c>
      <c r="J163" s="19">
        <f>VLOOKUP('Table 7'!B163,'[7]Persons '!$P$27:$AA$238,7,0)</f>
        <v>4.8496324956607438E-3</v>
      </c>
      <c r="K163" s="19">
        <f>VLOOKUP('Table 7'!B163,'[7]Persons '!$P$27:$AA$238,8,0)</f>
        <v>0.12718818275816826</v>
      </c>
      <c r="L163" s="19">
        <f>VLOOKUP('Table 7'!B163,'[7]Persons '!$P$27:$AA$238,9,0)</f>
        <v>0.28189730381480904</v>
      </c>
      <c r="M163" s="19">
        <f>VLOOKUP('Table 7'!B163,'[7]Persons '!$P$27:$AA$238,10,0)</f>
        <v>5.1998277414319213E-2</v>
      </c>
      <c r="N163" s="19">
        <f>VLOOKUP('Table 7'!B163,'[7]Persons '!$P$27:$AA$238,11,0)</f>
        <v>0.12478866035378952</v>
      </c>
      <c r="O163" s="21"/>
      <c r="P163" s="145">
        <f>VLOOKUP(B163,'[7]Males '!$C$27:$N$238,12,FALSE)</f>
        <v>513.79895972884378</v>
      </c>
      <c r="Q163" s="19">
        <f>VLOOKUP(B163,'[7]Males '!$Q$27:$AB$238,2,FALSE)</f>
        <v>0.14262893408952351</v>
      </c>
      <c r="R163" s="19">
        <f>VLOOKUP(B163,'[7]Males '!$Q$27:$AB$238,3,FALSE)</f>
        <v>2.6064673920888223E-2</v>
      </c>
      <c r="S163" s="19">
        <f>VLOOKUP(B163,'[7]Males '!$Q$27:$AB$238,4,FALSE)</f>
        <v>3.9539448552666563E-2</v>
      </c>
      <c r="T163" s="19">
        <f>VLOOKUP(B163,'[7]Males '!$Q$27:$AB$238,5,FALSE)</f>
        <v>6.513521965553544E-2</v>
      </c>
      <c r="U163" s="19">
        <f>VLOOKUP(B163,'[7]Males '!$Q$27:$AB$238,6,FALSE)</f>
        <v>0.15531698359264257</v>
      </c>
      <c r="V163" s="19">
        <f>VLOOKUP(B163,'[7]Males '!$Q$27:$AB$238,7,FALSE)</f>
        <v>5.1376620896529078E-3</v>
      </c>
      <c r="W163" s="19">
        <f>VLOOKUP(B163,'[7]Males '!$Q$27:$AB$238,8,FALSE)</f>
        <v>8.1889624087058563E-2</v>
      </c>
      <c r="X163" s="19">
        <f>VLOOKUP(B163,'[7]Males '!$Q$27:$AB$238,9,FALSE)</f>
        <v>0.27225322056286161</v>
      </c>
      <c r="Y163" s="19">
        <f>VLOOKUP(B163,'[7]Males '!$Q$27:$AB$238,10,FALSE)</f>
        <v>5.9721296395764289E-2</v>
      </c>
      <c r="Z163" s="19">
        <f>VLOOKUP(B163,'[7]Males '!$Q$27:$AB$238,11,FALSE)</f>
        <v>0.15231293705340623</v>
      </c>
      <c r="AA163" s="21"/>
      <c r="AB163" s="145">
        <f>VLOOKUP(B163,'[7]Females '!$C$27:$N$238,12,FALSE)</f>
        <v>383.93298794968348</v>
      </c>
      <c r="AC163" s="274">
        <f>VLOOKUP(B163,'[7]Females '!$Q$27:$AB$238,2,FALSE)</f>
        <v>0.14707804666544316</v>
      </c>
      <c r="AD163" s="274">
        <f>VLOOKUP(B163,'[7]Females '!$Q$27:$AB$238,3,FALSE)</f>
        <v>2.610207101716874E-2</v>
      </c>
      <c r="AE163" s="274">
        <f>VLOOKUP(B163,'[7]Females '!$Q$27:$AB$238,4,FALSE)</f>
        <v>1.3803996415766051E-2</v>
      </c>
      <c r="AF163" s="274">
        <f>VLOOKUP(B163,'[7]Females '!$Q$27:$AB$238,5,FALSE)</f>
        <v>3.7538261610805833E-2</v>
      </c>
      <c r="AG163" s="274">
        <f>VLOOKUP(B163,'[7]Females '!$Q$27:$AB$238,6,FALSE)</f>
        <v>0.16109022124221897</v>
      </c>
      <c r="AH163" s="274">
        <f>VLOOKUP(B163,'[7]Females '!$Q$27:$AB$238,7,FALSE)</f>
        <v>4.4915070107446765E-3</v>
      </c>
      <c r="AI163" s="274">
        <f>VLOOKUP(B163,'[7]Females '!$Q$27:$AB$238,8,FALSE)</f>
        <v>0.18412603732514013</v>
      </c>
      <c r="AJ163" s="274">
        <f>VLOOKUP(B163,'[7]Females '!$Q$27:$AB$238,9,FALSE)</f>
        <v>0.29515637220693863</v>
      </c>
      <c r="AK163" s="274">
        <f>VLOOKUP(B163,'[7]Females '!$Q$27:$AB$238,10,FALSE)</f>
        <v>4.195597600990543E-2</v>
      </c>
      <c r="AL163" s="273">
        <f>VLOOKUP(B163,'[7]Females '!$Q$27:$AB$238,11,FALSE)</f>
        <v>8.8657510495868286E-2</v>
      </c>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row>
    <row r="164" spans="1:68" s="3" customFormat="1" x14ac:dyDescent="0.2">
      <c r="A164" s="275" t="s">
        <v>176</v>
      </c>
      <c r="B164" s="28" t="s">
        <v>175</v>
      </c>
      <c r="C164" s="188" t="s">
        <v>174</v>
      </c>
      <c r="D164" s="24">
        <f>VLOOKUP(B164,'[7]Persons '!$C$27:$N$238,12,FALSE)</f>
        <v>658.71340412155678</v>
      </c>
      <c r="E164" s="23">
        <f>VLOOKUP('Table 7'!B164,'[7]Persons '!$P$27:$AA$238,2,0)</f>
        <v>0.16271178476076995</v>
      </c>
      <c r="F164" s="23">
        <f>VLOOKUP('Table 7'!B164,'[7]Persons '!$P$27:$AA$238,3,0)</f>
        <v>3.9635574830782012E-2</v>
      </c>
      <c r="G164" s="23">
        <f>VLOOKUP('Table 7'!B164,'[7]Persons '!$P$27:$AA$238,4,0)</f>
        <v>4.438620253236992E-3</v>
      </c>
      <c r="H164" s="23">
        <f>VLOOKUP('Table 7'!B164,'[7]Persons '!$P$27:$AA$238,5,0)</f>
        <v>3.8034406489541428E-2</v>
      </c>
      <c r="I164" s="22">
        <f>VLOOKUP('Table 7'!B164,'[7]Persons '!$P$27:$AA$238,6,0)</f>
        <v>0.17659022587180309</v>
      </c>
      <c r="J164" s="19">
        <f>VLOOKUP('Table 7'!B164,'[7]Persons '!$P$27:$AA$238,7,0)</f>
        <v>1.151291095384381E-3</v>
      </c>
      <c r="K164" s="19">
        <f>VLOOKUP('Table 7'!B164,'[7]Persons '!$P$27:$AA$238,8,0)</f>
        <v>0.19869037366248357</v>
      </c>
      <c r="L164" s="19">
        <f>VLOOKUP('Table 7'!B164,'[7]Persons '!$P$27:$AA$238,9,0)</f>
        <v>0.29652721531211501</v>
      </c>
      <c r="M164" s="19">
        <f>VLOOKUP('Table 7'!B164,'[7]Persons '!$P$27:$AA$238,10,0)</f>
        <v>1.213921616312824E-2</v>
      </c>
      <c r="N164" s="19">
        <f>VLOOKUP('Table 7'!B164,'[7]Persons '!$P$27:$AA$238,11,0)</f>
        <v>7.0081291560755349E-2</v>
      </c>
      <c r="O164" s="21"/>
      <c r="P164" s="145">
        <f>VLOOKUP(B164,'[7]Males '!$C$27:$N$238,12,FALSE)</f>
        <v>322.49968394172208</v>
      </c>
      <c r="Q164" s="19">
        <f>VLOOKUP(B164,'[7]Males '!$Q$27:$AB$238,2,FALSE)</f>
        <v>0.21785757155714339</v>
      </c>
      <c r="R164" s="19">
        <f>VLOOKUP(B164,'[7]Males '!$Q$27:$AB$238,3,FALSE)</f>
        <v>4.3353075576177971E-2</v>
      </c>
      <c r="S164" s="19">
        <f>VLOOKUP(B164,'[7]Males '!$Q$27:$AB$238,4,FALSE)</f>
        <v>4.9315183476132075E-3</v>
      </c>
      <c r="T164" s="19">
        <f>VLOOKUP(B164,'[7]Males '!$Q$27:$AB$238,5,FALSE)</f>
        <v>2.8475647583887913E-2</v>
      </c>
      <c r="U164" s="19">
        <f>VLOOKUP(B164,'[7]Males '!$Q$27:$AB$238,6,FALSE)</f>
        <v>0.18042986411364093</v>
      </c>
      <c r="V164" s="19">
        <f>VLOOKUP(B164,'[7]Males '!$Q$27:$AB$238,7,FALSE)</f>
        <v>2.3515399063539061E-3</v>
      </c>
      <c r="W164" s="19">
        <f>VLOOKUP(B164,'[7]Males '!$Q$27:$AB$238,8,FALSE)</f>
        <v>0.15720958273427318</v>
      </c>
      <c r="X164" s="19">
        <f>VLOOKUP(B164,'[7]Males '!$Q$27:$AB$238,9,FALSE)</f>
        <v>0.30610142045741895</v>
      </c>
      <c r="Y164" s="19">
        <f>VLOOKUP(B164,'[7]Males '!$Q$27:$AB$238,10,FALSE)</f>
        <v>2.5821322402502277E-3</v>
      </c>
      <c r="Z164" s="19">
        <f>VLOOKUP(B164,'[7]Males '!$Q$27:$AB$238,11,FALSE)</f>
        <v>5.6707647483240246E-2</v>
      </c>
      <c r="AA164" s="21"/>
      <c r="AB164" s="145">
        <f>VLOOKUP(B164,'[7]Females '!$C$27:$N$238,12,FALSE)</f>
        <v>335.17002822895142</v>
      </c>
      <c r="AC164" s="274">
        <f>VLOOKUP(B164,'[7]Females '!$Q$27:$AB$238,2,FALSE)</f>
        <v>0.11015733075557183</v>
      </c>
      <c r="AD164" s="274">
        <f>VLOOKUP(B164,'[7]Females '!$Q$27:$AB$238,3,FALSE)</f>
        <v>3.3068109811495452E-2</v>
      </c>
      <c r="AE164" s="274">
        <f>VLOOKUP(B164,'[7]Females '!$Q$27:$AB$238,4,FALSE)</f>
        <v>3.9781765547477668E-3</v>
      </c>
      <c r="AF164" s="274">
        <f>VLOOKUP(B164,'[7]Females '!$Q$27:$AB$238,5,FALSE)</f>
        <v>4.7350254169469586E-2</v>
      </c>
      <c r="AG164" s="274">
        <f>VLOOKUP(B164,'[7]Females '!$Q$27:$AB$238,6,FALSE)</f>
        <v>0.17344562392852836</v>
      </c>
      <c r="AH164" s="274">
        <f>VLOOKUP(B164,'[7]Females '!$Q$27:$AB$238,7,FALSE)</f>
        <v>0</v>
      </c>
      <c r="AI164" s="274">
        <f>VLOOKUP(B164,'[7]Females '!$Q$27:$AB$238,8,FALSE)</f>
        <v>0.23922178268939767</v>
      </c>
      <c r="AJ164" s="274">
        <f>VLOOKUP(B164,'[7]Females '!$Q$27:$AB$238,9,FALSE)</f>
        <v>0.2882383027258828</v>
      </c>
      <c r="AK164" s="274">
        <f>VLOOKUP(B164,'[7]Females '!$Q$27:$AB$238,10,FALSE)</f>
        <v>2.1372816682498415E-2</v>
      </c>
      <c r="AL164" s="273">
        <f>VLOOKUP(B164,'[7]Females '!$Q$27:$AB$238,11,FALSE)</f>
        <v>8.3167602682407998E-2</v>
      </c>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row>
    <row r="165" spans="1:68" s="3" customFormat="1" x14ac:dyDescent="0.2">
      <c r="A165" s="275" t="s">
        <v>173</v>
      </c>
      <c r="B165" s="28" t="s">
        <v>172</v>
      </c>
      <c r="C165" s="188" t="s">
        <v>171</v>
      </c>
      <c r="D165" s="24">
        <f>VLOOKUP(B165,'[7]Persons '!$C$27:$N$238,12,FALSE)</f>
        <v>503.66259763412921</v>
      </c>
      <c r="E165" s="23">
        <f>VLOOKUP('Table 7'!B165,'[7]Persons '!$P$27:$AA$238,2,0)</f>
        <v>0.18893811972808677</v>
      </c>
      <c r="F165" s="23">
        <f>VLOOKUP('Table 7'!B165,'[7]Persons '!$P$27:$AA$238,3,0)</f>
        <v>7.3739673704730196E-2</v>
      </c>
      <c r="G165" s="23">
        <f>VLOOKUP('Table 7'!B165,'[7]Persons '!$P$27:$AA$238,4,0)</f>
        <v>3.1125528118624297E-2</v>
      </c>
      <c r="H165" s="23">
        <f>VLOOKUP('Table 7'!B165,'[7]Persons '!$P$27:$AA$238,5,0)</f>
        <v>7.1219875652719922E-2</v>
      </c>
      <c r="I165" s="22">
        <f>VLOOKUP('Table 7'!B165,'[7]Persons '!$P$27:$AA$238,6,0)</f>
        <v>0.12538022428434681</v>
      </c>
      <c r="J165" s="19">
        <f>VLOOKUP('Table 7'!B165,'[7]Persons '!$P$27:$AA$238,7,0)</f>
        <v>7.5595357068935672E-3</v>
      </c>
      <c r="K165" s="19">
        <f>VLOOKUP('Table 7'!B165,'[7]Persons '!$P$27:$AA$238,8,0)</f>
        <v>0.16545029178279955</v>
      </c>
      <c r="L165" s="19">
        <f>VLOOKUP('Table 7'!B165,'[7]Persons '!$P$27:$AA$238,9,0)</f>
        <v>0.22070608989906843</v>
      </c>
      <c r="M165" s="19">
        <f>VLOOKUP('Table 7'!B165,'[7]Persons '!$P$27:$AA$238,10,0)</f>
        <v>2.5695200143395078E-2</v>
      </c>
      <c r="N165" s="19">
        <f>VLOOKUP('Table 7'!B165,'[7]Persons '!$P$27:$AA$238,11,0)</f>
        <v>9.0185460979335386E-2</v>
      </c>
      <c r="O165" s="21"/>
      <c r="P165" s="145">
        <f>VLOOKUP(B165,'[7]Males '!$C$27:$N$238,12,FALSE)</f>
        <v>245.172690298525</v>
      </c>
      <c r="Q165" s="19">
        <f>VLOOKUP(B165,'[7]Males '!$Q$27:$AB$238,2,FALSE)</f>
        <v>0.22786148173818638</v>
      </c>
      <c r="R165" s="19">
        <f>VLOOKUP(B165,'[7]Males '!$Q$27:$AB$238,3,FALSE)</f>
        <v>7.3033583929469237E-2</v>
      </c>
      <c r="S165" s="19">
        <f>VLOOKUP(B165,'[7]Males '!$Q$27:$AB$238,4,FALSE)</f>
        <v>3.1407494235907364E-2</v>
      </c>
      <c r="T165" s="19">
        <f>VLOOKUP(B165,'[7]Males '!$Q$27:$AB$238,5,FALSE)</f>
        <v>7.9222480937333528E-2</v>
      </c>
      <c r="U165" s="19">
        <f>VLOOKUP(B165,'[7]Males '!$Q$27:$AB$238,6,FALSE)</f>
        <v>0.11860355607941411</v>
      </c>
      <c r="V165" s="19">
        <f>VLOOKUP(B165,'[7]Males '!$Q$27:$AB$238,7,FALSE)</f>
        <v>2.7205125153084405E-3</v>
      </c>
      <c r="W165" s="19">
        <f>VLOOKUP(B165,'[7]Males '!$Q$27:$AB$238,8,FALSE)</f>
        <v>0.1398767621357884</v>
      </c>
      <c r="X165" s="19">
        <f>VLOOKUP(B165,'[7]Males '!$Q$27:$AB$238,9,FALSE)</f>
        <v>0.20729797227894245</v>
      </c>
      <c r="Y165" s="19">
        <f>VLOOKUP(B165,'[7]Males '!$Q$27:$AB$238,10,FALSE)</f>
        <v>3.1835886282086959E-2</v>
      </c>
      <c r="Z165" s="19">
        <f>VLOOKUP(B165,'[7]Males '!$Q$27:$AB$238,11,FALSE)</f>
        <v>8.8140269867563181E-2</v>
      </c>
      <c r="AA165" s="21"/>
      <c r="AB165" s="145">
        <f>VLOOKUP(B165,'[7]Females '!$C$27:$N$238,12,FALSE)</f>
        <v>258.48990733560424</v>
      </c>
      <c r="AC165" s="274">
        <f>VLOOKUP(B165,'[7]Females '!$Q$27:$AB$238,2,FALSE)</f>
        <v>0.15202006177432043</v>
      </c>
      <c r="AD165" s="274">
        <f>VLOOKUP(B165,'[7]Females '!$Q$27:$AB$238,3,FALSE)</f>
        <v>7.4409386234621178E-2</v>
      </c>
      <c r="AE165" s="274">
        <f>VLOOKUP(B165,'[7]Females '!$Q$27:$AB$238,4,FALSE)</f>
        <v>3.0858088696095638E-2</v>
      </c>
      <c r="AF165" s="274">
        <f>VLOOKUP(B165,'[7]Females '!$Q$27:$AB$238,5,FALSE)</f>
        <v>6.3629558927206176E-2</v>
      </c>
      <c r="AG165" s="274">
        <f>VLOOKUP(B165,'[7]Females '!$Q$27:$AB$238,6,FALSE)</f>
        <v>0.13180776334066563</v>
      </c>
      <c r="AH165" s="274">
        <f>VLOOKUP(B165,'[7]Females '!$Q$27:$AB$238,7,FALSE)</f>
        <v>1.2149255849264736E-2</v>
      </c>
      <c r="AI165" s="274">
        <f>VLOOKUP(B165,'[7]Females '!$Q$27:$AB$238,8,FALSE)</f>
        <v>0.18970629128627875</v>
      </c>
      <c r="AJ165" s="274">
        <f>VLOOKUP(B165,'[7]Females '!$Q$27:$AB$238,9,FALSE)</f>
        <v>0.23342343079121167</v>
      </c>
      <c r="AK165" s="274">
        <f>VLOOKUP(B165,'[7]Females '!$Q$27:$AB$238,10,FALSE)</f>
        <v>1.9870877807485521E-2</v>
      </c>
      <c r="AL165" s="273">
        <f>VLOOKUP(B165,'[7]Females '!$Q$27:$AB$238,11,FALSE)</f>
        <v>9.2125285292850342E-2</v>
      </c>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row>
    <row r="166" spans="1:68" s="3" customFormat="1" x14ac:dyDescent="0.2">
      <c r="A166" s="275" t="s">
        <v>170</v>
      </c>
      <c r="B166" s="28" t="s">
        <v>169</v>
      </c>
      <c r="C166" s="188" t="s">
        <v>168</v>
      </c>
      <c r="D166" s="24">
        <f>VLOOKUP(B166,'[7]Persons '!$C$27:$N$238,12,FALSE)</f>
        <v>1505.8572741024195</v>
      </c>
      <c r="E166" s="23">
        <f>VLOOKUP('Table 7'!B166,'[7]Persons '!$P$27:$AA$238,2,0)</f>
        <v>0.12863439055124001</v>
      </c>
      <c r="F166" s="23">
        <f>VLOOKUP('Table 7'!B166,'[7]Persons '!$P$27:$AA$238,3,0)</f>
        <v>4.4716595373595881E-2</v>
      </c>
      <c r="G166" s="23">
        <f>VLOOKUP('Table 7'!B166,'[7]Persons '!$P$27:$AA$238,4,0)</f>
        <v>1.2510614209746839E-2</v>
      </c>
      <c r="H166" s="23">
        <f>VLOOKUP('Table 7'!B166,'[7]Persons '!$P$27:$AA$238,5,0)</f>
        <v>6.7668030031548934E-2</v>
      </c>
      <c r="I166" s="22">
        <f>VLOOKUP('Table 7'!B166,'[7]Persons '!$P$27:$AA$238,6,0)</f>
        <v>0.11970677268627421</v>
      </c>
      <c r="J166" s="19">
        <f>VLOOKUP('Table 7'!B166,'[7]Persons '!$P$27:$AA$238,7,0)</f>
        <v>5.2296617262419971E-3</v>
      </c>
      <c r="K166" s="19">
        <f>VLOOKUP('Table 7'!B166,'[7]Persons '!$P$27:$AA$238,8,0)</f>
        <v>0.19648577132080269</v>
      </c>
      <c r="L166" s="19">
        <f>VLOOKUP('Table 7'!B166,'[7]Persons '!$P$27:$AA$238,9,0)</f>
        <v>0.30359286066710583</v>
      </c>
      <c r="M166" s="19">
        <f>VLOOKUP('Table 7'!B166,'[7]Persons '!$P$27:$AA$238,10,0)</f>
        <v>2.9153907602837044E-2</v>
      </c>
      <c r="N166" s="19">
        <f>VLOOKUP('Table 7'!B166,'[7]Persons '!$P$27:$AA$238,11,0)</f>
        <v>9.2301395830606509E-2</v>
      </c>
      <c r="O166" s="21"/>
      <c r="P166" s="145">
        <f>VLOOKUP(B166,'[7]Males '!$C$27:$N$238,12,FALSE)</f>
        <v>775.15019173475946</v>
      </c>
      <c r="Q166" s="19">
        <f>VLOOKUP(B166,'[7]Males '!$Q$27:$AB$238,2,FALSE)</f>
        <v>0.16772547983699193</v>
      </c>
      <c r="R166" s="19">
        <f>VLOOKUP(B166,'[7]Males '!$Q$27:$AB$238,3,FALSE)</f>
        <v>3.694855949882507E-2</v>
      </c>
      <c r="S166" s="19">
        <f>VLOOKUP(B166,'[7]Males '!$Q$27:$AB$238,4,FALSE)</f>
        <v>1.8353767535702406E-2</v>
      </c>
      <c r="T166" s="19">
        <f>VLOOKUP(B166,'[7]Males '!$Q$27:$AB$238,5,FALSE)</f>
        <v>6.4806352582652091E-2</v>
      </c>
      <c r="U166" s="19">
        <f>VLOOKUP(B166,'[7]Males '!$Q$27:$AB$238,6,FALSE)</f>
        <v>0.13178085662335093</v>
      </c>
      <c r="V166" s="19">
        <f>VLOOKUP(B166,'[7]Males '!$Q$27:$AB$238,7,FALSE)</f>
        <v>6.5429197066958801E-3</v>
      </c>
      <c r="W166" s="19">
        <f>VLOOKUP(B166,'[7]Males '!$Q$27:$AB$238,8,FALSE)</f>
        <v>0.16017340925168161</v>
      </c>
      <c r="X166" s="19">
        <f>VLOOKUP(B166,'[7]Males '!$Q$27:$AB$238,9,FALSE)</f>
        <v>0.27926345615843667</v>
      </c>
      <c r="Y166" s="19">
        <f>VLOOKUP(B166,'[7]Males '!$Q$27:$AB$238,10,FALSE)</f>
        <v>3.4635117223257315E-2</v>
      </c>
      <c r="Z166" s="19">
        <f>VLOOKUP(B166,'[7]Males '!$Q$27:$AB$238,11,FALSE)</f>
        <v>9.9770081582405884E-2</v>
      </c>
      <c r="AA166" s="21"/>
      <c r="AB166" s="145">
        <f>VLOOKUP(B166,'[7]Females '!$C$27:$N$238,12,FALSE)</f>
        <v>729.18011421554218</v>
      </c>
      <c r="AC166" s="274">
        <f>VLOOKUP(B166,'[7]Females '!$Q$27:$AB$238,2,FALSE)</f>
        <v>8.734823346819949E-2</v>
      </c>
      <c r="AD166" s="274">
        <f>VLOOKUP(B166,'[7]Females '!$Q$27:$AB$238,3,FALSE)</f>
        <v>5.3067996071472896E-2</v>
      </c>
      <c r="AE166" s="274">
        <f>VLOOKUP(B166,'[7]Females '!$Q$27:$AB$238,4,FALSE)</f>
        <v>6.3252863002762642E-3</v>
      </c>
      <c r="AF166" s="274">
        <f>VLOOKUP(B166,'[7]Females '!$Q$27:$AB$238,5,FALSE)</f>
        <v>6.99626183956365E-2</v>
      </c>
      <c r="AG166" s="274">
        <f>VLOOKUP(B166,'[7]Females '!$Q$27:$AB$238,6,FALSE)</f>
        <v>0.10712217270820996</v>
      </c>
      <c r="AH166" s="274">
        <f>VLOOKUP(B166,'[7]Females '!$Q$27:$AB$238,7,FALSE)</f>
        <v>3.844562724289288E-3</v>
      </c>
      <c r="AI166" s="274">
        <f>VLOOKUP(B166,'[7]Females '!$Q$27:$AB$238,8,FALSE)</f>
        <v>0.2354988510534782</v>
      </c>
      <c r="AJ166" s="274">
        <f>VLOOKUP(B166,'[7]Females '!$Q$27:$AB$238,9,FALSE)</f>
        <v>0.32888693991037693</v>
      </c>
      <c r="AK166" s="274">
        <f>VLOOKUP(B166,'[7]Females '!$Q$27:$AB$238,10,FALSE)</f>
        <v>2.338819414216374E-2</v>
      </c>
      <c r="AL166" s="273">
        <f>VLOOKUP(B166,'[7]Females '!$Q$27:$AB$238,11,FALSE)</f>
        <v>8.4555145225896522E-2</v>
      </c>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row>
    <row r="167" spans="1:68" s="3" customFormat="1" x14ac:dyDescent="0.2">
      <c r="A167" s="275" t="s">
        <v>167</v>
      </c>
      <c r="B167" s="28" t="s">
        <v>166</v>
      </c>
      <c r="C167" s="188" t="s">
        <v>165</v>
      </c>
      <c r="D167" s="24">
        <f>VLOOKUP(B167,'[7]Persons '!$C$27:$N$238,12,FALSE)</f>
        <v>337.10751905245263</v>
      </c>
      <c r="E167" s="23">
        <f>VLOOKUP('Table 7'!B167,'[7]Persons '!$P$27:$AA$238,2,0)</f>
        <v>0.19340937608571168</v>
      </c>
      <c r="F167" s="23">
        <f>VLOOKUP('Table 7'!B167,'[7]Persons '!$P$27:$AA$238,3,0)</f>
        <v>2.7231075581393496E-2</v>
      </c>
      <c r="G167" s="23">
        <f>VLOOKUP('Table 7'!B167,'[7]Persons '!$P$27:$AA$238,4,0)</f>
        <v>4.7335012893145754E-2</v>
      </c>
      <c r="H167" s="23">
        <f>VLOOKUP('Table 7'!B167,'[7]Persons '!$P$27:$AA$238,5,0)</f>
        <v>5.9782450634610435E-2</v>
      </c>
      <c r="I167" s="22">
        <f>VLOOKUP('Table 7'!B167,'[7]Persons '!$P$27:$AA$238,6,0)</f>
        <v>0.11957302628127926</v>
      </c>
      <c r="J167" s="19">
        <f>VLOOKUP('Table 7'!B167,'[7]Persons '!$P$27:$AA$238,7,0)</f>
        <v>3.1104900006537744E-3</v>
      </c>
      <c r="K167" s="19">
        <f>VLOOKUP('Table 7'!B167,'[7]Persons '!$P$27:$AA$238,8,0)</f>
        <v>0.14399224255634427</v>
      </c>
      <c r="L167" s="19">
        <f>VLOOKUP('Table 7'!B167,'[7]Persons '!$P$27:$AA$238,9,0)</f>
        <v>0.21602024701560588</v>
      </c>
      <c r="M167" s="19">
        <f>VLOOKUP('Table 7'!B167,'[7]Persons '!$P$27:$AA$238,10,0)</f>
        <v>6.9166046831026201E-2</v>
      </c>
      <c r="N167" s="19">
        <f>VLOOKUP('Table 7'!B167,'[7]Persons '!$P$27:$AA$238,11,0)</f>
        <v>0.12038003212022906</v>
      </c>
      <c r="O167" s="21"/>
      <c r="P167" s="145">
        <f>VLOOKUP(B167,'[7]Males '!$C$27:$N$238,12,FALSE)</f>
        <v>181.50427188648302</v>
      </c>
      <c r="Q167" s="19">
        <f>VLOOKUP(B167,'[7]Males '!$Q$27:$AB$238,2,FALSE)</f>
        <v>0.24056096871207383</v>
      </c>
      <c r="R167" s="19">
        <f>VLOOKUP(B167,'[7]Males '!$Q$27:$AB$238,3,FALSE)</f>
        <v>1.9344243022220819E-2</v>
      </c>
      <c r="S167" s="19">
        <f>VLOOKUP(B167,'[7]Males '!$Q$27:$AB$238,4,FALSE)</f>
        <v>5.1415963082731844E-2</v>
      </c>
      <c r="T167" s="19">
        <f>VLOOKUP(B167,'[7]Males '!$Q$27:$AB$238,5,FALSE)</f>
        <v>5.0424455293652665E-2</v>
      </c>
      <c r="U167" s="19">
        <f>VLOOKUP(B167,'[7]Males '!$Q$27:$AB$238,6,FALSE)</f>
        <v>0.14193232075290654</v>
      </c>
      <c r="V167" s="19">
        <f>VLOOKUP(B167,'[7]Males '!$Q$27:$AB$238,7,FALSE)</f>
        <v>0</v>
      </c>
      <c r="W167" s="19">
        <f>VLOOKUP(B167,'[7]Males '!$Q$27:$AB$238,8,FALSE)</f>
        <v>0.17605221855649611</v>
      </c>
      <c r="X167" s="19">
        <f>VLOOKUP(B167,'[7]Males '!$Q$27:$AB$238,9,FALSE)</f>
        <v>0.12473559615518494</v>
      </c>
      <c r="Y167" s="19">
        <f>VLOOKUP(B167,'[7]Males '!$Q$27:$AB$238,10,FALSE)</f>
        <v>6.988735152697477E-2</v>
      </c>
      <c r="Z167" s="19">
        <f>VLOOKUP(B167,'[7]Males '!$Q$27:$AB$238,11,FALSE)</f>
        <v>0.1256468828977583</v>
      </c>
      <c r="AA167" s="21"/>
      <c r="AB167" s="145">
        <f>VLOOKUP(B167,'[7]Females '!$C$27:$N$238,12,FALSE)</f>
        <v>151.92820345833417</v>
      </c>
      <c r="AC167" s="274">
        <f>VLOOKUP(B167,'[7]Females '!$Q$27:$AB$238,2,FALSE)</f>
        <v>0.14175716537878677</v>
      </c>
      <c r="AD167" s="274">
        <f>VLOOKUP(B167,'[7]Females '!$Q$27:$AB$238,3,FALSE)</f>
        <v>3.7311950358082456E-2</v>
      </c>
      <c r="AE167" s="274">
        <f>VLOOKUP(B167,'[7]Females '!$Q$27:$AB$238,4,FALSE)</f>
        <v>4.3604621572896504E-2</v>
      </c>
      <c r="AF167" s="274">
        <f>VLOOKUP(B167,'[7]Females '!$Q$27:$AB$238,5,FALSE)</f>
        <v>7.2408277874353041E-2</v>
      </c>
      <c r="AG167" s="274">
        <f>VLOOKUP(B167,'[7]Females '!$Q$27:$AB$238,6,FALSE)</f>
        <v>9.5753410944863435E-2</v>
      </c>
      <c r="AH167" s="274">
        <f>VLOOKUP(B167,'[7]Females '!$Q$27:$AB$238,7,FALSE)</f>
        <v>6.9017440033470982E-3</v>
      </c>
      <c r="AI167" s="274">
        <f>VLOOKUP(B167,'[7]Females '!$Q$27:$AB$238,8,FALSE)</f>
        <v>9.7194127820135173E-2</v>
      </c>
      <c r="AJ167" s="274">
        <f>VLOOKUP(B167,'[7]Females '!$Q$27:$AB$238,9,FALSE)</f>
        <v>0.31809150540723913</v>
      </c>
      <c r="AK167" s="274">
        <f>VLOOKUP(B167,'[7]Females '!$Q$27:$AB$238,10,FALSE)</f>
        <v>6.9977406135855583E-2</v>
      </c>
      <c r="AL167" s="273">
        <f>VLOOKUP(B167,'[7]Females '!$Q$27:$AB$238,11,FALSE)</f>
        <v>0.11699979050444079</v>
      </c>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row>
    <row r="168" spans="1:68" s="3" customFormat="1" x14ac:dyDescent="0.2">
      <c r="A168" s="275" t="s">
        <v>164</v>
      </c>
      <c r="B168" s="28" t="s">
        <v>163</v>
      </c>
      <c r="C168" s="188" t="s">
        <v>162</v>
      </c>
      <c r="D168" s="24">
        <f>VLOOKUP(B168,'[7]Persons '!$C$27:$N$238,12,FALSE)</f>
        <v>649.6499825897954</v>
      </c>
      <c r="E168" s="23">
        <f>VLOOKUP('Table 7'!B168,'[7]Persons '!$P$27:$AA$238,2,0)</f>
        <v>0.22790732872424521</v>
      </c>
      <c r="F168" s="23">
        <f>VLOOKUP('Table 7'!B168,'[7]Persons '!$P$27:$AA$238,3,0)</f>
        <v>4.1218925489543874E-2</v>
      </c>
      <c r="G168" s="23">
        <f>VLOOKUP('Table 7'!B168,'[7]Persons '!$P$27:$AA$238,4,0)</f>
        <v>4.6360677590642864E-2</v>
      </c>
      <c r="H168" s="23">
        <f>VLOOKUP('Table 7'!B168,'[7]Persons '!$P$27:$AA$238,5,0)</f>
        <v>8.8553886170168572E-2</v>
      </c>
      <c r="I168" s="22">
        <f>VLOOKUP('Table 7'!B168,'[7]Persons '!$P$27:$AA$238,6,0)</f>
        <v>0.14701183097798573</v>
      </c>
      <c r="J168" s="19">
        <f>VLOOKUP('Table 7'!B168,'[7]Persons '!$P$27:$AA$238,7,0)</f>
        <v>4.1455658489947117E-3</v>
      </c>
      <c r="K168" s="19">
        <f>VLOOKUP('Table 7'!B168,'[7]Persons '!$P$27:$AA$238,8,0)</f>
        <v>0.10935670291877247</v>
      </c>
      <c r="L168" s="19">
        <f>VLOOKUP('Table 7'!B168,'[7]Persons '!$P$27:$AA$238,9,0)</f>
        <v>0.20962342551727189</v>
      </c>
      <c r="M168" s="19">
        <f>VLOOKUP('Table 7'!B168,'[7]Persons '!$P$27:$AA$238,10,0)</f>
        <v>5.6144797136849604E-2</v>
      </c>
      <c r="N168" s="19">
        <f>VLOOKUP('Table 7'!B168,'[7]Persons '!$P$27:$AA$238,11,0)</f>
        <v>6.9676859625525028E-2</v>
      </c>
      <c r="O168" s="21"/>
      <c r="P168" s="145">
        <f>VLOOKUP(B168,'[7]Males '!$C$27:$N$238,12,FALSE)</f>
        <v>333.90833866716764</v>
      </c>
      <c r="Q168" s="19">
        <f>VLOOKUP(B168,'[7]Males '!$Q$27:$AB$238,2,FALSE)</f>
        <v>0.29288547479407168</v>
      </c>
      <c r="R168" s="19">
        <f>VLOOKUP(B168,'[7]Males '!$Q$27:$AB$238,3,FALSE)</f>
        <v>3.4669985139709772E-2</v>
      </c>
      <c r="S168" s="19">
        <f>VLOOKUP(B168,'[7]Males '!$Q$27:$AB$238,4,FALSE)</f>
        <v>3.4919804111916905E-2</v>
      </c>
      <c r="T168" s="19">
        <f>VLOOKUP(B168,'[7]Males '!$Q$27:$AB$238,5,FALSE)</f>
        <v>7.5888044582093306E-2</v>
      </c>
      <c r="U168" s="19">
        <f>VLOOKUP(B168,'[7]Males '!$Q$27:$AB$238,6,FALSE)</f>
        <v>0.16618706206944348</v>
      </c>
      <c r="V168" s="19">
        <f>VLOOKUP(B168,'[7]Males '!$Q$27:$AB$238,7,FALSE)</f>
        <v>0</v>
      </c>
      <c r="W168" s="19">
        <f>VLOOKUP(B168,'[7]Males '!$Q$27:$AB$238,8,FALSE)</f>
        <v>9.8501241382203092E-2</v>
      </c>
      <c r="X168" s="19">
        <f>VLOOKUP(B168,'[7]Males '!$Q$27:$AB$238,9,FALSE)</f>
        <v>0.1812780402691104</v>
      </c>
      <c r="Y168" s="19">
        <f>VLOOKUP(B168,'[7]Males '!$Q$27:$AB$238,10,FALSE)</f>
        <v>5.0024779827443036E-2</v>
      </c>
      <c r="Z168" s="19">
        <f>VLOOKUP(B168,'[7]Males '!$Q$27:$AB$238,11,FALSE)</f>
        <v>6.5645567824008474E-2</v>
      </c>
      <c r="AA168" s="21"/>
      <c r="AB168" s="145">
        <f>VLOOKUP(B168,'[7]Females '!$C$27:$N$238,12,FALSE)</f>
        <v>314.14437188967941</v>
      </c>
      <c r="AC168" s="274">
        <f>VLOOKUP(B168,'[7]Females '!$Q$27:$AB$238,2,FALSE)</f>
        <v>0.15875102911743566</v>
      </c>
      <c r="AD168" s="274">
        <f>VLOOKUP(B168,'[7]Females '!$Q$27:$AB$238,3,FALSE)</f>
        <v>4.8389461812082743E-2</v>
      </c>
      <c r="AE168" s="274">
        <f>VLOOKUP(B168,'[7]Females '!$Q$27:$AB$238,4,FALSE)</f>
        <v>5.8757059695155905E-2</v>
      </c>
      <c r="AF168" s="274">
        <f>VLOOKUP(B168,'[7]Females '!$Q$27:$AB$238,5,FALSE)</f>
        <v>0.10246683562711163</v>
      </c>
      <c r="AG168" s="274">
        <f>VLOOKUP(B168,'[7]Females '!$Q$27:$AB$238,6,FALSE)</f>
        <v>0.12354212448873837</v>
      </c>
      <c r="AH168" s="274">
        <f>VLOOKUP(B168,'[7]Females '!$Q$27:$AB$238,7,FALSE)</f>
        <v>8.5730225419096348E-3</v>
      </c>
      <c r="AI168" s="274">
        <f>VLOOKUP(B168,'[7]Females '!$Q$27:$AB$238,8,FALSE)</f>
        <v>0.12145114697159506</v>
      </c>
      <c r="AJ168" s="274">
        <f>VLOOKUP(B168,'[7]Females '!$Q$27:$AB$238,9,FALSE)</f>
        <v>0.2408179558320325</v>
      </c>
      <c r="AK168" s="274">
        <f>VLOOKUP(B168,'[7]Females '!$Q$27:$AB$238,10,FALSE)</f>
        <v>6.2935316138761369E-2</v>
      </c>
      <c r="AL168" s="273">
        <f>VLOOKUP(B168,'[7]Females '!$Q$27:$AB$238,11,FALSE)</f>
        <v>7.4316047775177099E-2</v>
      </c>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row>
    <row r="169" spans="1:68" s="3" customFormat="1" x14ac:dyDescent="0.2">
      <c r="A169" s="275" t="s">
        <v>161</v>
      </c>
      <c r="B169" s="28" t="s">
        <v>160</v>
      </c>
      <c r="C169" s="188" t="s">
        <v>159</v>
      </c>
      <c r="D169" s="24">
        <f>VLOOKUP(B169,'[7]Persons '!$C$27:$N$238,12,FALSE)</f>
        <v>523.52178610794238</v>
      </c>
      <c r="E169" s="23">
        <f>VLOOKUP('Table 7'!B169,'[7]Persons '!$P$27:$AA$238,2,0)</f>
        <v>0.18419252141632109</v>
      </c>
      <c r="F169" s="23">
        <f>VLOOKUP('Table 7'!B169,'[7]Persons '!$P$27:$AA$238,3,0)</f>
        <v>3.1932567467782058E-2</v>
      </c>
      <c r="G169" s="23">
        <f>VLOOKUP('Table 7'!B169,'[7]Persons '!$P$27:$AA$238,4,0)</f>
        <v>2.7134837933182561E-2</v>
      </c>
      <c r="H169" s="23">
        <f>VLOOKUP('Table 7'!B169,'[7]Persons '!$P$27:$AA$238,5,0)</f>
        <v>5.6699984574847463E-2</v>
      </c>
      <c r="I169" s="22">
        <f>VLOOKUP('Table 7'!B169,'[7]Persons '!$P$27:$AA$238,6,0)</f>
        <v>0.2043557635110447</v>
      </c>
      <c r="J169" s="19">
        <f>VLOOKUP('Table 7'!B169,'[7]Persons '!$P$27:$AA$238,7,0)</f>
        <v>1.1782456368907852E-2</v>
      </c>
      <c r="K169" s="19">
        <f>VLOOKUP('Table 7'!B169,'[7]Persons '!$P$27:$AA$238,8,0)</f>
        <v>0.18762410845918831</v>
      </c>
      <c r="L169" s="19">
        <f>VLOOKUP('Table 7'!B169,'[7]Persons '!$P$27:$AA$238,9,0)</f>
        <v>0.24146026055655129</v>
      </c>
      <c r="M169" s="19">
        <f>VLOOKUP('Table 7'!B169,'[7]Persons '!$P$27:$AA$238,10,0)</f>
        <v>1.3098386182278514E-2</v>
      </c>
      <c r="N169" s="19">
        <f>VLOOKUP('Table 7'!B169,'[7]Persons '!$P$27:$AA$238,11,0)</f>
        <v>4.1719113529896476E-2</v>
      </c>
      <c r="O169" s="21"/>
      <c r="P169" s="145">
        <f>VLOOKUP(B169,'[7]Males '!$C$27:$N$238,12,FALSE)</f>
        <v>289.72907142194902</v>
      </c>
      <c r="Q169" s="19">
        <f>VLOOKUP(B169,'[7]Males '!$Q$27:$AB$238,2,FALSE)</f>
        <v>0.24800195208610348</v>
      </c>
      <c r="R169" s="19">
        <f>VLOOKUP(B169,'[7]Males '!$Q$27:$AB$238,3,FALSE)</f>
        <v>2.5470865340419393E-2</v>
      </c>
      <c r="S169" s="19">
        <f>VLOOKUP(B169,'[7]Males '!$Q$27:$AB$238,4,FALSE)</f>
        <v>4.4653836624848002E-2</v>
      </c>
      <c r="T169" s="19">
        <f>VLOOKUP(B169,'[7]Males '!$Q$27:$AB$238,5,FALSE)</f>
        <v>3.8351770986844592E-2</v>
      </c>
      <c r="U169" s="19">
        <f>VLOOKUP(B169,'[7]Males '!$Q$27:$AB$238,6,FALSE)</f>
        <v>0.22552607086750029</v>
      </c>
      <c r="V169" s="19">
        <f>VLOOKUP(B169,'[7]Males '!$Q$27:$AB$238,7,FALSE)</f>
        <v>1.4475437471506723E-2</v>
      </c>
      <c r="W169" s="19">
        <f>VLOOKUP(B169,'[7]Males '!$Q$27:$AB$238,8,FALSE)</f>
        <v>0.15120300671601522</v>
      </c>
      <c r="X169" s="19">
        <f>VLOOKUP(B169,'[7]Males '!$Q$27:$AB$238,9,FALSE)</f>
        <v>0.18163058240925736</v>
      </c>
      <c r="Y169" s="19">
        <f>VLOOKUP(B169,'[7]Males '!$Q$27:$AB$238,10,FALSE)</f>
        <v>2.1779363718292737E-2</v>
      </c>
      <c r="Z169" s="19">
        <f>VLOOKUP(B169,'[7]Males '!$Q$27:$AB$238,11,FALSE)</f>
        <v>4.8907113779212225E-2</v>
      </c>
      <c r="AA169" s="21"/>
      <c r="AB169" s="145">
        <f>VLOOKUP(B169,'[7]Females '!$C$27:$N$238,12,FALSE)</f>
        <v>231.23883099528069</v>
      </c>
      <c r="AC169" s="274">
        <f>VLOOKUP(B169,'[7]Females '!$Q$27:$AB$238,2,FALSE)</f>
        <v>0.10627723036431513</v>
      </c>
      <c r="AD169" s="274">
        <f>VLOOKUP(B169,'[7]Females '!$Q$27:$AB$238,3,FALSE)</f>
        <v>4.0381386431342883E-2</v>
      </c>
      <c r="AE169" s="274">
        <f>VLOOKUP(B169,'[7]Females '!$Q$27:$AB$238,4,FALSE)</f>
        <v>5.4842181753225307E-3</v>
      </c>
      <c r="AF169" s="274">
        <f>VLOOKUP(B169,'[7]Females '!$Q$27:$AB$238,5,FALSE)</f>
        <v>8.0315464844614382E-2</v>
      </c>
      <c r="AG169" s="274">
        <f>VLOOKUP(B169,'[7]Females '!$Q$27:$AB$238,6,FALSE)</f>
        <v>0.18008755294962886</v>
      </c>
      <c r="AH169" s="274">
        <f>VLOOKUP(B169,'[7]Females '!$Q$27:$AB$238,7,FALSE)</f>
        <v>8.5384342129964617E-3</v>
      </c>
      <c r="AI169" s="274">
        <f>VLOOKUP(B169,'[7]Females '!$Q$27:$AB$238,8,FALSE)</f>
        <v>0.23227823455834151</v>
      </c>
      <c r="AJ169" s="274">
        <f>VLOOKUP(B169,'[7]Females '!$Q$27:$AB$238,9,FALSE)</f>
        <v>0.31909020894029178</v>
      </c>
      <c r="AK169" s="274">
        <f>VLOOKUP(B169,'[7]Females '!$Q$27:$AB$238,10,FALSE)</f>
        <v>2.3662794897426455E-3</v>
      </c>
      <c r="AL169" s="273">
        <f>VLOOKUP(B169,'[7]Females '!$Q$27:$AB$238,11,FALSE)</f>
        <v>2.5180990033403884E-2</v>
      </c>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row>
    <row r="170" spans="1:68" s="3" customFormat="1" x14ac:dyDescent="0.2">
      <c r="A170" s="275" t="s">
        <v>158</v>
      </c>
      <c r="B170" s="28" t="s">
        <v>157</v>
      </c>
      <c r="C170" s="188" t="s">
        <v>156</v>
      </c>
      <c r="D170" s="24">
        <f>VLOOKUP(B170,'[7]Persons '!$C$27:$N$238,12,FALSE)</f>
        <v>734.79891650724835</v>
      </c>
      <c r="E170" s="23">
        <f>VLOOKUP('Table 7'!B170,'[7]Persons '!$P$27:$AA$238,2,0)</f>
        <v>9.6634129170232799E-2</v>
      </c>
      <c r="F170" s="23">
        <f>VLOOKUP('Table 7'!B170,'[7]Persons '!$P$27:$AA$238,3,0)</f>
        <v>3.8201016011980823E-2</v>
      </c>
      <c r="G170" s="23">
        <f>VLOOKUP('Table 7'!B170,'[7]Persons '!$P$27:$AA$238,4,0)</f>
        <v>3.3477320636585872E-2</v>
      </c>
      <c r="H170" s="23">
        <f>VLOOKUP('Table 7'!B170,'[7]Persons '!$P$27:$AA$238,5,0)</f>
        <v>2.5722376743375148E-2</v>
      </c>
      <c r="I170" s="22">
        <f>VLOOKUP('Table 7'!B170,'[7]Persons '!$P$27:$AA$238,6,0)</f>
        <v>0.19675507774758744</v>
      </c>
      <c r="J170" s="19">
        <f>VLOOKUP('Table 7'!B170,'[7]Persons '!$P$27:$AA$238,7,0)</f>
        <v>1.0477981391489263E-3</v>
      </c>
      <c r="K170" s="19">
        <f>VLOOKUP('Table 7'!B170,'[7]Persons '!$P$27:$AA$238,8,0)</f>
        <v>0.21623584370680435</v>
      </c>
      <c r="L170" s="19">
        <f>VLOOKUP('Table 7'!B170,'[7]Persons '!$P$27:$AA$238,9,0)</f>
        <v>0.28502724241963878</v>
      </c>
      <c r="M170" s="19">
        <f>VLOOKUP('Table 7'!B170,'[7]Persons '!$P$27:$AA$238,10,0)</f>
        <v>4.0076644159585936E-2</v>
      </c>
      <c r="N170" s="19">
        <f>VLOOKUP('Table 7'!B170,'[7]Persons '!$P$27:$AA$238,11,0)</f>
        <v>6.6822551265059746E-2</v>
      </c>
      <c r="O170" s="21"/>
      <c r="P170" s="145">
        <f>VLOOKUP(B170,'[7]Males '!$C$27:$N$238,12,FALSE)</f>
        <v>378.87625264951873</v>
      </c>
      <c r="Q170" s="19">
        <f>VLOOKUP(B170,'[7]Males '!$Q$27:$AB$238,2,FALSE)</f>
        <v>0.11057448527713548</v>
      </c>
      <c r="R170" s="19">
        <f>VLOOKUP(B170,'[7]Males '!$Q$27:$AB$238,3,FALSE)</f>
        <v>4.1663003218902095E-2</v>
      </c>
      <c r="S170" s="19">
        <f>VLOOKUP(B170,'[7]Males '!$Q$27:$AB$238,4,FALSE)</f>
        <v>4.7468182458350897E-2</v>
      </c>
      <c r="T170" s="19">
        <f>VLOOKUP(B170,'[7]Males '!$Q$27:$AB$238,5,FALSE)</f>
        <v>2.1235553200650813E-2</v>
      </c>
      <c r="U170" s="19">
        <f>VLOOKUP(B170,'[7]Males '!$Q$27:$AB$238,6,FALSE)</f>
        <v>0.20286297426510638</v>
      </c>
      <c r="V170" s="19">
        <f>VLOOKUP(B170,'[7]Males '!$Q$27:$AB$238,7,FALSE)</f>
        <v>1.0620078153459668E-3</v>
      </c>
      <c r="W170" s="19">
        <f>VLOOKUP(B170,'[7]Males '!$Q$27:$AB$238,8,FALSE)</f>
        <v>0.18216486954327377</v>
      </c>
      <c r="X170" s="19">
        <f>VLOOKUP(B170,'[7]Males '!$Q$27:$AB$238,9,FALSE)</f>
        <v>0.27588366649625079</v>
      </c>
      <c r="Y170" s="19">
        <f>VLOOKUP(B170,'[7]Males '!$Q$27:$AB$238,10,FALSE)</f>
        <v>5.5604953038981449E-2</v>
      </c>
      <c r="Z170" s="19">
        <f>VLOOKUP(B170,'[7]Males '!$Q$27:$AB$238,11,FALSE)</f>
        <v>6.1480304686002546E-2</v>
      </c>
      <c r="AA170" s="21"/>
      <c r="AB170" s="145">
        <f>VLOOKUP(B170,'[7]Females '!$C$27:$N$238,12,FALSE)</f>
        <v>355.73986453406042</v>
      </c>
      <c r="AC170" s="274">
        <f>VLOOKUP(B170,'[7]Females '!$Q$27:$AB$238,2,FALSE)</f>
        <v>8.1836784948431524E-2</v>
      </c>
      <c r="AD170" s="274">
        <f>VLOOKUP(B170,'[7]Females '!$Q$27:$AB$238,3,FALSE)</f>
        <v>3.4533500082897996E-2</v>
      </c>
      <c r="AE170" s="274">
        <f>VLOOKUP(B170,'[7]Females '!$Q$27:$AB$238,4,FALSE)</f>
        <v>1.8593732389505999E-2</v>
      </c>
      <c r="AF170" s="274">
        <f>VLOOKUP(B170,'[7]Females '!$Q$27:$AB$238,5,FALSE)</f>
        <v>3.0514229142238575E-2</v>
      </c>
      <c r="AG170" s="274">
        <f>VLOOKUP(B170,'[7]Females '!$Q$27:$AB$238,6,FALSE)</f>
        <v>0.19035104357511201</v>
      </c>
      <c r="AH170" s="274">
        <f>VLOOKUP(B170,'[7]Females '!$Q$27:$AB$238,7,FALSE)</f>
        <v>1.033202720992684E-3</v>
      </c>
      <c r="AI170" s="274">
        <f>VLOOKUP(B170,'[7]Females '!$Q$27:$AB$238,8,FALSE)</f>
        <v>0.25263381894677034</v>
      </c>
      <c r="AJ170" s="274">
        <f>VLOOKUP(B170,'[7]Females '!$Q$27:$AB$238,9,FALSE)</f>
        <v>0.29439809898503555</v>
      </c>
      <c r="AK170" s="274">
        <f>VLOOKUP(B170,'[7]Females '!$Q$27:$AB$238,10,FALSE)</f>
        <v>2.3559008435913142E-2</v>
      </c>
      <c r="AL170" s="273">
        <f>VLOOKUP(B170,'[7]Females '!$Q$27:$AB$238,11,FALSE)</f>
        <v>7.2546580773102276E-2</v>
      </c>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row>
    <row r="171" spans="1:68" s="3" customFormat="1" x14ac:dyDescent="0.2">
      <c r="A171" s="275" t="s">
        <v>155</v>
      </c>
      <c r="B171" s="28" t="s">
        <v>154</v>
      </c>
      <c r="C171" s="188" t="s">
        <v>153</v>
      </c>
      <c r="D171" s="24">
        <f>VLOOKUP(B171,'[7]Persons '!$C$27:$N$238,12,FALSE)</f>
        <v>415.66735468820434</v>
      </c>
      <c r="E171" s="23">
        <f>VLOOKUP('Table 7'!B171,'[7]Persons '!$P$27:$AA$238,2,0)</f>
        <v>0.19192879137098134</v>
      </c>
      <c r="F171" s="23">
        <f>VLOOKUP('Table 7'!B171,'[7]Persons '!$P$27:$AA$238,3,0)</f>
        <v>9.7567393802455854E-2</v>
      </c>
      <c r="G171" s="23">
        <f>VLOOKUP('Table 7'!B171,'[7]Persons '!$P$27:$AA$238,4,0)</f>
        <v>2.2758393340715402E-2</v>
      </c>
      <c r="H171" s="23">
        <f>VLOOKUP('Table 7'!B171,'[7]Persons '!$P$27:$AA$238,5,0)</f>
        <v>6.6192335081010301E-2</v>
      </c>
      <c r="I171" s="22">
        <f>VLOOKUP('Table 7'!B171,'[7]Persons '!$P$27:$AA$238,6,0)</f>
        <v>0.13918238395856694</v>
      </c>
      <c r="J171" s="19">
        <f>VLOOKUP('Table 7'!B171,'[7]Persons '!$P$27:$AA$238,7,0)</f>
        <v>2.2127870909555863E-3</v>
      </c>
      <c r="K171" s="19">
        <f>VLOOKUP('Table 7'!B171,'[7]Persons '!$P$27:$AA$238,8,0)</f>
        <v>0.11492029987708965</v>
      </c>
      <c r="L171" s="19">
        <f>VLOOKUP('Table 7'!B171,'[7]Persons '!$P$27:$AA$238,9,0)</f>
        <v>0.24389745354624476</v>
      </c>
      <c r="M171" s="19">
        <f>VLOOKUP('Table 7'!B171,'[7]Persons '!$P$27:$AA$238,10,0)</f>
        <v>4.5359234027977154E-2</v>
      </c>
      <c r="N171" s="19">
        <f>VLOOKUP('Table 7'!B171,'[7]Persons '!$P$27:$AA$238,11,0)</f>
        <v>7.5980927904003057E-2</v>
      </c>
      <c r="O171" s="21"/>
      <c r="P171" s="145">
        <f>VLOOKUP(B171,'[7]Males '!$C$27:$N$238,12,FALSE)</f>
        <v>214.37202477143842</v>
      </c>
      <c r="Q171" s="19">
        <f>VLOOKUP(B171,'[7]Males '!$Q$27:$AB$238,2,FALSE)</f>
        <v>0.23172767643930722</v>
      </c>
      <c r="R171" s="19">
        <f>VLOOKUP(B171,'[7]Males '!$Q$27:$AB$238,3,FALSE)</f>
        <v>9.1715251779537627E-2</v>
      </c>
      <c r="S171" s="19">
        <f>VLOOKUP(B171,'[7]Males '!$Q$27:$AB$238,4,FALSE)</f>
        <v>3.8261653100610062E-2</v>
      </c>
      <c r="T171" s="19">
        <f>VLOOKUP(B171,'[7]Males '!$Q$27:$AB$238,5,FALSE)</f>
        <v>6.3186486343292145E-2</v>
      </c>
      <c r="U171" s="19">
        <f>VLOOKUP(B171,'[7]Males '!$Q$27:$AB$238,6,FALSE)</f>
        <v>0.1663149366953971</v>
      </c>
      <c r="V171" s="19">
        <f>VLOOKUP(B171,'[7]Males '!$Q$27:$AB$238,7,FALSE)</f>
        <v>4.2905941554938461E-3</v>
      </c>
      <c r="W171" s="19">
        <f>VLOOKUP(B171,'[7]Males '!$Q$27:$AB$238,8,FALSE)</f>
        <v>7.5908271123433915E-2</v>
      </c>
      <c r="X171" s="19">
        <f>VLOOKUP(B171,'[7]Males '!$Q$27:$AB$238,9,FALSE)</f>
        <v>0.24174420550121645</v>
      </c>
      <c r="Y171" s="19">
        <f>VLOOKUP(B171,'[7]Males '!$Q$27:$AB$238,10,FALSE)</f>
        <v>3.2504117175200735E-2</v>
      </c>
      <c r="Z171" s="19">
        <f>VLOOKUP(B171,'[7]Males '!$Q$27:$AB$238,11,FALSE)</f>
        <v>5.4346807686510699E-2</v>
      </c>
      <c r="AA171" s="21"/>
      <c r="AB171" s="145">
        <f>VLOOKUP(B171,'[7]Females '!$C$27:$N$238,12,FALSE)</f>
        <v>200.98139261323794</v>
      </c>
      <c r="AC171" s="274">
        <f>VLOOKUP(B171,'[7]Females '!$Q$27:$AB$238,2,FALSE)</f>
        <v>0.14977805364167956</v>
      </c>
      <c r="AD171" s="274">
        <f>VLOOKUP(B171,'[7]Females '!$Q$27:$AB$238,3,FALSE)</f>
        <v>0.10396184436584079</v>
      </c>
      <c r="AE171" s="274">
        <f>VLOOKUP(B171,'[7]Females '!$Q$27:$AB$238,4,FALSE)</f>
        <v>6.2577589609447938E-3</v>
      </c>
      <c r="AF171" s="274">
        <f>VLOOKUP(B171,'[7]Females '!$Q$27:$AB$238,5,FALSE)</f>
        <v>6.9501846049176683E-2</v>
      </c>
      <c r="AG171" s="274">
        <f>VLOOKUP(B171,'[7]Females '!$Q$27:$AB$238,6,FALSE)</f>
        <v>0.11045949747622223</v>
      </c>
      <c r="AH171" s="274">
        <f>VLOOKUP(B171,'[7]Females '!$Q$27:$AB$238,7,FALSE)</f>
        <v>0</v>
      </c>
      <c r="AI171" s="274">
        <f>VLOOKUP(B171,'[7]Females '!$Q$27:$AB$238,8,FALSE)</f>
        <v>0.15671106097301804</v>
      </c>
      <c r="AJ171" s="274">
        <f>VLOOKUP(B171,'[7]Females '!$Q$27:$AB$238,9,FALSE)</f>
        <v>0.24501311577600637</v>
      </c>
      <c r="AK171" s="274">
        <f>VLOOKUP(B171,'[7]Females '!$Q$27:$AB$238,10,FALSE)</f>
        <v>5.9141690941063127E-2</v>
      </c>
      <c r="AL171" s="273">
        <f>VLOOKUP(B171,'[7]Females '!$Q$27:$AB$238,11,FALSE)</f>
        <v>9.9175131816048354E-2</v>
      </c>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row>
    <row r="172" spans="1:68" s="3" customFormat="1" x14ac:dyDescent="0.2">
      <c r="A172" s="275" t="s">
        <v>152</v>
      </c>
      <c r="B172" s="28" t="s">
        <v>151</v>
      </c>
      <c r="C172" s="188" t="s">
        <v>150</v>
      </c>
      <c r="D172" s="24">
        <f>VLOOKUP(B172,'[7]Persons '!$C$27:$N$238,12,FALSE)</f>
        <v>699.40621196317431</v>
      </c>
      <c r="E172" s="23">
        <f>VLOOKUP('Table 7'!B172,'[7]Persons '!$P$27:$AA$238,2,0)</f>
        <v>0.2486316038398452</v>
      </c>
      <c r="F172" s="23">
        <f>VLOOKUP('Table 7'!B172,'[7]Persons '!$P$27:$AA$238,3,0)</f>
        <v>7.4827820432448108E-2</v>
      </c>
      <c r="G172" s="23">
        <f>VLOOKUP('Table 7'!B172,'[7]Persons '!$P$27:$AA$238,4,0)</f>
        <v>2.6805182279691375E-2</v>
      </c>
      <c r="H172" s="23">
        <f>VLOOKUP('Table 7'!B172,'[7]Persons '!$P$27:$AA$238,5,0)</f>
        <v>0.13830873217989237</v>
      </c>
      <c r="I172" s="22">
        <f>VLOOKUP('Table 7'!B172,'[7]Persons '!$P$27:$AA$238,6,0)</f>
        <v>7.3263921929962894E-2</v>
      </c>
      <c r="J172" s="19">
        <f>VLOOKUP('Table 7'!B172,'[7]Persons '!$P$27:$AA$238,7,0)</f>
        <v>1.8111606166169487E-3</v>
      </c>
      <c r="K172" s="19">
        <f>VLOOKUP('Table 7'!B172,'[7]Persons '!$P$27:$AA$238,8,0)</f>
        <v>0.12564035862490019</v>
      </c>
      <c r="L172" s="19">
        <f>VLOOKUP('Table 7'!B172,'[7]Persons '!$P$27:$AA$238,9,0)</f>
        <v>0.18222374211590001</v>
      </c>
      <c r="M172" s="19">
        <f>VLOOKUP('Table 7'!B172,'[7]Persons '!$P$27:$AA$238,10,0)</f>
        <v>5.1059681678983074E-2</v>
      </c>
      <c r="N172" s="19">
        <f>VLOOKUP('Table 7'!B172,'[7]Persons '!$P$27:$AA$238,11,0)</f>
        <v>7.7427796301759957E-2</v>
      </c>
      <c r="O172" s="21"/>
      <c r="P172" s="145">
        <f>VLOOKUP(B172,'[7]Males '!$C$27:$N$238,12,FALSE)</f>
        <v>347.15093685092847</v>
      </c>
      <c r="Q172" s="19">
        <f>VLOOKUP(B172,'[7]Males '!$Q$27:$AB$238,2,FALSE)</f>
        <v>0.29279051526146838</v>
      </c>
      <c r="R172" s="19">
        <f>VLOOKUP(B172,'[7]Males '!$Q$27:$AB$238,3,FALSE)</f>
        <v>6.3008406219113217E-2</v>
      </c>
      <c r="S172" s="19">
        <f>VLOOKUP(B172,'[7]Males '!$Q$27:$AB$238,4,FALSE)</f>
        <v>1.7108384460436693E-2</v>
      </c>
      <c r="T172" s="19">
        <f>VLOOKUP(B172,'[7]Males '!$Q$27:$AB$238,5,FALSE)</f>
        <v>0.14851908112612849</v>
      </c>
      <c r="U172" s="19">
        <f>VLOOKUP(B172,'[7]Males '!$Q$27:$AB$238,6,FALSE)</f>
        <v>9.3023786509148054E-2</v>
      </c>
      <c r="V172" s="19">
        <f>VLOOKUP(B172,'[7]Males '!$Q$27:$AB$238,7,FALSE)</f>
        <v>3.2500009623463813E-3</v>
      </c>
      <c r="W172" s="19">
        <f>VLOOKUP(B172,'[7]Males '!$Q$27:$AB$238,8,FALSE)</f>
        <v>9.9572385366588606E-2</v>
      </c>
      <c r="X172" s="19">
        <f>VLOOKUP(B172,'[7]Males '!$Q$27:$AB$238,9,FALSE)</f>
        <v>0.1730865312592744</v>
      </c>
      <c r="Y172" s="19">
        <f>VLOOKUP(B172,'[7]Males '!$Q$27:$AB$238,10,FALSE)</f>
        <v>3.7054084990379335E-2</v>
      </c>
      <c r="Z172" s="19">
        <f>VLOOKUP(B172,'[7]Males '!$Q$27:$AB$238,11,FALSE)</f>
        <v>7.2586823845116472E-2</v>
      </c>
      <c r="AA172" s="21"/>
      <c r="AB172" s="145">
        <f>VLOOKUP(B172,'[7]Females '!$C$27:$N$238,12,FALSE)</f>
        <v>347.11145693304371</v>
      </c>
      <c r="AC172" s="274">
        <f>VLOOKUP(B172,'[7]Females '!$Q$27:$AB$238,2,FALSE)</f>
        <v>0.19925111988636526</v>
      </c>
      <c r="AD172" s="274">
        <f>VLOOKUP(B172,'[7]Females '!$Q$27:$AB$238,3,FALSE)</f>
        <v>8.5760953304805224E-2</v>
      </c>
      <c r="AE172" s="274">
        <f>VLOOKUP(B172,'[7]Females '!$Q$27:$AB$238,4,FALSE)</f>
        <v>3.6900306947360691E-2</v>
      </c>
      <c r="AF172" s="274">
        <f>VLOOKUP(B172,'[7]Females '!$Q$27:$AB$238,5,FALSE)</f>
        <v>0.13014680846707788</v>
      </c>
      <c r="AG172" s="274">
        <f>VLOOKUP(B172,'[7]Females '!$Q$27:$AB$238,6,FALSE)</f>
        <v>5.4587502360040396E-2</v>
      </c>
      <c r="AH172" s="274">
        <f>VLOOKUP(B172,'[7]Females '!$Q$27:$AB$238,7,FALSE)</f>
        <v>3.9899607032186491E-4</v>
      </c>
      <c r="AI172" s="274">
        <f>VLOOKUP(B172,'[7]Females '!$Q$27:$AB$238,8,FALSE)</f>
        <v>0.15357315169613048</v>
      </c>
      <c r="AJ172" s="274">
        <f>VLOOKUP(B172,'[7]Females '!$Q$27:$AB$238,9,FALSE)</f>
        <v>0.19406235194678437</v>
      </c>
      <c r="AK172" s="274">
        <f>VLOOKUP(B172,'[7]Females '!$Q$27:$AB$238,10,FALSE)</f>
        <v>6.5823520866919227E-2</v>
      </c>
      <c r="AL172" s="273">
        <f>VLOOKUP(B172,'[7]Females '!$Q$27:$AB$238,11,FALSE)</f>
        <v>7.9495288454194485E-2</v>
      </c>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row>
    <row r="173" spans="1:68" s="3" customFormat="1" x14ac:dyDescent="0.2">
      <c r="A173" s="275" t="s">
        <v>149</v>
      </c>
      <c r="B173" s="28" t="s">
        <v>148</v>
      </c>
      <c r="C173" s="188" t="s">
        <v>147</v>
      </c>
      <c r="D173" s="24">
        <f>VLOOKUP(B173,'[7]Persons '!$C$27:$N$238,12,FALSE)</f>
        <v>651.35550319514539</v>
      </c>
      <c r="E173" s="23">
        <f>VLOOKUP('Table 7'!B173,'[7]Persons '!$P$27:$AA$238,2,0)</f>
        <v>0.13208200596016367</v>
      </c>
      <c r="F173" s="23">
        <f>VLOOKUP('Table 7'!B173,'[7]Persons '!$P$27:$AA$238,3,0)</f>
        <v>4.2328700383694885E-2</v>
      </c>
      <c r="G173" s="23">
        <f>VLOOKUP('Table 7'!B173,'[7]Persons '!$P$27:$AA$238,4,0)</f>
        <v>6.9245960469554065E-3</v>
      </c>
      <c r="H173" s="23">
        <f>VLOOKUP('Table 7'!B173,'[7]Persons '!$P$27:$AA$238,5,0)</f>
        <v>7.022224638077236E-2</v>
      </c>
      <c r="I173" s="22">
        <f>VLOOKUP('Table 7'!B173,'[7]Persons '!$P$27:$AA$238,6,0)</f>
        <v>0.14765520796922479</v>
      </c>
      <c r="J173" s="19">
        <f>VLOOKUP('Table 7'!B173,'[7]Persons '!$P$27:$AA$238,7,0)</f>
        <v>1.2007677655298652E-2</v>
      </c>
      <c r="K173" s="19">
        <f>VLOOKUP('Table 7'!B173,'[7]Persons '!$P$27:$AA$238,8,0)</f>
        <v>0.24642030064072851</v>
      </c>
      <c r="L173" s="19">
        <f>VLOOKUP('Table 7'!B173,'[7]Persons '!$P$27:$AA$238,9,0)</f>
        <v>0.27062835976718497</v>
      </c>
      <c r="M173" s="19">
        <f>VLOOKUP('Table 7'!B173,'[7]Persons '!$P$27:$AA$238,10,0)</f>
        <v>1.8640383762404344E-2</v>
      </c>
      <c r="N173" s="19">
        <f>VLOOKUP('Table 7'!B173,'[7]Persons '!$P$27:$AA$238,11,0)</f>
        <v>5.3090521433572527E-2</v>
      </c>
      <c r="O173" s="21"/>
      <c r="P173" s="145">
        <f>VLOOKUP(B173,'[7]Males '!$C$27:$N$238,12,FALSE)</f>
        <v>318.93540864060799</v>
      </c>
      <c r="Q173" s="19">
        <f>VLOOKUP(B173,'[7]Males '!$Q$27:$AB$238,2,FALSE)</f>
        <v>0.16936304825159709</v>
      </c>
      <c r="R173" s="19">
        <f>VLOOKUP(B173,'[7]Males '!$Q$27:$AB$238,3,FALSE)</f>
        <v>1.8315907589290834E-2</v>
      </c>
      <c r="S173" s="19">
        <f>VLOOKUP(B173,'[7]Males '!$Q$27:$AB$238,4,FALSE)</f>
        <v>1.4141966117253112E-2</v>
      </c>
      <c r="T173" s="19">
        <f>VLOOKUP(B173,'[7]Males '!$Q$27:$AB$238,5,FALSE)</f>
        <v>8.3867832332262859E-2</v>
      </c>
      <c r="U173" s="19">
        <f>VLOOKUP(B173,'[7]Males '!$Q$27:$AB$238,6,FALSE)</f>
        <v>0.1604260663178971</v>
      </c>
      <c r="V173" s="19">
        <f>VLOOKUP(B173,'[7]Males '!$Q$27:$AB$238,7,FALSE)</f>
        <v>1.4156689325016994E-2</v>
      </c>
      <c r="W173" s="19">
        <f>VLOOKUP(B173,'[7]Males '!$Q$27:$AB$238,8,FALSE)</f>
        <v>0.22412302228934372</v>
      </c>
      <c r="X173" s="19">
        <f>VLOOKUP(B173,'[7]Males '!$Q$27:$AB$238,9,FALSE)</f>
        <v>0.24316179321404463</v>
      </c>
      <c r="Y173" s="19">
        <f>VLOOKUP(B173,'[7]Males '!$Q$27:$AB$238,10,FALSE)</f>
        <v>1.8258338482898217E-2</v>
      </c>
      <c r="Z173" s="19">
        <f>VLOOKUP(B173,'[7]Males '!$Q$27:$AB$238,11,FALSE)</f>
        <v>5.4185336080395337E-2</v>
      </c>
      <c r="AA173" s="21"/>
      <c r="AB173" s="145">
        <f>VLOOKUP(B173,'[7]Females '!$C$27:$N$238,12,FALSE)</f>
        <v>327.62078952790699</v>
      </c>
      <c r="AC173" s="274">
        <f>VLOOKUP(B173,'[7]Females '!$Q$27:$AB$238,2,FALSE)</f>
        <v>9.2886093070671208E-2</v>
      </c>
      <c r="AD173" s="274">
        <f>VLOOKUP(B173,'[7]Females '!$Q$27:$AB$238,3,FALSE)</f>
        <v>6.0856685925162038E-2</v>
      </c>
      <c r="AE173" s="274">
        <f>VLOOKUP(B173,'[7]Females '!$Q$27:$AB$238,4,FALSE)</f>
        <v>0</v>
      </c>
      <c r="AF173" s="274">
        <f>VLOOKUP(B173,'[7]Females '!$Q$27:$AB$238,5,FALSE)</f>
        <v>5.7967094449393942E-2</v>
      </c>
      <c r="AG173" s="274">
        <f>VLOOKUP(B173,'[7]Females '!$Q$27:$AB$238,6,FALSE)</f>
        <v>0.13488940776378616</v>
      </c>
      <c r="AH173" s="274">
        <f>VLOOKUP(B173,'[7]Females '!$Q$27:$AB$238,7,FALSE)</f>
        <v>1.0091537326626531E-2</v>
      </c>
      <c r="AI173" s="274">
        <f>VLOOKUP(B173,'[7]Females '!$Q$27:$AB$238,8,FALSE)</f>
        <v>0.27173626969767567</v>
      </c>
      <c r="AJ173" s="274">
        <f>VLOOKUP(B173,'[7]Females '!$Q$27:$AB$238,9,FALSE)</f>
        <v>0.29948509666700851</v>
      </c>
      <c r="AK173" s="274">
        <f>VLOOKUP(B173,'[7]Females '!$Q$27:$AB$238,10,FALSE)</f>
        <v>1.9285363145831815E-2</v>
      </c>
      <c r="AL173" s="273">
        <f>VLOOKUP(B173,'[7]Females '!$Q$27:$AB$238,11,FALSE)</f>
        <v>5.28024519538439E-2</v>
      </c>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row>
    <row r="174" spans="1:68" s="3" customFormat="1" x14ac:dyDescent="0.2">
      <c r="A174" s="275" t="s">
        <v>146</v>
      </c>
      <c r="B174" s="28" t="s">
        <v>145</v>
      </c>
      <c r="C174" s="188" t="s">
        <v>144</v>
      </c>
      <c r="D174" s="24">
        <f>VLOOKUP(B174,'[7]Persons '!$C$27:$N$238,12,FALSE)</f>
        <v>1286.3972250551578</v>
      </c>
      <c r="E174" s="23">
        <f>VLOOKUP('Table 7'!B174,'[7]Persons '!$P$27:$AA$238,2,0)</f>
        <v>0.13212277268498598</v>
      </c>
      <c r="F174" s="23">
        <f>VLOOKUP('Table 7'!B174,'[7]Persons '!$P$27:$AA$238,3,0)</f>
        <v>3.8819503247257248E-2</v>
      </c>
      <c r="G174" s="23">
        <f>VLOOKUP('Table 7'!B174,'[7]Persons '!$P$27:$AA$238,4,0)</f>
        <v>1.5790941675463726E-2</v>
      </c>
      <c r="H174" s="23">
        <f>VLOOKUP('Table 7'!B174,'[7]Persons '!$P$27:$AA$238,5,0)</f>
        <v>3.7875025639313213E-2</v>
      </c>
      <c r="I174" s="22">
        <f>VLOOKUP('Table 7'!B174,'[7]Persons '!$P$27:$AA$238,6,0)</f>
        <v>0.19060102077117103</v>
      </c>
      <c r="J174" s="19">
        <f>VLOOKUP('Table 7'!B174,'[7]Persons '!$P$27:$AA$238,7,0)</f>
        <v>2.6853205587375291E-3</v>
      </c>
      <c r="K174" s="19">
        <f>VLOOKUP('Table 7'!B174,'[7]Persons '!$P$27:$AA$238,8,0)</f>
        <v>0.17640542455619984</v>
      </c>
      <c r="L174" s="19">
        <f>VLOOKUP('Table 7'!B174,'[7]Persons '!$P$27:$AA$238,9,0)</f>
        <v>0.31996523798081278</v>
      </c>
      <c r="M174" s="19">
        <f>VLOOKUP('Table 7'!B174,'[7]Persons '!$P$27:$AA$238,10,0)</f>
        <v>2.9978503377596197E-2</v>
      </c>
      <c r="N174" s="19">
        <f>VLOOKUP('Table 7'!B174,'[7]Persons '!$P$27:$AA$238,11,0)</f>
        <v>5.5756249508462426E-2</v>
      </c>
      <c r="O174" s="21"/>
      <c r="P174" s="145">
        <f>VLOOKUP(B174,'[7]Males '!$C$27:$N$238,12,FALSE)</f>
        <v>696.35960271301303</v>
      </c>
      <c r="Q174" s="19">
        <f>VLOOKUP(B174,'[7]Males '!$Q$27:$AB$238,2,FALSE)</f>
        <v>0.16707384185833452</v>
      </c>
      <c r="R174" s="19">
        <f>VLOOKUP(B174,'[7]Males '!$Q$27:$AB$238,3,FALSE)</f>
        <v>3.2931399701860299E-2</v>
      </c>
      <c r="S174" s="19">
        <f>VLOOKUP(B174,'[7]Males '!$Q$27:$AB$238,4,FALSE)</f>
        <v>1.1851801875877617E-2</v>
      </c>
      <c r="T174" s="19">
        <f>VLOOKUP(B174,'[7]Males '!$Q$27:$AB$238,5,FALSE)</f>
        <v>4.2967351271341693E-2</v>
      </c>
      <c r="U174" s="19">
        <f>VLOOKUP(B174,'[7]Males '!$Q$27:$AB$238,6,FALSE)</f>
        <v>0.18231338630086444</v>
      </c>
      <c r="V174" s="19">
        <f>VLOOKUP(B174,'[7]Males '!$Q$27:$AB$238,7,FALSE)</f>
        <v>1.3136013141722457E-3</v>
      </c>
      <c r="W174" s="19">
        <f>VLOOKUP(B174,'[7]Males '!$Q$27:$AB$238,8,FALSE)</f>
        <v>0.14950972061188872</v>
      </c>
      <c r="X174" s="19">
        <f>VLOOKUP(B174,'[7]Males '!$Q$27:$AB$238,9,FALSE)</f>
        <v>0.31910824973211765</v>
      </c>
      <c r="Y174" s="19">
        <f>VLOOKUP(B174,'[7]Males '!$Q$27:$AB$238,10,FALSE)</f>
        <v>3.5270783360333402E-2</v>
      </c>
      <c r="Z174" s="19">
        <f>VLOOKUP(B174,'[7]Males '!$Q$27:$AB$238,11,FALSE)</f>
        <v>5.7659863973209366E-2</v>
      </c>
      <c r="AA174" s="21"/>
      <c r="AB174" s="145">
        <f>VLOOKUP(B174,'[7]Females '!$C$27:$N$238,12,FALSE)</f>
        <v>587.13489242956791</v>
      </c>
      <c r="AC174" s="274">
        <f>VLOOKUP(B174,'[7]Females '!$Q$27:$AB$238,2,FALSE)</f>
        <v>9.0305540557450006E-2</v>
      </c>
      <c r="AD174" s="274">
        <f>VLOOKUP(B174,'[7]Females '!$Q$27:$AB$238,3,FALSE)</f>
        <v>4.5994890084581436E-2</v>
      </c>
      <c r="AE174" s="274">
        <f>VLOOKUP(B174,'[7]Females '!$Q$27:$AB$238,4,FALSE)</f>
        <v>2.0540948361456219E-2</v>
      </c>
      <c r="AF174" s="274">
        <f>VLOOKUP(B174,'[7]Females '!$Q$27:$AB$238,5,FALSE)</f>
        <v>3.2022624549807199E-2</v>
      </c>
      <c r="AG174" s="274">
        <f>VLOOKUP(B174,'[7]Females '!$Q$27:$AB$238,6,FALSE)</f>
        <v>0.20137271431737289</v>
      </c>
      <c r="AH174" s="274">
        <f>VLOOKUP(B174,'[7]Females '!$Q$27:$AB$238,7,FALSE)</f>
        <v>4.3254966765374119E-3</v>
      </c>
      <c r="AI174" s="274">
        <f>VLOOKUP(B174,'[7]Females '!$Q$27:$AB$238,8,FALSE)</f>
        <v>0.20917666548233069</v>
      </c>
      <c r="AJ174" s="274">
        <f>VLOOKUP(B174,'[7]Females '!$Q$27:$AB$238,9,FALSE)</f>
        <v>0.32007262495723415</v>
      </c>
      <c r="AK174" s="274">
        <f>VLOOKUP(B174,'[7]Females '!$Q$27:$AB$238,10,FALSE)</f>
        <v>2.3849910895472278E-2</v>
      </c>
      <c r="AL174" s="273">
        <f>VLOOKUP(B174,'[7]Females '!$Q$27:$AB$238,11,FALSE)</f>
        <v>5.2338584117757818E-2</v>
      </c>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row>
    <row r="175" spans="1:68" s="3" customFormat="1" x14ac:dyDescent="0.2">
      <c r="A175" s="275" t="s">
        <v>143</v>
      </c>
      <c r="B175" s="28" t="s">
        <v>142</v>
      </c>
      <c r="C175" s="188" t="s">
        <v>141</v>
      </c>
      <c r="D175" s="24">
        <f>VLOOKUP(B175,'[7]Persons '!$C$27:$N$238,12,FALSE)</f>
        <v>476.60041706796761</v>
      </c>
      <c r="E175" s="23">
        <f>VLOOKUP('Table 7'!B175,'[7]Persons '!$P$27:$AA$238,2,0)</f>
        <v>0.20540195720909121</v>
      </c>
      <c r="F175" s="23">
        <f>VLOOKUP('Table 7'!B175,'[7]Persons '!$P$27:$AA$238,3,0)</f>
        <v>7.8760477955142835E-2</v>
      </c>
      <c r="G175" s="23">
        <f>VLOOKUP('Table 7'!B175,'[7]Persons '!$P$27:$AA$238,4,0)</f>
        <v>2.9689658957330416E-3</v>
      </c>
      <c r="H175" s="23">
        <f>VLOOKUP('Table 7'!B175,'[7]Persons '!$P$27:$AA$238,5,0)</f>
        <v>6.4953347243308104E-2</v>
      </c>
      <c r="I175" s="22">
        <f>VLOOKUP('Table 7'!B175,'[7]Persons '!$P$27:$AA$238,6,0)</f>
        <v>0.10471731735172674</v>
      </c>
      <c r="J175" s="19">
        <f>VLOOKUP('Table 7'!B175,'[7]Persons '!$P$27:$AA$238,7,0)</f>
        <v>6.2071719292197836E-3</v>
      </c>
      <c r="K175" s="19">
        <f>VLOOKUP('Table 7'!B175,'[7]Persons '!$P$27:$AA$238,8,0)</f>
        <v>0.16338980609142892</v>
      </c>
      <c r="L175" s="19">
        <f>VLOOKUP('Table 7'!B175,'[7]Persons '!$P$27:$AA$238,9,0)</f>
        <v>0.22247432982827778</v>
      </c>
      <c r="M175" s="19">
        <f>VLOOKUP('Table 7'!B175,'[7]Persons '!$P$27:$AA$238,10,0)</f>
        <v>6.1910529644891986E-2</v>
      </c>
      <c r="N175" s="19">
        <f>VLOOKUP('Table 7'!B175,'[7]Persons '!$P$27:$AA$238,11,0)</f>
        <v>8.9216096851179705E-2</v>
      </c>
      <c r="O175" s="21"/>
      <c r="P175" s="145">
        <f>VLOOKUP(B175,'[7]Males '!$C$27:$N$238,12,FALSE)</f>
        <v>246.03992110459279</v>
      </c>
      <c r="Q175" s="19">
        <f>VLOOKUP(B175,'[7]Males '!$Q$27:$AB$238,2,FALSE)</f>
        <v>0.24941589919598117</v>
      </c>
      <c r="R175" s="19">
        <f>VLOOKUP(B175,'[7]Males '!$Q$27:$AB$238,3,FALSE)</f>
        <v>7.0502194402052701E-2</v>
      </c>
      <c r="S175" s="19">
        <f>VLOOKUP(B175,'[7]Males '!$Q$27:$AB$238,4,FALSE)</f>
        <v>4.5419861869011799E-3</v>
      </c>
      <c r="T175" s="19">
        <f>VLOOKUP(B175,'[7]Males '!$Q$27:$AB$238,5,FALSE)</f>
        <v>5.3846923011731163E-2</v>
      </c>
      <c r="U175" s="19">
        <f>VLOOKUP(B175,'[7]Males '!$Q$27:$AB$238,6,FALSE)</f>
        <v>8.9769896250428333E-2</v>
      </c>
      <c r="V175" s="19">
        <f>VLOOKUP(B175,'[7]Males '!$Q$27:$AB$238,7,FALSE)</f>
        <v>3.6813204252333994E-3</v>
      </c>
      <c r="W175" s="19">
        <f>VLOOKUP(B175,'[7]Males '!$Q$27:$AB$238,8,FALSE)</f>
        <v>0.13422316125536851</v>
      </c>
      <c r="X175" s="19">
        <f>VLOOKUP(B175,'[7]Males '!$Q$27:$AB$238,9,FALSE)</f>
        <v>0.20179926533129083</v>
      </c>
      <c r="Y175" s="19">
        <f>VLOOKUP(B175,'[7]Males '!$Q$27:$AB$238,10,FALSE)</f>
        <v>9.5712834307014175E-2</v>
      </c>
      <c r="Z175" s="19">
        <f>VLOOKUP(B175,'[7]Males '!$Q$27:$AB$238,11,FALSE)</f>
        <v>9.65065196339987E-2</v>
      </c>
      <c r="AA175" s="21"/>
      <c r="AB175" s="145">
        <f>VLOOKUP(B175,'[7]Females '!$C$27:$N$238,12,FALSE)</f>
        <v>227.86117907288704</v>
      </c>
      <c r="AC175" s="274">
        <f>VLOOKUP(B175,'[7]Females '!$Q$27:$AB$238,2,FALSE)</f>
        <v>0.15217824782904985</v>
      </c>
      <c r="AD175" s="274">
        <f>VLOOKUP(B175,'[7]Females '!$Q$27:$AB$238,3,FALSE)</f>
        <v>8.8610628522435883E-2</v>
      </c>
      <c r="AE175" s="274">
        <f>VLOOKUP(B175,'[7]Females '!$Q$27:$AB$238,4,FALSE)</f>
        <v>1.305621529275332E-3</v>
      </c>
      <c r="AF175" s="274">
        <f>VLOOKUP(B175,'[7]Females '!$Q$27:$AB$238,5,FALSE)</f>
        <v>7.7715299151178821E-2</v>
      </c>
      <c r="AG175" s="274">
        <f>VLOOKUP(B175,'[7]Females '!$Q$27:$AB$238,6,FALSE)</f>
        <v>0.11943939327720945</v>
      </c>
      <c r="AH175" s="274">
        <f>VLOOKUP(B175,'[7]Females '!$Q$27:$AB$238,7,FALSE)</f>
        <v>9.0080677702321869E-3</v>
      </c>
      <c r="AI175" s="274">
        <f>VLOOKUP(B175,'[7]Females '!$Q$27:$AB$238,8,FALSE)</f>
        <v>0.19576257043325854</v>
      </c>
      <c r="AJ175" s="274">
        <f>VLOOKUP(B175,'[7]Females '!$Q$27:$AB$238,9,FALSE)</f>
        <v>0.24743435143887946</v>
      </c>
      <c r="AK175" s="274">
        <f>VLOOKUP(B175,'[7]Females '!$Q$27:$AB$238,10,FALSE)</f>
        <v>2.6144892571428057E-2</v>
      </c>
      <c r="AL175" s="273">
        <f>VLOOKUP(B175,'[7]Females '!$Q$27:$AB$238,11,FALSE)</f>
        <v>8.2400927477052285E-2</v>
      </c>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row>
    <row r="176" spans="1:68" s="3" customFormat="1" x14ac:dyDescent="0.2">
      <c r="A176" s="275" t="s">
        <v>140</v>
      </c>
      <c r="B176" s="28" t="s">
        <v>139</v>
      </c>
      <c r="C176" s="188" t="s">
        <v>138</v>
      </c>
      <c r="D176" s="24">
        <f>VLOOKUP(B176,'[7]Persons '!$C$27:$N$238,12,FALSE)</f>
        <v>272.84706029207729</v>
      </c>
      <c r="E176" s="23">
        <f>VLOOKUP('Table 7'!B176,'[7]Persons '!$P$27:$AA$238,2,0)</f>
        <v>0.15696772459313862</v>
      </c>
      <c r="F176" s="23">
        <f>VLOOKUP('Table 7'!B176,'[7]Persons '!$P$27:$AA$238,3,0)</f>
        <v>4.1157666150672775E-2</v>
      </c>
      <c r="G176" s="23">
        <f>VLOOKUP('Table 7'!B176,'[7]Persons '!$P$27:$AA$238,4,0)</f>
        <v>0</v>
      </c>
      <c r="H176" s="23">
        <f>VLOOKUP('Table 7'!B176,'[7]Persons '!$P$27:$AA$238,5,0)</f>
        <v>1.8496910546391979E-2</v>
      </c>
      <c r="I176" s="22">
        <f>VLOOKUP('Table 7'!B176,'[7]Persons '!$P$27:$AA$238,6,0)</f>
        <v>0.17760959557380668</v>
      </c>
      <c r="J176" s="19">
        <f>VLOOKUP('Table 7'!B176,'[7]Persons '!$P$27:$AA$238,7,0)</f>
        <v>4.4464708032311206E-3</v>
      </c>
      <c r="K176" s="19">
        <f>VLOOKUP('Table 7'!B176,'[7]Persons '!$P$27:$AA$238,8,0)</f>
        <v>0.18775072757400241</v>
      </c>
      <c r="L176" s="19">
        <f>VLOOKUP('Table 7'!B176,'[7]Persons '!$P$27:$AA$238,9,0)</f>
        <v>0.30435832510168864</v>
      </c>
      <c r="M176" s="19">
        <f>VLOOKUP('Table 7'!B176,'[7]Persons '!$P$27:$AA$238,10,0)</f>
        <v>3.4546635667058345E-2</v>
      </c>
      <c r="N176" s="19">
        <f>VLOOKUP('Table 7'!B176,'[7]Persons '!$P$27:$AA$238,11,0)</f>
        <v>7.4665943990009698E-2</v>
      </c>
      <c r="O176" s="21"/>
      <c r="P176" s="145">
        <f>VLOOKUP(B176,'[7]Males '!$C$27:$N$238,12,FALSE)</f>
        <v>154.23346667297471</v>
      </c>
      <c r="Q176" s="19">
        <f>VLOOKUP(B176,'[7]Males '!$Q$27:$AB$238,2,FALSE)</f>
        <v>0.2220624326037304</v>
      </c>
      <c r="R176" s="19">
        <f>VLOOKUP(B176,'[7]Males '!$Q$27:$AB$238,3,FALSE)</f>
        <v>6.5118373147085105E-3</v>
      </c>
      <c r="S176" s="19">
        <f>VLOOKUP(B176,'[7]Males '!$Q$27:$AB$238,4,FALSE)</f>
        <v>0</v>
      </c>
      <c r="T176" s="19">
        <f>VLOOKUP(B176,'[7]Males '!$Q$27:$AB$238,5,FALSE)</f>
        <v>7.3977814751791972E-3</v>
      </c>
      <c r="U176" s="19">
        <f>VLOOKUP(B176,'[7]Males '!$Q$27:$AB$238,6,FALSE)</f>
        <v>0.18607071298592226</v>
      </c>
      <c r="V176" s="19">
        <f>VLOOKUP(B176,'[7]Males '!$Q$27:$AB$238,7,FALSE)</f>
        <v>0</v>
      </c>
      <c r="W176" s="19">
        <f>VLOOKUP(B176,'[7]Males '!$Q$27:$AB$238,8,FALSE)</f>
        <v>0.12418825289823623</v>
      </c>
      <c r="X176" s="19">
        <f>VLOOKUP(B176,'[7]Males '!$Q$27:$AB$238,9,FALSE)</f>
        <v>0.31395689136653132</v>
      </c>
      <c r="Y176" s="19">
        <f>VLOOKUP(B176,'[7]Males '!$Q$27:$AB$238,10,FALSE)</f>
        <v>5.8195785359651926E-2</v>
      </c>
      <c r="Z176" s="19">
        <f>VLOOKUP(B176,'[7]Males '!$Q$27:$AB$238,11,FALSE)</f>
        <v>8.1616305996040209E-2</v>
      </c>
      <c r="AA176" s="21"/>
      <c r="AB176" s="145">
        <f>VLOOKUP(B176,'[7]Females '!$C$27:$N$238,12,FALSE)</f>
        <v>118.61359361910269</v>
      </c>
      <c r="AC176" s="274">
        <f>VLOOKUP(B176,'[7]Females '!$Q$27:$AB$238,2,FALSE)</f>
        <v>7.2324960031272006E-2</v>
      </c>
      <c r="AD176" s="274">
        <f>VLOOKUP(B176,'[7]Females '!$Q$27:$AB$238,3,FALSE)</f>
        <v>8.6207698984925418E-2</v>
      </c>
      <c r="AE176" s="274">
        <f>VLOOKUP(B176,'[7]Females '!$Q$27:$AB$238,4,FALSE)</f>
        <v>0</v>
      </c>
      <c r="AF176" s="274">
        <f>VLOOKUP(B176,'[7]Females '!$Q$27:$AB$238,5,FALSE)</f>
        <v>3.2929127811481614E-2</v>
      </c>
      <c r="AG176" s="274">
        <f>VLOOKUP(B176,'[7]Females '!$Q$27:$AB$238,6,FALSE)</f>
        <v>0.16660758955931648</v>
      </c>
      <c r="AH176" s="274">
        <f>VLOOKUP(B176,'[7]Females '!$Q$27:$AB$238,7,FALSE)</f>
        <v>1.0228224694313422E-2</v>
      </c>
      <c r="AI176" s="274">
        <f>VLOOKUP(B176,'[7]Females '!$Q$27:$AB$238,8,FALSE)</f>
        <v>0.2704011264063475</v>
      </c>
      <c r="AJ176" s="274">
        <f>VLOOKUP(B176,'[7]Females '!$Q$27:$AB$238,9,FALSE)</f>
        <v>0.29187729232166049</v>
      </c>
      <c r="AK176" s="274">
        <f>VLOOKUP(B176,'[7]Females '!$Q$27:$AB$238,10,FALSE)</f>
        <v>3.7956042745704577E-3</v>
      </c>
      <c r="AL176" s="273">
        <f>VLOOKUP(B176,'[7]Females '!$Q$27:$AB$238,11,FALSE)</f>
        <v>6.5628375916112452E-2</v>
      </c>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row>
    <row r="177" spans="1:68" s="3" customFormat="1" x14ac:dyDescent="0.2">
      <c r="A177" s="275" t="s">
        <v>137</v>
      </c>
      <c r="B177" s="28" t="s">
        <v>136</v>
      </c>
      <c r="C177" s="188" t="s">
        <v>135</v>
      </c>
      <c r="D177" s="24">
        <f>VLOOKUP(B177,'[7]Persons '!$C$27:$N$238,12,FALSE)</f>
        <v>271.92061237979362</v>
      </c>
      <c r="E177" s="23">
        <f>VLOOKUP('Table 7'!B177,'[7]Persons '!$P$27:$AA$238,2,0)</f>
        <v>0.24529798327047322</v>
      </c>
      <c r="F177" s="23">
        <f>VLOOKUP('Table 7'!B177,'[7]Persons '!$P$27:$AA$238,3,0)</f>
        <v>5.7329521467231435E-2</v>
      </c>
      <c r="G177" s="23">
        <f>VLOOKUP('Table 7'!B177,'[7]Persons '!$P$27:$AA$238,4,0)</f>
        <v>1.5910284128277774E-2</v>
      </c>
      <c r="H177" s="23">
        <f>VLOOKUP('Table 7'!B177,'[7]Persons '!$P$27:$AA$238,5,0)</f>
        <v>7.9689403957346125E-2</v>
      </c>
      <c r="I177" s="22">
        <f>VLOOKUP('Table 7'!B177,'[7]Persons '!$P$27:$AA$238,6,0)</f>
        <v>0.12406516897475761</v>
      </c>
      <c r="J177" s="19">
        <f>VLOOKUP('Table 7'!B177,'[7]Persons '!$P$27:$AA$238,7,0)</f>
        <v>1.3435930485899038E-2</v>
      </c>
      <c r="K177" s="19">
        <f>VLOOKUP('Table 7'!B177,'[7]Persons '!$P$27:$AA$238,8,0)</f>
        <v>0.11872366638924808</v>
      </c>
      <c r="L177" s="19">
        <f>VLOOKUP('Table 7'!B177,'[7]Persons '!$P$27:$AA$238,9,0)</f>
        <v>0.21690757832934845</v>
      </c>
      <c r="M177" s="19">
        <f>VLOOKUP('Table 7'!B177,'[7]Persons '!$P$27:$AA$238,10,0)</f>
        <v>5.5131958599050256E-2</v>
      </c>
      <c r="N177" s="19">
        <f>VLOOKUP('Table 7'!B177,'[7]Persons '!$P$27:$AA$238,11,0)</f>
        <v>7.3508504398367883E-2</v>
      </c>
      <c r="O177" s="21"/>
      <c r="P177" s="145">
        <f>VLOOKUP(B177,'[7]Males '!$C$27:$N$238,12,FALSE)</f>
        <v>150.61275419135455</v>
      </c>
      <c r="Q177" s="19">
        <f>VLOOKUP(B177,'[7]Males '!$Q$27:$AB$238,2,FALSE)</f>
        <v>0.32051087570271969</v>
      </c>
      <c r="R177" s="19">
        <f>VLOOKUP(B177,'[7]Males '!$Q$27:$AB$238,3,FALSE)</f>
        <v>4.7908442837910195E-2</v>
      </c>
      <c r="S177" s="19">
        <f>VLOOKUP(B177,'[7]Males '!$Q$27:$AB$238,4,FALSE)</f>
        <v>1.4544125171054984E-2</v>
      </c>
      <c r="T177" s="19">
        <f>VLOOKUP(B177,'[7]Males '!$Q$27:$AB$238,5,FALSE)</f>
        <v>6.8108592328783135E-2</v>
      </c>
      <c r="U177" s="19">
        <f>VLOOKUP(B177,'[7]Males '!$Q$27:$AB$238,6,FALSE)</f>
        <v>0.13536447636476445</v>
      </c>
      <c r="V177" s="19">
        <f>VLOOKUP(B177,'[7]Males '!$Q$27:$AB$238,7,FALSE)</f>
        <v>1.3738071009793098E-2</v>
      </c>
      <c r="W177" s="19">
        <f>VLOOKUP(B177,'[7]Males '!$Q$27:$AB$238,8,FALSE)</f>
        <v>5.546364755591502E-2</v>
      </c>
      <c r="X177" s="19">
        <f>VLOOKUP(B177,'[7]Males '!$Q$27:$AB$238,9,FALSE)</f>
        <v>0.22993344620503242</v>
      </c>
      <c r="Y177" s="19">
        <f>VLOOKUP(B177,'[7]Males '!$Q$27:$AB$238,10,FALSE)</f>
        <v>4.9828103890934589E-2</v>
      </c>
      <c r="Z177" s="19">
        <f>VLOOKUP(B177,'[7]Males '!$Q$27:$AB$238,11,FALSE)</f>
        <v>6.4600218933092451E-2</v>
      </c>
      <c r="AA177" s="21"/>
      <c r="AB177" s="145">
        <f>VLOOKUP(B177,'[7]Females '!$C$27:$N$238,12,FALSE)</f>
        <v>120.21459089855146</v>
      </c>
      <c r="AC177" s="274">
        <f>VLOOKUP(B177,'[7]Females '!$Q$27:$AB$238,2,FALSE)</f>
        <v>0.14769479066692101</v>
      </c>
      <c r="AD177" s="274">
        <f>VLOOKUP(B177,'[7]Females '!$Q$27:$AB$238,3,FALSE)</f>
        <v>6.6162284971652829E-2</v>
      </c>
      <c r="AE177" s="274">
        <f>VLOOKUP(B177,'[7]Females '!$Q$27:$AB$238,4,FALSE)</f>
        <v>1.7766590877340348E-2</v>
      </c>
      <c r="AF177" s="274">
        <f>VLOOKUP(B177,'[7]Females '!$Q$27:$AB$238,5,FALSE)</f>
        <v>9.4923326396859312E-2</v>
      </c>
      <c r="AG177" s="274">
        <f>VLOOKUP(B177,'[7]Females '!$Q$27:$AB$238,6,FALSE)</f>
        <v>0.11103693834399436</v>
      </c>
      <c r="AH177" s="274">
        <f>VLOOKUP(B177,'[7]Females '!$Q$27:$AB$238,7,FALSE)</f>
        <v>1.3179579298270966E-2</v>
      </c>
      <c r="AI177" s="274">
        <f>VLOOKUP(B177,'[7]Females '!$Q$27:$AB$238,8,FALSE)</f>
        <v>0.1990596912885394</v>
      </c>
      <c r="AJ177" s="274">
        <f>VLOOKUP(B177,'[7]Females '!$Q$27:$AB$238,9,FALSE)</f>
        <v>0.20256053556788586</v>
      </c>
      <c r="AK177" s="274">
        <f>VLOOKUP(B177,'[7]Females '!$Q$27:$AB$238,10,FALSE)</f>
        <v>6.2278363423643103E-2</v>
      </c>
      <c r="AL177" s="273">
        <f>VLOOKUP(B177,'[7]Females '!$Q$27:$AB$238,11,FALSE)</f>
        <v>8.5337899164892636E-2</v>
      </c>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row>
    <row r="178" spans="1:68" s="3" customFormat="1" x14ac:dyDescent="0.2">
      <c r="A178" s="275" t="s">
        <v>134</v>
      </c>
      <c r="B178" s="28" t="s">
        <v>133</v>
      </c>
      <c r="C178" s="188" t="s">
        <v>132</v>
      </c>
      <c r="D178" s="24">
        <f>VLOOKUP(B178,'[7]Persons '!$C$27:$N$238,12,FALSE)</f>
        <v>322.88991176713159</v>
      </c>
      <c r="E178" s="23">
        <f>VLOOKUP('Table 7'!B178,'[7]Persons '!$P$27:$AA$238,2,0)</f>
        <v>0.16918293807855095</v>
      </c>
      <c r="F178" s="23">
        <f>VLOOKUP('Table 7'!B178,'[7]Persons '!$P$27:$AA$238,3,0)</f>
        <v>0.10282038843009605</v>
      </c>
      <c r="G178" s="23">
        <f>VLOOKUP('Table 7'!B178,'[7]Persons '!$P$27:$AA$238,4,0)</f>
        <v>1.1224878518786495E-2</v>
      </c>
      <c r="H178" s="23">
        <f>VLOOKUP('Table 7'!B178,'[7]Persons '!$P$27:$AA$238,5,0)</f>
        <v>0.1213959102987175</v>
      </c>
      <c r="I178" s="22">
        <f>VLOOKUP('Table 7'!B178,'[7]Persons '!$P$27:$AA$238,6,0)</f>
        <v>9.9725242662454625E-2</v>
      </c>
      <c r="J178" s="19">
        <f>VLOOKUP('Table 7'!B178,'[7]Persons '!$P$27:$AA$238,7,0)</f>
        <v>7.2656663609306652E-3</v>
      </c>
      <c r="K178" s="19">
        <f>VLOOKUP('Table 7'!B178,'[7]Persons '!$P$27:$AA$238,8,0)</f>
        <v>0.13114294538587931</v>
      </c>
      <c r="L178" s="19">
        <f>VLOOKUP('Table 7'!B178,'[7]Persons '!$P$27:$AA$238,9,0)</f>
        <v>0.26992760480707878</v>
      </c>
      <c r="M178" s="19">
        <f>VLOOKUP('Table 7'!B178,'[7]Persons '!$P$27:$AA$238,10,0)</f>
        <v>3.9197484781980797E-2</v>
      </c>
      <c r="N178" s="19">
        <f>VLOOKUP('Table 7'!B178,'[7]Persons '!$P$27:$AA$238,11,0)</f>
        <v>4.8116940675524876E-2</v>
      </c>
      <c r="O178" s="21"/>
      <c r="P178" s="145">
        <f>VLOOKUP(B178,'[7]Males '!$C$27:$N$238,12,FALSE)</f>
        <v>170.03349187357793</v>
      </c>
      <c r="Q178" s="19">
        <f>VLOOKUP(B178,'[7]Males '!$Q$27:$AB$238,2,FALSE)</f>
        <v>0.1771785762848635</v>
      </c>
      <c r="R178" s="19">
        <f>VLOOKUP(B178,'[7]Males '!$Q$27:$AB$238,3,FALSE)</f>
        <v>6.0397202378015012E-2</v>
      </c>
      <c r="S178" s="19">
        <f>VLOOKUP(B178,'[7]Males '!$Q$27:$AB$238,4,FALSE)</f>
        <v>2.4820560120320887E-3</v>
      </c>
      <c r="T178" s="19">
        <f>VLOOKUP(B178,'[7]Males '!$Q$27:$AB$238,5,FALSE)</f>
        <v>0.15780999781540361</v>
      </c>
      <c r="U178" s="19">
        <f>VLOOKUP(B178,'[7]Males '!$Q$27:$AB$238,6,FALSE)</f>
        <v>0.11234728458784451</v>
      </c>
      <c r="V178" s="19">
        <f>VLOOKUP(B178,'[7]Males '!$Q$27:$AB$238,7,FALSE)</f>
        <v>8.9507693317260641E-3</v>
      </c>
      <c r="W178" s="19">
        <f>VLOOKUP(B178,'[7]Males '!$Q$27:$AB$238,8,FALSE)</f>
        <v>0.1358444285836862</v>
      </c>
      <c r="X178" s="19">
        <f>VLOOKUP(B178,'[7]Males '!$Q$27:$AB$238,9,FALSE)</f>
        <v>0.2820988661561416</v>
      </c>
      <c r="Y178" s="19">
        <f>VLOOKUP(B178,'[7]Males '!$Q$27:$AB$238,10,FALSE)</f>
        <v>3.3223587088669189E-2</v>
      </c>
      <c r="Z178" s="19">
        <f>VLOOKUP(B178,'[7]Males '!$Q$27:$AB$238,11,FALSE)</f>
        <v>2.9667231761618448E-2</v>
      </c>
      <c r="AA178" s="21"/>
      <c r="AB178" s="145">
        <f>VLOOKUP(B178,'[7]Females '!$C$27:$N$238,12,FALSE)</f>
        <v>152.85641989355375</v>
      </c>
      <c r="AC178" s="274">
        <f>VLOOKUP(B178,'[7]Females '!$Q$27:$AB$238,2,FALSE)</f>
        <v>0.16028879882732514</v>
      </c>
      <c r="AD178" s="274">
        <f>VLOOKUP(B178,'[7]Females '!$Q$27:$AB$238,3,FALSE)</f>
        <v>0.15001083333166482</v>
      </c>
      <c r="AE178" s="274">
        <f>VLOOKUP(B178,'[7]Females '!$Q$27:$AB$238,4,FALSE)</f>
        <v>2.0950166084003442E-2</v>
      </c>
      <c r="AF178" s="274">
        <f>VLOOKUP(B178,'[7]Females '!$Q$27:$AB$238,5,FALSE)</f>
        <v>8.088982976795589E-2</v>
      </c>
      <c r="AG178" s="274">
        <f>VLOOKUP(B178,'[7]Females '!$Q$27:$AB$238,6,FALSE)</f>
        <v>8.5684812665184643E-2</v>
      </c>
      <c r="AH178" s="274">
        <f>VLOOKUP(B178,'[7]Females '!$Q$27:$AB$238,7,FALSE)</f>
        <v>5.3912017981048973E-3</v>
      </c>
      <c r="AI178" s="274">
        <f>VLOOKUP(B178,'[7]Females '!$Q$27:$AB$238,8,FALSE)</f>
        <v>0.12591313818730196</v>
      </c>
      <c r="AJ178" s="274">
        <f>VLOOKUP(B178,'[7]Females '!$Q$27:$AB$238,9,FALSE)</f>
        <v>0.25638861135735513</v>
      </c>
      <c r="AK178" s="274">
        <f>VLOOKUP(B178,'[7]Females '!$Q$27:$AB$238,10,FALSE)</f>
        <v>4.5842692654810994E-2</v>
      </c>
      <c r="AL178" s="273">
        <f>VLOOKUP(B178,'[7]Females '!$Q$27:$AB$238,11,FALSE)</f>
        <v>6.8639915326293072E-2</v>
      </c>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row>
    <row r="179" spans="1:68" s="3" customFormat="1" x14ac:dyDescent="0.2">
      <c r="A179" s="275" t="s">
        <v>131</v>
      </c>
      <c r="B179" s="28" t="s">
        <v>130</v>
      </c>
      <c r="C179" s="188" t="s">
        <v>129</v>
      </c>
      <c r="D179" s="24">
        <f>VLOOKUP(B179,'[7]Persons '!$C$27:$N$238,12,FALSE)</f>
        <v>399.19187992203769</v>
      </c>
      <c r="E179" s="23">
        <f>VLOOKUP('Table 7'!B179,'[7]Persons '!$P$27:$AA$238,2,0)</f>
        <v>0.16847848245518965</v>
      </c>
      <c r="F179" s="23">
        <f>VLOOKUP('Table 7'!B179,'[7]Persons '!$P$27:$AA$238,3,0)</f>
        <v>4.1232259493265665E-2</v>
      </c>
      <c r="G179" s="23">
        <f>VLOOKUP('Table 7'!B179,'[7]Persons '!$P$27:$AA$238,4,0)</f>
        <v>3.7794005493516948E-2</v>
      </c>
      <c r="H179" s="23">
        <f>VLOOKUP('Table 7'!B179,'[7]Persons '!$P$27:$AA$238,5,0)</f>
        <v>6.2659190110301397E-2</v>
      </c>
      <c r="I179" s="22">
        <f>VLOOKUP('Table 7'!B179,'[7]Persons '!$P$27:$AA$238,6,0)</f>
        <v>0.1309110383908528</v>
      </c>
      <c r="J179" s="19">
        <f>VLOOKUP('Table 7'!B179,'[7]Persons '!$P$27:$AA$238,7,0)</f>
        <v>1.115821678242309E-2</v>
      </c>
      <c r="K179" s="19">
        <f>VLOOKUP('Table 7'!B179,'[7]Persons '!$P$27:$AA$238,8,0)</f>
        <v>0.16719976905124509</v>
      </c>
      <c r="L179" s="19">
        <f>VLOOKUP('Table 7'!B179,'[7]Persons '!$P$27:$AA$238,9,0)</f>
        <v>0.31011357965027131</v>
      </c>
      <c r="M179" s="19">
        <f>VLOOKUP('Table 7'!B179,'[7]Persons '!$P$27:$AA$238,10,0)</f>
        <v>1.7834309311145557E-2</v>
      </c>
      <c r="N179" s="19">
        <f>VLOOKUP('Table 7'!B179,'[7]Persons '!$P$27:$AA$238,11,0)</f>
        <v>5.261914926178856E-2</v>
      </c>
      <c r="O179" s="21"/>
      <c r="P179" s="145">
        <f>VLOOKUP(B179,'[7]Males '!$C$27:$N$238,12,FALSE)</f>
        <v>213.2017062323491</v>
      </c>
      <c r="Q179" s="19">
        <f>VLOOKUP(B179,'[7]Males '!$Q$27:$AB$238,2,FALSE)</f>
        <v>0.23221042361434138</v>
      </c>
      <c r="R179" s="19">
        <f>VLOOKUP(B179,'[7]Males '!$Q$27:$AB$238,3,FALSE)</f>
        <v>2.148111304600453E-2</v>
      </c>
      <c r="S179" s="19">
        <f>VLOOKUP(B179,'[7]Males '!$Q$27:$AB$238,4,FALSE)</f>
        <v>6.2083492963268268E-2</v>
      </c>
      <c r="T179" s="19">
        <f>VLOOKUP(B179,'[7]Males '!$Q$27:$AB$238,5,FALSE)</f>
        <v>4.2758015013971029E-2</v>
      </c>
      <c r="U179" s="19">
        <f>VLOOKUP(B179,'[7]Males '!$Q$27:$AB$238,6,FALSE)</f>
        <v>0.15369868847166696</v>
      </c>
      <c r="V179" s="19">
        <f>VLOOKUP(B179,'[7]Males '!$Q$27:$AB$238,7,FALSE)</f>
        <v>1.4741383410392817E-2</v>
      </c>
      <c r="W179" s="19">
        <f>VLOOKUP(B179,'[7]Males '!$Q$27:$AB$238,8,FALSE)</f>
        <v>0.12250264793702074</v>
      </c>
      <c r="X179" s="19">
        <f>VLOOKUP(B179,'[7]Males '!$Q$27:$AB$238,9,FALSE)</f>
        <v>0.2927847209113934</v>
      </c>
      <c r="Y179" s="19">
        <f>VLOOKUP(B179,'[7]Males '!$Q$27:$AB$238,10,FALSE)</f>
        <v>1.5200626374250185E-2</v>
      </c>
      <c r="Z179" s="19">
        <f>VLOOKUP(B179,'[7]Males '!$Q$27:$AB$238,11,FALSE)</f>
        <v>4.253888825769065E-2</v>
      </c>
      <c r="AA179" s="21"/>
      <c r="AB179" s="145">
        <f>VLOOKUP(B179,'[7]Females '!$C$27:$N$238,12,FALSE)</f>
        <v>185.16587039772349</v>
      </c>
      <c r="AC179" s="274">
        <f>VLOOKUP(B179,'[7]Females '!$Q$27:$AB$238,2,FALSE)</f>
        <v>9.5846948360755968E-2</v>
      </c>
      <c r="AD179" s="274">
        <f>VLOOKUP(B179,'[7]Females '!$Q$27:$AB$238,3,FALSE)</f>
        <v>6.1168184759269516E-2</v>
      </c>
      <c r="AE179" s="274">
        <f>VLOOKUP(B179,'[7]Females '!$Q$27:$AB$238,4,FALSE)</f>
        <v>9.9951112488101939E-3</v>
      </c>
      <c r="AF179" s="274">
        <f>VLOOKUP(B179,'[7]Females '!$Q$27:$AB$238,5,FALSE)</f>
        <v>8.5852528353583632E-2</v>
      </c>
      <c r="AG179" s="274">
        <f>VLOOKUP(B179,'[7]Females '!$Q$27:$AB$238,6,FALSE)</f>
        <v>0.10525590298090122</v>
      </c>
      <c r="AH179" s="274">
        <f>VLOOKUP(B179,'[7]Females '!$Q$27:$AB$238,7,FALSE)</f>
        <v>7.0821984408646899E-3</v>
      </c>
      <c r="AI179" s="274">
        <f>VLOOKUP(B179,'[7]Females '!$Q$27:$AB$238,8,FALSE)</f>
        <v>0.21940877379119306</v>
      </c>
      <c r="AJ179" s="274">
        <f>VLOOKUP(B179,'[7]Females '!$Q$27:$AB$238,9,FALSE)</f>
        <v>0.32998430232006826</v>
      </c>
      <c r="AK179" s="274">
        <f>VLOOKUP(B179,'[7]Females '!$Q$27:$AB$238,10,FALSE)</f>
        <v>2.0946149384365131E-2</v>
      </c>
      <c r="AL179" s="273">
        <f>VLOOKUP(B179,'[7]Females '!$Q$27:$AB$238,11,FALSE)</f>
        <v>6.4459900360188255E-2</v>
      </c>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row>
    <row r="180" spans="1:68" s="3" customFormat="1" x14ac:dyDescent="0.2">
      <c r="A180" s="275" t="s">
        <v>128</v>
      </c>
      <c r="B180" s="28" t="s">
        <v>127</v>
      </c>
      <c r="C180" s="188" t="s">
        <v>126</v>
      </c>
      <c r="D180" s="24">
        <f>VLOOKUP(B180,'[7]Persons '!$C$27:$N$238,12,FALSE)</f>
        <v>1071.7578380704113</v>
      </c>
      <c r="E180" s="23">
        <f>VLOOKUP('Table 7'!B180,'[7]Persons '!$P$27:$AA$238,2,0)</f>
        <v>0.14216671468040643</v>
      </c>
      <c r="F180" s="23">
        <f>VLOOKUP('Table 7'!B180,'[7]Persons '!$P$27:$AA$238,3,0)</f>
        <v>2.9055278870024539E-2</v>
      </c>
      <c r="G180" s="23">
        <f>VLOOKUP('Table 7'!B180,'[7]Persons '!$P$27:$AA$238,4,0)</f>
        <v>2.2167880840547043E-2</v>
      </c>
      <c r="H180" s="23">
        <f>VLOOKUP('Table 7'!B180,'[7]Persons '!$P$27:$AA$238,5,0)</f>
        <v>4.9056085518531314E-2</v>
      </c>
      <c r="I180" s="22">
        <f>VLOOKUP('Table 7'!B180,'[7]Persons '!$P$27:$AA$238,6,0)</f>
        <v>0.16664126324786432</v>
      </c>
      <c r="J180" s="19">
        <f>VLOOKUP('Table 7'!B180,'[7]Persons '!$P$27:$AA$238,7,0)</f>
        <v>4.735955479718959E-3</v>
      </c>
      <c r="K180" s="19">
        <f>VLOOKUP('Table 7'!B180,'[7]Persons '!$P$27:$AA$238,8,0)</f>
        <v>0.18439671052231688</v>
      </c>
      <c r="L180" s="19">
        <f>VLOOKUP('Table 7'!B180,'[7]Persons '!$P$27:$AA$238,9,0)</f>
        <v>0.31384770712791055</v>
      </c>
      <c r="M180" s="19">
        <f>VLOOKUP('Table 7'!B180,'[7]Persons '!$P$27:$AA$238,10,0)</f>
        <v>3.5327089017144001E-2</v>
      </c>
      <c r="N180" s="19">
        <f>VLOOKUP('Table 7'!B180,'[7]Persons '!$P$27:$AA$238,11,0)</f>
        <v>5.2605314695535969E-2</v>
      </c>
      <c r="O180" s="21"/>
      <c r="P180" s="145">
        <f>VLOOKUP(B180,'[7]Males '!$C$27:$N$238,12,FALSE)</f>
        <v>529.20640325155193</v>
      </c>
      <c r="Q180" s="19">
        <f>VLOOKUP(B180,'[7]Males '!$Q$27:$AB$238,2,FALSE)</f>
        <v>0.17787313663684562</v>
      </c>
      <c r="R180" s="19">
        <f>VLOOKUP(B180,'[7]Males '!$Q$27:$AB$238,3,FALSE)</f>
        <v>2.8241538097324121E-2</v>
      </c>
      <c r="S180" s="19">
        <f>VLOOKUP(B180,'[7]Males '!$Q$27:$AB$238,4,FALSE)</f>
        <v>2.4102478113587317E-2</v>
      </c>
      <c r="T180" s="19">
        <f>VLOOKUP(B180,'[7]Males '!$Q$27:$AB$238,5,FALSE)</f>
        <v>4.3934692439397162E-2</v>
      </c>
      <c r="U180" s="19">
        <f>VLOOKUP(B180,'[7]Males '!$Q$27:$AB$238,6,FALSE)</f>
        <v>0.19716837064285805</v>
      </c>
      <c r="V180" s="19">
        <f>VLOOKUP(B180,'[7]Males '!$Q$27:$AB$238,7,FALSE)</f>
        <v>9.5913378503256486E-3</v>
      </c>
      <c r="W180" s="19">
        <f>VLOOKUP(B180,'[7]Males '!$Q$27:$AB$238,8,FALSE)</f>
        <v>0.15191987413560559</v>
      </c>
      <c r="X180" s="19">
        <f>VLOOKUP(B180,'[7]Males '!$Q$27:$AB$238,9,FALSE)</f>
        <v>0.28133550400165891</v>
      </c>
      <c r="Y180" s="19">
        <f>VLOOKUP(B180,'[7]Males '!$Q$27:$AB$238,10,FALSE)</f>
        <v>3.7809110814258917E-2</v>
      </c>
      <c r="Z180" s="19">
        <f>VLOOKUP(B180,'[7]Males '!$Q$27:$AB$238,11,FALSE)</f>
        <v>4.8023957268138635E-2</v>
      </c>
      <c r="AA180" s="21"/>
      <c r="AB180" s="145">
        <f>VLOOKUP(B180,'[7]Females '!$C$27:$N$238,12,FALSE)</f>
        <v>540.71869628712034</v>
      </c>
      <c r="AC180" s="274">
        <f>VLOOKUP(B180,'[7]Females '!$Q$27:$AB$238,2,FALSE)</f>
        <v>0.10688166293632181</v>
      </c>
      <c r="AD180" s="274">
        <f>VLOOKUP(B180,'[7]Females '!$Q$27:$AB$238,3,FALSE)</f>
        <v>2.9950175902359627E-2</v>
      </c>
      <c r="AE180" s="274">
        <f>VLOOKUP(B180,'[7]Females '!$Q$27:$AB$238,4,FALSE)</f>
        <v>2.0349609451054761E-2</v>
      </c>
      <c r="AF180" s="274">
        <f>VLOOKUP(B180,'[7]Females '!$Q$27:$AB$238,5,FALSE)</f>
        <v>5.4234713534206926E-2</v>
      </c>
      <c r="AG180" s="274">
        <f>VLOOKUP(B180,'[7]Females '!$Q$27:$AB$238,6,FALSE)</f>
        <v>0.13732892218978798</v>
      </c>
      <c r="AH180" s="274">
        <f>VLOOKUP(B180,'[7]Females '!$Q$27:$AB$238,7,FALSE)</f>
        <v>0</v>
      </c>
      <c r="AI180" s="274">
        <f>VLOOKUP(B180,'[7]Females '!$Q$27:$AB$238,8,FALSE)</f>
        <v>0.21629178794899701</v>
      </c>
      <c r="AJ180" s="274">
        <f>VLOOKUP(B180,'[7]Females '!$Q$27:$AB$238,9,FALSE)</f>
        <v>0.3467314727277912</v>
      </c>
      <c r="AK180" s="274">
        <f>VLOOKUP(B180,'[7]Females '!$Q$27:$AB$238,10,FALSE)</f>
        <v>3.0964220567626034E-2</v>
      </c>
      <c r="AL180" s="273">
        <f>VLOOKUP(B180,'[7]Females '!$Q$27:$AB$238,11,FALSE)</f>
        <v>5.7267434741854605E-2</v>
      </c>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row>
    <row r="181" spans="1:68" s="3" customFormat="1" x14ac:dyDescent="0.2">
      <c r="A181" s="275" t="s">
        <v>125</v>
      </c>
      <c r="B181" s="28" t="s">
        <v>124</v>
      </c>
      <c r="C181" s="188" t="s">
        <v>123</v>
      </c>
      <c r="D181" s="24">
        <f>VLOOKUP(B181,'[7]Persons '!$C$27:$N$238,12,FALSE)</f>
        <v>651.46260822758438</v>
      </c>
      <c r="E181" s="23">
        <f>VLOOKUP('Table 7'!B181,'[7]Persons '!$P$27:$AA$238,2,0)</f>
        <v>0.14864341790978602</v>
      </c>
      <c r="F181" s="23">
        <f>VLOOKUP('Table 7'!B181,'[7]Persons '!$P$27:$AA$238,3,0)</f>
        <v>5.5267179067250136E-2</v>
      </c>
      <c r="G181" s="23">
        <f>VLOOKUP('Table 7'!B181,'[7]Persons '!$P$27:$AA$238,4,0)</f>
        <v>3.4564963875909613E-2</v>
      </c>
      <c r="H181" s="23">
        <f>VLOOKUP('Table 7'!B181,'[7]Persons '!$P$27:$AA$238,5,0)</f>
        <v>3.9346945317785195E-2</v>
      </c>
      <c r="I181" s="22">
        <f>VLOOKUP('Table 7'!B181,'[7]Persons '!$P$27:$AA$238,6,0)</f>
        <v>0.16684565181640973</v>
      </c>
      <c r="J181" s="19">
        <f>VLOOKUP('Table 7'!B181,'[7]Persons '!$P$27:$AA$238,7,0)</f>
        <v>4.3366724005767469E-3</v>
      </c>
      <c r="K181" s="19">
        <f>VLOOKUP('Table 7'!B181,'[7]Persons '!$P$27:$AA$238,8,0)</f>
        <v>0.17895347442843074</v>
      </c>
      <c r="L181" s="19">
        <f>VLOOKUP('Table 7'!B181,'[7]Persons '!$P$27:$AA$238,9,0)</f>
        <v>0.28973300395976731</v>
      </c>
      <c r="M181" s="19">
        <f>VLOOKUP('Table 7'!B181,'[7]Persons '!$P$27:$AA$238,10,0)</f>
        <v>2.7451693231522346E-2</v>
      </c>
      <c r="N181" s="19">
        <f>VLOOKUP('Table 7'!B181,'[7]Persons '!$P$27:$AA$238,11,0)</f>
        <v>5.4856997992562176E-2</v>
      </c>
      <c r="O181" s="21"/>
      <c r="P181" s="145">
        <f>VLOOKUP(B181,'[7]Males '!$C$27:$N$238,12,FALSE)</f>
        <v>354.98672778208618</v>
      </c>
      <c r="Q181" s="19">
        <f>VLOOKUP(B181,'[7]Males '!$Q$27:$AB$238,2,FALSE)</f>
        <v>0.16142626058579432</v>
      </c>
      <c r="R181" s="19">
        <f>VLOOKUP(B181,'[7]Males '!$Q$27:$AB$238,3,FALSE)</f>
        <v>2.4621980566846599E-2</v>
      </c>
      <c r="S181" s="19">
        <f>VLOOKUP(B181,'[7]Males '!$Q$27:$AB$238,4,FALSE)</f>
        <v>4.5792126505217856E-2</v>
      </c>
      <c r="T181" s="19">
        <f>VLOOKUP(B181,'[7]Males '!$Q$27:$AB$238,5,FALSE)</f>
        <v>2.978805266318427E-2</v>
      </c>
      <c r="U181" s="19">
        <f>VLOOKUP(B181,'[7]Males '!$Q$27:$AB$238,6,FALSE)</f>
        <v>0.2207049960569622</v>
      </c>
      <c r="V181" s="19">
        <f>VLOOKUP(B181,'[7]Males '!$Q$27:$AB$238,7,FALSE)</f>
        <v>0</v>
      </c>
      <c r="W181" s="19">
        <f>VLOOKUP(B181,'[7]Males '!$Q$27:$AB$238,8,FALSE)</f>
        <v>0.11798981352880522</v>
      </c>
      <c r="X181" s="19">
        <f>VLOOKUP(B181,'[7]Males '!$Q$27:$AB$238,9,FALSE)</f>
        <v>0.31937808891490516</v>
      </c>
      <c r="Y181" s="19">
        <f>VLOOKUP(B181,'[7]Males '!$Q$27:$AB$238,10,FALSE)</f>
        <v>4.2754256666780281E-2</v>
      </c>
      <c r="Z181" s="19">
        <f>VLOOKUP(B181,'[7]Males '!$Q$27:$AB$238,11,FALSE)</f>
        <v>3.7544424511504179E-2</v>
      </c>
      <c r="AA181" s="21"/>
      <c r="AB181" s="145">
        <f>VLOOKUP(B181,'[7]Females '!$C$27:$N$238,12,FALSE)</f>
        <v>295.88122151323938</v>
      </c>
      <c r="AC181" s="274">
        <f>VLOOKUP(B181,'[7]Females '!$Q$27:$AB$238,2,FALSE)</f>
        <v>0.13360580472712999</v>
      </c>
      <c r="AD181" s="274">
        <f>VLOOKUP(B181,'[7]Females '!$Q$27:$AB$238,3,FALSE)</f>
        <v>9.2145166131716777E-2</v>
      </c>
      <c r="AE181" s="274">
        <f>VLOOKUP(B181,'[7]Females '!$Q$27:$AB$238,4,FALSE)</f>
        <v>2.1164521160196299E-2</v>
      </c>
      <c r="AF181" s="274">
        <f>VLOOKUP(B181,'[7]Females '!$Q$27:$AB$238,5,FALSE)</f>
        <v>5.0894410275828965E-2</v>
      </c>
      <c r="AG181" s="274">
        <f>VLOOKUP(B181,'[7]Females '!$Q$27:$AB$238,6,FALSE)</f>
        <v>0.10256263980907152</v>
      </c>
      <c r="AH181" s="274">
        <f>VLOOKUP(B181,'[7]Females '!$Q$27:$AB$238,7,FALSE)</f>
        <v>9.5483582860019147E-3</v>
      </c>
      <c r="AI181" s="274">
        <f>VLOOKUP(B181,'[7]Females '!$Q$27:$AB$238,8,FALSE)</f>
        <v>0.25245495136291485</v>
      </c>
      <c r="AJ181" s="274">
        <f>VLOOKUP(B181,'[7]Females '!$Q$27:$AB$238,9,FALSE)</f>
        <v>0.25273850238055706</v>
      </c>
      <c r="AK181" s="274">
        <f>VLOOKUP(B181,'[7]Females '!$Q$27:$AB$238,10,FALSE)</f>
        <v>9.1474477026051923E-3</v>
      </c>
      <c r="AL181" s="273">
        <f>VLOOKUP(B181,'[7]Females '!$Q$27:$AB$238,11,FALSE)</f>
        <v>7.5738198163977657E-2</v>
      </c>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row>
    <row r="182" spans="1:68" s="3" customFormat="1" x14ac:dyDescent="0.2">
      <c r="A182" s="275" t="s">
        <v>122</v>
      </c>
      <c r="B182" s="28" t="s">
        <v>121</v>
      </c>
      <c r="C182" s="188" t="s">
        <v>120</v>
      </c>
      <c r="D182" s="24">
        <f>VLOOKUP(B182,'[7]Persons '!$C$27:$N$238,12,FALSE)</f>
        <v>601.1625673706626</v>
      </c>
      <c r="E182" s="23">
        <f>VLOOKUP('Table 7'!B182,'[7]Persons '!$P$27:$AA$238,2,0)</f>
        <v>0.11537155530128959</v>
      </c>
      <c r="F182" s="23">
        <f>VLOOKUP('Table 7'!B182,'[7]Persons '!$P$27:$AA$238,3,0)</f>
        <v>3.8408813243032941E-2</v>
      </c>
      <c r="G182" s="23">
        <f>VLOOKUP('Table 7'!B182,'[7]Persons '!$P$27:$AA$238,4,0)</f>
        <v>0</v>
      </c>
      <c r="H182" s="23">
        <f>VLOOKUP('Table 7'!B182,'[7]Persons '!$P$27:$AA$238,5,0)</f>
        <v>5.5004364525934955E-2</v>
      </c>
      <c r="I182" s="22">
        <f>VLOOKUP('Table 7'!B182,'[7]Persons '!$P$27:$AA$238,6,0)</f>
        <v>0.1222803002053509</v>
      </c>
      <c r="J182" s="19">
        <f>VLOOKUP('Table 7'!B182,'[7]Persons '!$P$27:$AA$238,7,0)</f>
        <v>1.9453810645446679E-3</v>
      </c>
      <c r="K182" s="19">
        <f>VLOOKUP('Table 7'!B182,'[7]Persons '!$P$27:$AA$238,8,0)</f>
        <v>0.27798606314095586</v>
      </c>
      <c r="L182" s="19">
        <f>VLOOKUP('Table 7'!B182,'[7]Persons '!$P$27:$AA$238,9,0)</f>
        <v>0.3181037687713813</v>
      </c>
      <c r="M182" s="19">
        <f>VLOOKUP('Table 7'!B182,'[7]Persons '!$P$27:$AA$238,10,0)</f>
        <v>1.5947879769532779E-2</v>
      </c>
      <c r="N182" s="19">
        <f>VLOOKUP('Table 7'!B182,'[7]Persons '!$P$27:$AA$238,11,0)</f>
        <v>5.4951873977977003E-2</v>
      </c>
      <c r="O182" s="21"/>
      <c r="P182" s="145">
        <f>VLOOKUP(B182,'[7]Males '!$C$27:$N$238,12,FALSE)</f>
        <v>313.93026503621002</v>
      </c>
      <c r="Q182" s="19">
        <f>VLOOKUP(B182,'[7]Males '!$Q$27:$AB$238,2,FALSE)</f>
        <v>0.15632874760158008</v>
      </c>
      <c r="R182" s="19">
        <f>VLOOKUP(B182,'[7]Males '!$Q$27:$AB$238,3,FALSE)</f>
        <v>5.0779717060801581E-2</v>
      </c>
      <c r="S182" s="19">
        <f>VLOOKUP(B182,'[7]Males '!$Q$27:$AB$238,4,FALSE)</f>
        <v>0</v>
      </c>
      <c r="T182" s="19">
        <f>VLOOKUP(B182,'[7]Males '!$Q$27:$AB$238,5,FALSE)</f>
        <v>6.4374082243377803E-2</v>
      </c>
      <c r="U182" s="19">
        <f>VLOOKUP(B182,'[7]Males '!$Q$27:$AB$238,6,FALSE)</f>
        <v>0.13523717554641246</v>
      </c>
      <c r="V182" s="19">
        <f>VLOOKUP(B182,'[7]Males '!$Q$27:$AB$238,7,FALSE)</f>
        <v>0</v>
      </c>
      <c r="W182" s="19">
        <f>VLOOKUP(B182,'[7]Males '!$Q$27:$AB$238,8,FALSE)</f>
        <v>0.18193201404539899</v>
      </c>
      <c r="X182" s="19">
        <f>VLOOKUP(B182,'[7]Males '!$Q$27:$AB$238,9,FALSE)</f>
        <v>0.3403784158059468</v>
      </c>
      <c r="Y182" s="19">
        <f>VLOOKUP(B182,'[7]Males '!$Q$27:$AB$238,10,FALSE)</f>
        <v>2.5843577872926959E-2</v>
      </c>
      <c r="Z182" s="19">
        <f>VLOOKUP(B182,'[7]Males '!$Q$27:$AB$238,11,FALSE)</f>
        <v>4.5126269823555318E-2</v>
      </c>
      <c r="AA182" s="21"/>
      <c r="AB182" s="145">
        <f>VLOOKUP(B182,'[7]Females '!$C$27:$N$238,12,FALSE)</f>
        <v>286.67348410014472</v>
      </c>
      <c r="AC182" s="274">
        <f>VLOOKUP(B182,'[7]Females '!$Q$27:$AB$238,2,FALSE)</f>
        <v>7.0745068323242802E-2</v>
      </c>
      <c r="AD182" s="274">
        <f>VLOOKUP(B182,'[7]Females '!$Q$27:$AB$238,3,FALSE)</f>
        <v>2.4936560721407777E-2</v>
      </c>
      <c r="AE182" s="274">
        <f>VLOOKUP(B182,'[7]Females '!$Q$27:$AB$238,4,FALSE)</f>
        <v>0</v>
      </c>
      <c r="AF182" s="274">
        <f>VLOOKUP(B182,'[7]Females '!$Q$27:$AB$238,5,FALSE)</f>
        <v>4.4850999509898501E-2</v>
      </c>
      <c r="AG182" s="274">
        <f>VLOOKUP(B182,'[7]Females '!$Q$27:$AB$238,6,FALSE)</f>
        <v>0.10832985459311521</v>
      </c>
      <c r="AH182" s="274">
        <f>VLOOKUP(B182,'[7]Females '!$Q$27:$AB$238,7,FALSE)</f>
        <v>4.0795202212263303E-3</v>
      </c>
      <c r="AI182" s="274">
        <f>VLOOKUP(B182,'[7]Females '!$Q$27:$AB$238,8,FALSE)</f>
        <v>0.38176545044778876</v>
      </c>
      <c r="AJ182" s="274">
        <f>VLOOKUP(B182,'[7]Females '!$Q$27:$AB$238,9,FALSE)</f>
        <v>0.29433134460683213</v>
      </c>
      <c r="AK182" s="274">
        <f>VLOOKUP(B182,'[7]Females '!$Q$27:$AB$238,10,FALSE)</f>
        <v>5.1423908279012625E-3</v>
      </c>
      <c r="AL182" s="273">
        <f>VLOOKUP(B182,'[7]Females '!$Q$27:$AB$238,11,FALSE)</f>
        <v>6.58188107485871E-2</v>
      </c>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row>
    <row r="183" spans="1:68" s="3" customFormat="1" x14ac:dyDescent="0.2">
      <c r="A183" s="275" t="s">
        <v>119</v>
      </c>
      <c r="B183" s="28" t="s">
        <v>118</v>
      </c>
      <c r="C183" s="188" t="s">
        <v>117</v>
      </c>
      <c r="D183" s="24">
        <f>VLOOKUP(B183,'[7]Persons '!$C$27:$N$238,12,FALSE)</f>
        <v>383.66866181359478</v>
      </c>
      <c r="E183" s="23">
        <f>VLOOKUP('Table 7'!B183,'[7]Persons '!$P$27:$AA$238,2,0)</f>
        <v>0.16537176591120215</v>
      </c>
      <c r="F183" s="23">
        <f>VLOOKUP('Table 7'!B183,'[7]Persons '!$P$27:$AA$238,3,0)</f>
        <v>6.1761099883673107E-2</v>
      </c>
      <c r="G183" s="23">
        <f>VLOOKUP('Table 7'!B183,'[7]Persons '!$P$27:$AA$238,4,0)</f>
        <v>1.0051575303814328E-2</v>
      </c>
      <c r="H183" s="23">
        <f>VLOOKUP('Table 7'!B183,'[7]Persons '!$P$27:$AA$238,5,0)</f>
        <v>0.10389330682981664</v>
      </c>
      <c r="I183" s="22">
        <f>VLOOKUP('Table 7'!B183,'[7]Persons '!$P$27:$AA$238,6,0)</f>
        <v>0.141149141120987</v>
      </c>
      <c r="J183" s="19">
        <f>VLOOKUP('Table 7'!B183,'[7]Persons '!$P$27:$AA$238,7,0)</f>
        <v>2.934368711038943E-2</v>
      </c>
      <c r="K183" s="19">
        <f>VLOOKUP('Table 7'!B183,'[7]Persons '!$P$27:$AA$238,8,0)</f>
        <v>0.14987046122830097</v>
      </c>
      <c r="L183" s="19">
        <f>VLOOKUP('Table 7'!B183,'[7]Persons '!$P$27:$AA$238,9,0)</f>
        <v>0.22588134068848614</v>
      </c>
      <c r="M183" s="19">
        <f>VLOOKUP('Table 7'!B183,'[7]Persons '!$P$27:$AA$238,10,0)</f>
        <v>2.0704769351234237E-2</v>
      </c>
      <c r="N183" s="19">
        <f>VLOOKUP('Table 7'!B183,'[7]Persons '!$P$27:$AA$238,11,0)</f>
        <v>9.1972852572095989E-2</v>
      </c>
      <c r="O183" s="21"/>
      <c r="P183" s="145">
        <f>VLOOKUP(B183,'[7]Males '!$C$27:$N$238,12,FALSE)</f>
        <v>186.02173162228368</v>
      </c>
      <c r="Q183" s="19">
        <f>VLOOKUP(B183,'[7]Males '!$Q$27:$AB$238,2,FALSE)</f>
        <v>0.24491687063892603</v>
      </c>
      <c r="R183" s="19">
        <f>VLOOKUP(B183,'[7]Males '!$Q$27:$AB$238,3,FALSE)</f>
        <v>7.1435324452261764E-2</v>
      </c>
      <c r="S183" s="19">
        <f>VLOOKUP(B183,'[7]Males '!$Q$27:$AB$238,4,FALSE)</f>
        <v>6.2536810370617969E-3</v>
      </c>
      <c r="T183" s="19">
        <f>VLOOKUP(B183,'[7]Males '!$Q$27:$AB$238,5,FALSE)</f>
        <v>0.11517913820150066</v>
      </c>
      <c r="U183" s="19">
        <f>VLOOKUP(B183,'[7]Males '!$Q$27:$AB$238,6,FALSE)</f>
        <v>0.14059559039777861</v>
      </c>
      <c r="V183" s="19">
        <f>VLOOKUP(B183,'[7]Males '!$Q$27:$AB$238,7,FALSE)</f>
        <v>2.54492797500219E-2</v>
      </c>
      <c r="W183" s="19">
        <f>VLOOKUP(B183,'[7]Males '!$Q$27:$AB$238,8,FALSE)</f>
        <v>0.12911998410413841</v>
      </c>
      <c r="X183" s="19">
        <f>VLOOKUP(B183,'[7]Males '!$Q$27:$AB$238,9,FALSE)</f>
        <v>0.18929776829056577</v>
      </c>
      <c r="Y183" s="19">
        <f>VLOOKUP(B183,'[7]Males '!$Q$27:$AB$238,10,FALSE)</f>
        <v>1.0289589969655847E-2</v>
      </c>
      <c r="Z183" s="19">
        <f>VLOOKUP(B183,'[7]Males '!$Q$27:$AB$238,11,FALSE)</f>
        <v>6.7462773158089143E-2</v>
      </c>
      <c r="AA183" s="21"/>
      <c r="AB183" s="145">
        <f>VLOOKUP(B183,'[7]Females '!$C$27:$N$238,12,FALSE)</f>
        <v>197.6469301913111</v>
      </c>
      <c r="AC183" s="274">
        <f>VLOOKUP(B183,'[7]Females '!$Q$27:$AB$238,2,FALSE)</f>
        <v>9.0505345728483871E-2</v>
      </c>
      <c r="AD183" s="274">
        <f>VLOOKUP(B183,'[7]Females '!$Q$27:$AB$238,3,FALSE)</f>
        <v>5.2655893925706673E-2</v>
      </c>
      <c r="AE183" s="274">
        <f>VLOOKUP(B183,'[7]Females '!$Q$27:$AB$238,4,FALSE)</f>
        <v>1.362608499812532E-2</v>
      </c>
      <c r="AF183" s="274">
        <f>VLOOKUP(B183,'[7]Females '!$Q$27:$AB$238,5,FALSE)</f>
        <v>9.3271285569351575E-2</v>
      </c>
      <c r="AG183" s="274">
        <f>VLOOKUP(B183,'[7]Females '!$Q$27:$AB$238,6,FALSE)</f>
        <v>0.14167013309375548</v>
      </c>
      <c r="AH183" s="274">
        <f>VLOOKUP(B183,'[7]Females '!$Q$27:$AB$238,7,FALSE)</f>
        <v>3.3009033190477363E-2</v>
      </c>
      <c r="AI183" s="274">
        <f>VLOOKUP(B183,'[7]Females '!$Q$27:$AB$238,8,FALSE)</f>
        <v>0.1694004366389435</v>
      </c>
      <c r="AJ183" s="274">
        <f>VLOOKUP(B183,'[7]Females '!$Q$27:$AB$238,9,FALSE)</f>
        <v>0.2603131402605976</v>
      </c>
      <c r="AK183" s="274">
        <f>VLOOKUP(B183,'[7]Females '!$Q$27:$AB$238,10,FALSE)</f>
        <v>3.0507348636642694E-2</v>
      </c>
      <c r="AL183" s="273">
        <f>VLOOKUP(B183,'[7]Females '!$Q$27:$AB$238,11,FALSE)</f>
        <v>0.115041297957916</v>
      </c>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s="3" customFormat="1" x14ac:dyDescent="0.2">
      <c r="A184" s="275" t="s">
        <v>116</v>
      </c>
      <c r="B184" s="28" t="s">
        <v>115</v>
      </c>
      <c r="C184" s="188" t="s">
        <v>114</v>
      </c>
      <c r="D184" s="24">
        <f>VLOOKUP(B184,'[7]Persons '!$C$27:$N$238,12,FALSE)</f>
        <v>334.96437168549858</v>
      </c>
      <c r="E184" s="23">
        <f>VLOOKUP('Table 7'!B184,'[7]Persons '!$P$27:$AA$238,2,0)</f>
        <v>0.12520834786791654</v>
      </c>
      <c r="F184" s="23">
        <f>VLOOKUP('Table 7'!B184,'[7]Persons '!$P$27:$AA$238,3,0)</f>
        <v>2.3310340385660624E-2</v>
      </c>
      <c r="G184" s="23">
        <f>VLOOKUP('Table 7'!B184,'[7]Persons '!$P$27:$AA$238,4,0)</f>
        <v>1.4297932466935072E-2</v>
      </c>
      <c r="H184" s="23">
        <f>VLOOKUP('Table 7'!B184,'[7]Persons '!$P$27:$AA$238,5,0)</f>
        <v>7.6486766779746446E-2</v>
      </c>
      <c r="I184" s="22">
        <f>VLOOKUP('Table 7'!B184,'[7]Persons '!$P$27:$AA$238,6,0)</f>
        <v>0.10583242125220628</v>
      </c>
      <c r="J184" s="19">
        <f>VLOOKUP('Table 7'!B184,'[7]Persons '!$P$27:$AA$238,7,0)</f>
        <v>0</v>
      </c>
      <c r="K184" s="19">
        <f>VLOOKUP('Table 7'!B184,'[7]Persons '!$P$27:$AA$238,8,0)</f>
        <v>0.18446674722733009</v>
      </c>
      <c r="L184" s="19">
        <f>VLOOKUP('Table 7'!B184,'[7]Persons '!$P$27:$AA$238,9,0)</f>
        <v>0.40289178191609598</v>
      </c>
      <c r="M184" s="19">
        <f>VLOOKUP('Table 7'!B184,'[7]Persons '!$P$27:$AA$238,10,0)</f>
        <v>2.6854229304790665E-2</v>
      </c>
      <c r="N184" s="19">
        <f>VLOOKUP('Table 7'!B184,'[7]Persons '!$P$27:$AA$238,11,0)</f>
        <v>4.0651432799318203E-2</v>
      </c>
      <c r="O184" s="21"/>
      <c r="P184" s="145">
        <f>VLOOKUP(B184,'[7]Males '!$C$27:$N$238,12,FALSE)</f>
        <v>172.1538266837681</v>
      </c>
      <c r="Q184" s="19">
        <f>VLOOKUP(B184,'[7]Males '!$Q$27:$AB$238,2,FALSE)</f>
        <v>0.17930152492375728</v>
      </c>
      <c r="R184" s="19">
        <f>VLOOKUP(B184,'[7]Males '!$Q$27:$AB$238,3,FALSE)</f>
        <v>1.199142581959961E-2</v>
      </c>
      <c r="S184" s="19">
        <f>VLOOKUP(B184,'[7]Males '!$Q$27:$AB$238,4,FALSE)</f>
        <v>0</v>
      </c>
      <c r="T184" s="19">
        <f>VLOOKUP(B184,'[7]Males '!$Q$27:$AB$238,5,FALSE)</f>
        <v>5.4818827673658456E-2</v>
      </c>
      <c r="U184" s="19">
        <f>VLOOKUP(B184,'[7]Males '!$Q$27:$AB$238,6,FALSE)</f>
        <v>0.11571587765542993</v>
      </c>
      <c r="V184" s="19">
        <f>VLOOKUP(B184,'[7]Males '!$Q$27:$AB$238,7,FALSE)</f>
        <v>0</v>
      </c>
      <c r="W184" s="19">
        <f>VLOOKUP(B184,'[7]Males '!$Q$27:$AB$238,8,FALSE)</f>
        <v>0.18085369822320849</v>
      </c>
      <c r="X184" s="19">
        <f>VLOOKUP(B184,'[7]Males '!$Q$27:$AB$238,9,FALSE)</f>
        <v>0.38814535533045658</v>
      </c>
      <c r="Y184" s="19">
        <f>VLOOKUP(B184,'[7]Males '!$Q$27:$AB$238,10,FALSE)</f>
        <v>2.9127097506275706E-2</v>
      </c>
      <c r="Z184" s="19">
        <f>VLOOKUP(B184,'[7]Males '!$Q$27:$AB$238,11,FALSE)</f>
        <v>4.0046192867613746E-2</v>
      </c>
      <c r="AA184" s="21"/>
      <c r="AB184" s="145">
        <f>VLOOKUP(B184,'[7]Females '!$C$27:$N$238,12,FALSE)</f>
        <v>161.83589642427208</v>
      </c>
      <c r="AC184" s="274">
        <f>VLOOKUP(B184,'[7]Females '!$Q$27:$AB$238,2,FALSE)</f>
        <v>6.8420493673834015E-2</v>
      </c>
      <c r="AD184" s="274">
        <f>VLOOKUP(B184,'[7]Females '!$Q$27:$AB$238,3,FALSE)</f>
        <v>3.5491283489797222E-2</v>
      </c>
      <c r="AE184" s="274">
        <f>VLOOKUP(B184,'[7]Females '!$Q$27:$AB$238,4,FALSE)</f>
        <v>2.9593545505089192E-2</v>
      </c>
      <c r="AF184" s="274">
        <f>VLOOKUP(B184,'[7]Females '!$Q$27:$AB$238,5,FALSE)</f>
        <v>9.9996794134404154E-2</v>
      </c>
      <c r="AG184" s="274">
        <f>VLOOKUP(B184,'[7]Females '!$Q$27:$AB$238,6,FALSE)</f>
        <v>9.5956210490753868E-2</v>
      </c>
      <c r="AH184" s="274">
        <f>VLOOKUP(B184,'[7]Females '!$Q$27:$AB$238,7,FALSE)</f>
        <v>0</v>
      </c>
      <c r="AI184" s="274">
        <f>VLOOKUP(B184,'[7]Females '!$Q$27:$AB$238,8,FALSE)</f>
        <v>0.18942108975914382</v>
      </c>
      <c r="AJ184" s="274">
        <f>VLOOKUP(B184,'[7]Females '!$Q$27:$AB$238,9,FALSE)</f>
        <v>0.42100477003251785</v>
      </c>
      <c r="AK184" s="274">
        <f>VLOOKUP(B184,'[7]Females '!$Q$27:$AB$238,10,FALSE)</f>
        <v>1.8575731585168891E-2</v>
      </c>
      <c r="AL184" s="273">
        <f>VLOOKUP(B184,'[7]Females '!$Q$27:$AB$238,11,FALSE)</f>
        <v>4.1540081329290914E-2</v>
      </c>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row>
    <row r="185" spans="1:68" s="3" customFormat="1" x14ac:dyDescent="0.2">
      <c r="A185" s="275" t="s">
        <v>113</v>
      </c>
      <c r="B185" s="28" t="s">
        <v>112</v>
      </c>
      <c r="C185" s="188" t="s">
        <v>111</v>
      </c>
      <c r="D185" s="24">
        <f>VLOOKUP(B185,'[7]Persons '!$C$27:$N$238,12,FALSE)</f>
        <v>366.44821499848547</v>
      </c>
      <c r="E185" s="23">
        <f>VLOOKUP('Table 7'!B185,'[7]Persons '!$P$27:$AA$238,2,0)</f>
        <v>0.1582316571560419</v>
      </c>
      <c r="F185" s="23">
        <f>VLOOKUP('Table 7'!B185,'[7]Persons '!$P$27:$AA$238,3,0)</f>
        <v>2.6236070350385516E-2</v>
      </c>
      <c r="G185" s="23">
        <f>VLOOKUP('Table 7'!B185,'[7]Persons '!$P$27:$AA$238,4,0)</f>
        <v>2.1099971504296249E-2</v>
      </c>
      <c r="H185" s="23">
        <f>VLOOKUP('Table 7'!B185,'[7]Persons '!$P$27:$AA$238,5,0)</f>
        <v>5.4629571739369595E-2</v>
      </c>
      <c r="I185" s="22">
        <f>VLOOKUP('Table 7'!B185,'[7]Persons '!$P$27:$AA$238,6,0)</f>
        <v>0.12908206096669944</v>
      </c>
      <c r="J185" s="19">
        <f>VLOOKUP('Table 7'!B185,'[7]Persons '!$P$27:$AA$238,7,0)</f>
        <v>2.9724157539037796E-3</v>
      </c>
      <c r="K185" s="19">
        <f>VLOOKUP('Table 7'!B185,'[7]Persons '!$P$27:$AA$238,8,0)</f>
        <v>0.19676338608842736</v>
      </c>
      <c r="L185" s="19">
        <f>VLOOKUP('Table 7'!B185,'[7]Persons '!$P$27:$AA$238,9,0)</f>
        <v>0.317899181310485</v>
      </c>
      <c r="M185" s="19">
        <f>VLOOKUP('Table 7'!B185,'[7]Persons '!$P$27:$AA$238,10,0)</f>
        <v>3.3032419299718029E-2</v>
      </c>
      <c r="N185" s="19">
        <f>VLOOKUP('Table 7'!B185,'[7]Persons '!$P$27:$AA$238,11,0)</f>
        <v>6.0053265830673129E-2</v>
      </c>
      <c r="O185" s="21"/>
      <c r="P185" s="145">
        <f>VLOOKUP(B185,'[7]Males '!$C$27:$N$238,12,FALSE)</f>
        <v>209.21620836135821</v>
      </c>
      <c r="Q185" s="19">
        <f>VLOOKUP(B185,'[7]Males '!$Q$27:$AB$238,2,FALSE)</f>
        <v>0.18767262127588211</v>
      </c>
      <c r="R185" s="19">
        <f>VLOOKUP(B185,'[7]Males '!$Q$27:$AB$238,3,FALSE)</f>
        <v>2.3527427173561263E-2</v>
      </c>
      <c r="S185" s="19">
        <f>VLOOKUP(B185,'[7]Males '!$Q$27:$AB$238,4,FALSE)</f>
        <v>2.2873109836121567E-2</v>
      </c>
      <c r="T185" s="19">
        <f>VLOOKUP(B185,'[7]Males '!$Q$27:$AB$238,5,FALSE)</f>
        <v>8.2932008660948506E-2</v>
      </c>
      <c r="U185" s="19">
        <f>VLOOKUP(B185,'[7]Males '!$Q$27:$AB$238,6,FALSE)</f>
        <v>0.13555118796523946</v>
      </c>
      <c r="V185" s="19">
        <f>VLOOKUP(B185,'[7]Males '!$Q$27:$AB$238,7,FALSE)</f>
        <v>5.2062718074408869E-3</v>
      </c>
      <c r="W185" s="19">
        <f>VLOOKUP(B185,'[7]Males '!$Q$27:$AB$238,8,FALSE)</f>
        <v>0.14049906300596562</v>
      </c>
      <c r="X185" s="19">
        <f>VLOOKUP(B185,'[7]Males '!$Q$27:$AB$238,9,FALSE)</f>
        <v>0.27717574698791275</v>
      </c>
      <c r="Y185" s="19">
        <f>VLOOKUP(B185,'[7]Males '!$Q$27:$AB$238,10,FALSE)</f>
        <v>5.2915245264167618E-2</v>
      </c>
      <c r="Z185" s="19">
        <f>VLOOKUP(B185,'[7]Males '!$Q$27:$AB$238,11,FALSE)</f>
        <v>7.164731802276024E-2</v>
      </c>
      <c r="AA185" s="21"/>
      <c r="AB185" s="145">
        <f>VLOOKUP(B185,'[7]Females '!$C$27:$N$238,12,FALSE)</f>
        <v>156.18123864641819</v>
      </c>
      <c r="AC185" s="274">
        <f>VLOOKUP(B185,'[7]Females '!$Q$27:$AB$238,2,FALSE)</f>
        <v>0.11985789232268944</v>
      </c>
      <c r="AD185" s="274">
        <f>VLOOKUP(B185,'[7]Females '!$Q$27:$AB$238,3,FALSE)</f>
        <v>3.0041009300386862E-2</v>
      </c>
      <c r="AE185" s="274">
        <f>VLOOKUP(B185,'[7]Females '!$Q$27:$AB$238,4,FALSE)</f>
        <v>1.8866680828373644E-2</v>
      </c>
      <c r="AF185" s="274">
        <f>VLOOKUP(B185,'[7]Females '!$Q$27:$AB$238,5,FALSE)</f>
        <v>1.7083925504197694E-2</v>
      </c>
      <c r="AG185" s="274">
        <f>VLOOKUP(B185,'[7]Females '!$Q$27:$AB$238,6,FALSE)</f>
        <v>0.12128463961981731</v>
      </c>
      <c r="AH185" s="274">
        <f>VLOOKUP(B185,'[7]Females '!$Q$27:$AB$238,7,FALSE)</f>
        <v>0</v>
      </c>
      <c r="AI185" s="274">
        <f>VLOOKUP(B185,'[7]Females '!$Q$27:$AB$238,8,FALSE)</f>
        <v>0.26672949157697501</v>
      </c>
      <c r="AJ185" s="274">
        <f>VLOOKUP(B185,'[7]Females '!$Q$27:$AB$238,9,FALSE)</f>
        <v>0.37458999053411934</v>
      </c>
      <c r="AK185" s="274">
        <f>VLOOKUP(B185,'[7]Females '!$Q$27:$AB$238,10,FALSE)</f>
        <v>6.6201556585390713E-3</v>
      </c>
      <c r="AL185" s="273">
        <f>VLOOKUP(B185,'[7]Females '!$Q$27:$AB$238,11,FALSE)</f>
        <v>4.4926214654901653E-2</v>
      </c>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row>
    <row r="186" spans="1:68" s="3" customFormat="1" x14ac:dyDescent="0.2">
      <c r="A186" s="275" t="s">
        <v>110</v>
      </c>
      <c r="B186" s="28" t="s">
        <v>109</v>
      </c>
      <c r="C186" s="188" t="s">
        <v>108</v>
      </c>
      <c r="D186" s="24">
        <f>VLOOKUP(B186,'[7]Persons '!$C$27:$N$238,12,FALSE)</f>
        <v>2099.3510661690675</v>
      </c>
      <c r="E186" s="23">
        <f>VLOOKUP('Table 7'!B186,'[7]Persons '!$P$27:$AA$238,2,0)</f>
        <v>0.17391930672736275</v>
      </c>
      <c r="F186" s="23">
        <f>VLOOKUP('Table 7'!B186,'[7]Persons '!$P$27:$AA$238,3,0)</f>
        <v>4.3733558362927534E-2</v>
      </c>
      <c r="G186" s="23">
        <f>VLOOKUP('Table 7'!B186,'[7]Persons '!$P$27:$AA$238,4,0)</f>
        <v>1.86711015329829E-2</v>
      </c>
      <c r="H186" s="23">
        <f>VLOOKUP('Table 7'!B186,'[7]Persons '!$P$27:$AA$238,5,0)</f>
        <v>6.8877373560902247E-2</v>
      </c>
      <c r="I186" s="22">
        <f>VLOOKUP('Table 7'!B186,'[7]Persons '!$P$27:$AA$238,6,0)</f>
        <v>0.10757660608415236</v>
      </c>
      <c r="J186" s="19">
        <f>VLOOKUP('Table 7'!B186,'[7]Persons '!$P$27:$AA$238,7,0)</f>
        <v>2.831612046482055E-3</v>
      </c>
      <c r="K186" s="19">
        <f>VLOOKUP('Table 7'!B186,'[7]Persons '!$P$27:$AA$238,8,0)</f>
        <v>0.17378523376357932</v>
      </c>
      <c r="L186" s="19">
        <f>VLOOKUP('Table 7'!B186,'[7]Persons '!$P$27:$AA$238,9,0)</f>
        <v>0.28948695481123166</v>
      </c>
      <c r="M186" s="19">
        <f>VLOOKUP('Table 7'!B186,'[7]Persons '!$P$27:$AA$238,10,0)</f>
        <v>4.1231610916915677E-2</v>
      </c>
      <c r="N186" s="19">
        <f>VLOOKUP('Table 7'!B186,'[7]Persons '!$P$27:$AA$238,11,0)</f>
        <v>7.9886642193463558E-2</v>
      </c>
      <c r="O186" s="21"/>
      <c r="P186" s="145">
        <f>VLOOKUP(B186,'[7]Males '!$C$27:$N$238,12,FALSE)</f>
        <v>1132.9939257529654</v>
      </c>
      <c r="Q186" s="19">
        <f>VLOOKUP(B186,'[7]Males '!$Q$27:$AB$238,2,FALSE)</f>
        <v>0.21564840373135374</v>
      </c>
      <c r="R186" s="19">
        <f>VLOOKUP(B186,'[7]Males '!$Q$27:$AB$238,3,FALSE)</f>
        <v>3.8443090949264229E-2</v>
      </c>
      <c r="S186" s="19">
        <f>VLOOKUP(B186,'[7]Males '!$Q$27:$AB$238,4,FALSE)</f>
        <v>1.7902039052677631E-2</v>
      </c>
      <c r="T186" s="19">
        <f>VLOOKUP(B186,'[7]Males '!$Q$27:$AB$238,5,FALSE)</f>
        <v>5.4762213616155138E-2</v>
      </c>
      <c r="U186" s="19">
        <f>VLOOKUP(B186,'[7]Males '!$Q$27:$AB$238,6,FALSE)</f>
        <v>0.1030137817900889</v>
      </c>
      <c r="V186" s="19">
        <f>VLOOKUP(B186,'[7]Males '!$Q$27:$AB$238,7,FALSE)</f>
        <v>4.7006025532601463E-4</v>
      </c>
      <c r="W186" s="19">
        <f>VLOOKUP(B186,'[7]Males '!$Q$27:$AB$238,8,FALSE)</f>
        <v>0.14838668269036981</v>
      </c>
      <c r="X186" s="19">
        <f>VLOOKUP(B186,'[7]Males '!$Q$27:$AB$238,9,FALSE)</f>
        <v>0.28478800778009655</v>
      </c>
      <c r="Y186" s="19">
        <f>VLOOKUP(B186,'[7]Males '!$Q$27:$AB$238,10,FALSE)</f>
        <v>5.1668337777863581E-2</v>
      </c>
      <c r="Z186" s="19">
        <f>VLOOKUP(B186,'[7]Males '!$Q$27:$AB$238,11,FALSE)</f>
        <v>8.4917382356804266E-2</v>
      </c>
      <c r="AA186" s="21"/>
      <c r="AB186" s="145">
        <f>VLOOKUP(B186,'[7]Females '!$C$27:$N$238,12,FALSE)</f>
        <v>962.42775322158695</v>
      </c>
      <c r="AC186" s="274">
        <f>VLOOKUP(B186,'[7]Females '!$Q$27:$AB$238,2,FALSE)</f>
        <v>0.12372260251014282</v>
      </c>
      <c r="AD186" s="274">
        <f>VLOOKUP(B186,'[7]Females '!$Q$27:$AB$238,3,FALSE)</f>
        <v>5.014018317984173E-2</v>
      </c>
      <c r="AE186" s="274">
        <f>VLOOKUP(B186,'[7]Females '!$Q$27:$AB$238,4,FALSE)</f>
        <v>1.9652691166926119E-2</v>
      </c>
      <c r="AF186" s="274">
        <f>VLOOKUP(B186,'[7]Females '!$Q$27:$AB$238,5,FALSE)</f>
        <v>8.5775303087200758E-2</v>
      </c>
      <c r="AG186" s="274">
        <f>VLOOKUP(B186,'[7]Females '!$Q$27:$AB$238,6,FALSE)</f>
        <v>0.11338728883837358</v>
      </c>
      <c r="AH186" s="274">
        <f>VLOOKUP(B186,'[7]Females '!$Q$27:$AB$238,7,FALSE)</f>
        <v>5.623250510618823E-3</v>
      </c>
      <c r="AI186" s="274">
        <f>VLOOKUP(B186,'[7]Females '!$Q$27:$AB$238,8,FALSE)</f>
        <v>0.20439456881486906</v>
      </c>
      <c r="AJ186" s="274">
        <f>VLOOKUP(B186,'[7]Females '!$Q$27:$AB$238,9,FALSE)</f>
        <v>0.29390004627825889</v>
      </c>
      <c r="AK186" s="274">
        <f>VLOOKUP(B186,'[7]Females '!$Q$27:$AB$238,10,FALSE)</f>
        <v>2.9113575942122678E-2</v>
      </c>
      <c r="AL186" s="273">
        <f>VLOOKUP(B186,'[7]Females '!$Q$27:$AB$238,11,FALSE)</f>
        <v>7.4290489671645352E-2</v>
      </c>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row>
    <row r="187" spans="1:68" s="3" customFormat="1" x14ac:dyDescent="0.2">
      <c r="A187" s="275" t="s">
        <v>107</v>
      </c>
      <c r="B187" s="28" t="s">
        <v>106</v>
      </c>
      <c r="C187" s="188" t="s">
        <v>105</v>
      </c>
      <c r="D187" s="24">
        <f>VLOOKUP(B187,'[7]Persons '!$C$27:$N$238,12,FALSE)</f>
        <v>520.04647212604254</v>
      </c>
      <c r="E187" s="23">
        <f>VLOOKUP('Table 7'!B187,'[7]Persons '!$P$27:$AA$238,2,0)</f>
        <v>0.16204457014632595</v>
      </c>
      <c r="F187" s="23">
        <f>VLOOKUP('Table 7'!B187,'[7]Persons '!$P$27:$AA$238,3,0)</f>
        <v>5.7310501355996031E-2</v>
      </c>
      <c r="G187" s="23">
        <f>VLOOKUP('Table 7'!B187,'[7]Persons '!$P$27:$AA$238,4,0)</f>
        <v>2.5760128318554922E-2</v>
      </c>
      <c r="H187" s="23">
        <f>VLOOKUP('Table 7'!B187,'[7]Persons '!$P$27:$AA$238,5,0)</f>
        <v>5.4574019481293326E-2</v>
      </c>
      <c r="I187" s="22">
        <f>VLOOKUP('Table 7'!B187,'[7]Persons '!$P$27:$AA$238,6,0)</f>
        <v>0.11643336191723488</v>
      </c>
      <c r="J187" s="19">
        <f>VLOOKUP('Table 7'!B187,'[7]Persons '!$P$27:$AA$238,7,0)</f>
        <v>7.1787165080952888E-3</v>
      </c>
      <c r="K187" s="19">
        <f>VLOOKUP('Table 7'!B187,'[7]Persons '!$P$27:$AA$238,8,0)</f>
        <v>0.22185230518865576</v>
      </c>
      <c r="L187" s="19">
        <f>VLOOKUP('Table 7'!B187,'[7]Persons '!$P$27:$AA$238,9,0)</f>
        <v>0.20097934941065312</v>
      </c>
      <c r="M187" s="19">
        <f>VLOOKUP('Table 7'!B187,'[7]Persons '!$P$27:$AA$238,10,0)</f>
        <v>5.9620363983303871E-2</v>
      </c>
      <c r="N187" s="19">
        <f>VLOOKUP('Table 7'!B187,'[7]Persons '!$P$27:$AA$238,11,0)</f>
        <v>9.4246683689886729E-2</v>
      </c>
      <c r="O187" s="21"/>
      <c r="P187" s="145">
        <f>VLOOKUP(B187,'[7]Males '!$C$27:$N$238,12,FALSE)</f>
        <v>268.29029063130497</v>
      </c>
      <c r="Q187" s="19">
        <f>VLOOKUP(B187,'[7]Males '!$Q$27:$AB$238,2,FALSE)</f>
        <v>0.21788692927446099</v>
      </c>
      <c r="R187" s="19">
        <f>VLOOKUP(B187,'[7]Males '!$Q$27:$AB$238,3,FALSE)</f>
        <v>2.8688543339971041E-2</v>
      </c>
      <c r="S187" s="19">
        <f>VLOOKUP(B187,'[7]Males '!$Q$27:$AB$238,4,FALSE)</f>
        <v>3.813967758237817E-2</v>
      </c>
      <c r="T187" s="19">
        <f>VLOOKUP(B187,'[7]Males '!$Q$27:$AB$238,5,FALSE)</f>
        <v>4.1956886194854708E-2</v>
      </c>
      <c r="U187" s="19">
        <f>VLOOKUP(B187,'[7]Males '!$Q$27:$AB$238,6,FALSE)</f>
        <v>0.14627939450484845</v>
      </c>
      <c r="V187" s="19">
        <f>VLOOKUP(B187,'[7]Males '!$Q$27:$AB$238,7,FALSE)</f>
        <v>0</v>
      </c>
      <c r="W187" s="19">
        <f>VLOOKUP(B187,'[7]Males '!$Q$27:$AB$238,8,FALSE)</f>
        <v>0.18851124682075029</v>
      </c>
      <c r="X187" s="19">
        <f>VLOOKUP(B187,'[7]Males '!$Q$27:$AB$238,9,FALSE)</f>
        <v>0.21192599872165049</v>
      </c>
      <c r="Y187" s="19">
        <f>VLOOKUP(B187,'[7]Males '!$Q$27:$AB$238,10,FALSE)</f>
        <v>1.4191589759754798E-2</v>
      </c>
      <c r="Z187" s="19">
        <f>VLOOKUP(B187,'[7]Males '!$Q$27:$AB$238,11,FALSE)</f>
        <v>0.11241973380133106</v>
      </c>
      <c r="AA187" s="21"/>
      <c r="AB187" s="145">
        <f>VLOOKUP(B187,'[7]Females '!$C$27:$N$238,12,FALSE)</f>
        <v>249.77099341780396</v>
      </c>
      <c r="AC187" s="274">
        <f>VLOOKUP(B187,'[7]Females '!$Q$27:$AB$238,2,FALSE)</f>
        <v>0.1033497088622705</v>
      </c>
      <c r="AD187" s="274">
        <f>VLOOKUP(B187,'[7]Females '!$Q$27:$AB$238,3,FALSE)</f>
        <v>8.0562110368429168E-2</v>
      </c>
      <c r="AE187" s="274">
        <f>VLOOKUP(B187,'[7]Females '!$Q$27:$AB$238,4,FALSE)</f>
        <v>1.2667438388754934E-2</v>
      </c>
      <c r="AF187" s="274">
        <f>VLOOKUP(B187,'[7]Females '!$Q$27:$AB$238,5,FALSE)</f>
        <v>6.8560407577582624E-2</v>
      </c>
      <c r="AG187" s="274">
        <f>VLOOKUP(B187,'[7]Females '!$Q$27:$AB$238,6,FALSE)</f>
        <v>8.5299808221193305E-2</v>
      </c>
      <c r="AH187" s="274">
        <f>VLOOKUP(B187,'[7]Females '!$Q$27:$AB$238,7,FALSE)</f>
        <v>1.4946756400104171E-2</v>
      </c>
      <c r="AI187" s="274">
        <f>VLOOKUP(B187,'[7]Females '!$Q$27:$AB$238,8,FALSE)</f>
        <v>0.25942872934485012</v>
      </c>
      <c r="AJ187" s="274">
        <f>VLOOKUP(B187,'[7]Females '!$Q$27:$AB$238,9,FALSE)</f>
        <v>0.19081845009164661</v>
      </c>
      <c r="AK187" s="274">
        <f>VLOOKUP(B187,'[7]Females '!$Q$27:$AB$238,10,FALSE)</f>
        <v>0.1088913241808173</v>
      </c>
      <c r="AL187" s="273">
        <f>VLOOKUP(B187,'[7]Females '!$Q$27:$AB$238,11,FALSE)</f>
        <v>7.5475266564351315E-2</v>
      </c>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row>
    <row r="188" spans="1:68" s="3" customFormat="1" x14ac:dyDescent="0.2">
      <c r="A188" s="275" t="s">
        <v>104</v>
      </c>
      <c r="B188" s="28" t="s">
        <v>103</v>
      </c>
      <c r="C188" s="188" t="s">
        <v>102</v>
      </c>
      <c r="D188" s="24">
        <f>VLOOKUP(B188,'[7]Persons '!$C$27:$N$238,12,FALSE)</f>
        <v>410.6155433806054</v>
      </c>
      <c r="E188" s="23">
        <f>VLOOKUP('Table 7'!B188,'[7]Persons '!$P$27:$AA$238,2,0)</f>
        <v>0.33214533729851026</v>
      </c>
      <c r="F188" s="23">
        <f>VLOOKUP('Table 7'!B188,'[7]Persons '!$P$27:$AA$238,3,0)</f>
        <v>1.6503139074027284E-2</v>
      </c>
      <c r="G188" s="23">
        <f>VLOOKUP('Table 7'!B188,'[7]Persons '!$P$27:$AA$238,4,0)</f>
        <v>5.9966822008814591E-2</v>
      </c>
      <c r="H188" s="23">
        <f>VLOOKUP('Table 7'!B188,'[7]Persons '!$P$27:$AA$238,5,0)</f>
        <v>8.4875029191217075E-2</v>
      </c>
      <c r="I188" s="22">
        <f>VLOOKUP('Table 7'!B188,'[7]Persons '!$P$27:$AA$238,6,0)</f>
        <v>0.14756595378274673</v>
      </c>
      <c r="J188" s="19">
        <f>VLOOKUP('Table 7'!B188,'[7]Persons '!$P$27:$AA$238,7,0)</f>
        <v>4.2935244579132385E-3</v>
      </c>
      <c r="K188" s="19">
        <f>VLOOKUP('Table 7'!B188,'[7]Persons '!$P$27:$AA$238,8,0)</f>
        <v>3.1294243904589882E-2</v>
      </c>
      <c r="L188" s="19">
        <f>VLOOKUP('Table 7'!B188,'[7]Persons '!$P$27:$AA$238,9,0)</f>
        <v>0.14969090576137351</v>
      </c>
      <c r="M188" s="19">
        <f>VLOOKUP('Table 7'!B188,'[7]Persons '!$P$27:$AA$238,10,0)</f>
        <v>7.0530607704393664E-2</v>
      </c>
      <c r="N188" s="19">
        <f>VLOOKUP('Table 7'!B188,'[7]Persons '!$P$27:$AA$238,11,0)</f>
        <v>0.10313443681641381</v>
      </c>
      <c r="O188" s="21"/>
      <c r="P188" s="145">
        <f>VLOOKUP(B188,'[7]Males '!$C$27:$N$238,12,FALSE)</f>
        <v>237.24353658952236</v>
      </c>
      <c r="Q188" s="19">
        <f>VLOOKUP(B188,'[7]Males '!$Q$27:$AB$238,2,FALSE)</f>
        <v>0.33261149645063187</v>
      </c>
      <c r="R188" s="19">
        <f>VLOOKUP(B188,'[7]Males '!$Q$27:$AB$238,3,FALSE)</f>
        <v>2.3309527820498568E-2</v>
      </c>
      <c r="S188" s="19">
        <f>VLOOKUP(B188,'[7]Males '!$Q$27:$AB$238,4,FALSE)</f>
        <v>5.0359108602749503E-2</v>
      </c>
      <c r="T188" s="19">
        <f>VLOOKUP(B188,'[7]Males '!$Q$27:$AB$238,5,FALSE)</f>
        <v>5.1493593977737256E-2</v>
      </c>
      <c r="U188" s="19">
        <f>VLOOKUP(B188,'[7]Males '!$Q$27:$AB$238,6,FALSE)</f>
        <v>0.19255399632356496</v>
      </c>
      <c r="V188" s="19">
        <f>VLOOKUP(B188,'[7]Males '!$Q$27:$AB$238,7,FALSE)</f>
        <v>3.9652779688249228E-3</v>
      </c>
      <c r="W188" s="19">
        <f>VLOOKUP(B188,'[7]Males '!$Q$27:$AB$238,8,FALSE)</f>
        <v>2.2442639702893986E-2</v>
      </c>
      <c r="X188" s="19">
        <f>VLOOKUP(B188,'[7]Males '!$Q$27:$AB$238,9,FALSE)</f>
        <v>0.1422641204306003</v>
      </c>
      <c r="Y188" s="19">
        <f>VLOOKUP(B188,'[7]Males '!$Q$27:$AB$238,10,FALSE)</f>
        <v>8.8771815655099617E-2</v>
      </c>
      <c r="Z188" s="19">
        <f>VLOOKUP(B188,'[7]Males '!$Q$27:$AB$238,11,FALSE)</f>
        <v>9.222842306739891E-2</v>
      </c>
      <c r="AA188" s="21"/>
      <c r="AB188" s="145">
        <f>VLOOKUP(B188,'[7]Females '!$C$27:$N$238,12,FALSE)</f>
        <v>169.75131676324881</v>
      </c>
      <c r="AC188" s="274">
        <f>VLOOKUP(B188,'[7]Females '!$Q$27:$AB$238,2,FALSE)</f>
        <v>0.32412669777936554</v>
      </c>
      <c r="AD188" s="274">
        <f>VLOOKUP(B188,'[7]Females '!$Q$27:$AB$238,3,FALSE)</f>
        <v>7.342568091762338E-3</v>
      </c>
      <c r="AE188" s="274">
        <f>VLOOKUP(B188,'[7]Females '!$Q$27:$AB$238,4,FALSE)</f>
        <v>7.4673566139250483E-2</v>
      </c>
      <c r="AF188" s="274">
        <f>VLOOKUP(B188,'[7]Females '!$Q$27:$AB$238,5,FALSE)</f>
        <v>0.12646129023923103</v>
      </c>
      <c r="AG188" s="274">
        <f>VLOOKUP(B188,'[7]Females '!$Q$27:$AB$238,6,FALSE)</f>
        <v>8.783839506545485E-2</v>
      </c>
      <c r="AH188" s="274">
        <f>VLOOKUP(B188,'[7]Females '!$Q$27:$AB$238,7,FALSE)</f>
        <v>4.843858210338425E-3</v>
      </c>
      <c r="AI188" s="274">
        <f>VLOOKUP(B188,'[7]Females '!$Q$27:$AB$238,8,FALSE)</f>
        <v>4.4332685575247666E-2</v>
      </c>
      <c r="AJ188" s="274">
        <f>VLOOKUP(B188,'[7]Females '!$Q$27:$AB$238,9,FALSE)</f>
        <v>0.16326335533668249</v>
      </c>
      <c r="AK188" s="274">
        <f>VLOOKUP(B188,'[7]Females '!$Q$27:$AB$238,10,FALSE)</f>
        <v>4.6541166588024978E-2</v>
      </c>
      <c r="AL188" s="273">
        <f>VLOOKUP(B188,'[7]Females '!$Q$27:$AB$238,11,FALSE)</f>
        <v>0.12057641697464218</v>
      </c>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row>
    <row r="189" spans="1:68" s="3" customFormat="1" x14ac:dyDescent="0.2">
      <c r="A189" s="275" t="s">
        <v>101</v>
      </c>
      <c r="B189" s="28" t="s">
        <v>100</v>
      </c>
      <c r="C189" s="188" t="s">
        <v>99</v>
      </c>
      <c r="D189" s="24">
        <f>VLOOKUP(B189,'[7]Persons '!$C$27:$N$238,12,FALSE)</f>
        <v>664.80221159682435</v>
      </c>
      <c r="E189" s="23">
        <f>VLOOKUP('Table 7'!B189,'[7]Persons '!$P$27:$AA$238,2,0)</f>
        <v>0.11029587852515421</v>
      </c>
      <c r="F189" s="23">
        <f>VLOOKUP('Table 7'!B189,'[7]Persons '!$P$27:$AA$238,3,0)</f>
        <v>3.9802363226125355E-2</v>
      </c>
      <c r="G189" s="23">
        <f>VLOOKUP('Table 7'!B189,'[7]Persons '!$P$27:$AA$238,4,0)</f>
        <v>2.2261493953754971E-2</v>
      </c>
      <c r="H189" s="23">
        <f>VLOOKUP('Table 7'!B189,'[7]Persons '!$P$27:$AA$238,5,0)</f>
        <v>2.5196500052829505E-2</v>
      </c>
      <c r="I189" s="22">
        <f>VLOOKUP('Table 7'!B189,'[7]Persons '!$P$27:$AA$238,6,0)</f>
        <v>0.12958426600588432</v>
      </c>
      <c r="J189" s="19">
        <f>VLOOKUP('Table 7'!B189,'[7]Persons '!$P$27:$AA$238,7,0)</f>
        <v>3.285777183476112E-3</v>
      </c>
      <c r="K189" s="19">
        <f>VLOOKUP('Table 7'!B189,'[7]Persons '!$P$27:$AA$238,8,0)</f>
        <v>0.23075305366742049</v>
      </c>
      <c r="L189" s="19">
        <f>VLOOKUP('Table 7'!B189,'[7]Persons '!$P$27:$AA$238,9,0)</f>
        <v>0.32166685465930833</v>
      </c>
      <c r="M189" s="19">
        <f>VLOOKUP('Table 7'!B189,'[7]Persons '!$P$27:$AA$238,10,0)</f>
        <v>3.097155163583017E-2</v>
      </c>
      <c r="N189" s="19">
        <f>VLOOKUP('Table 7'!B189,'[7]Persons '!$P$27:$AA$238,11,0)</f>
        <v>8.6182261090216275E-2</v>
      </c>
      <c r="O189" s="21"/>
      <c r="P189" s="145">
        <f>VLOOKUP(B189,'[7]Males '!$C$27:$N$238,12,FALSE)</f>
        <v>333.94772549334482</v>
      </c>
      <c r="Q189" s="19">
        <f>VLOOKUP(B189,'[7]Males '!$Q$27:$AB$238,2,FALSE)</f>
        <v>0.16307522590986379</v>
      </c>
      <c r="R189" s="19">
        <f>VLOOKUP(B189,'[7]Males '!$Q$27:$AB$238,3,FALSE)</f>
        <v>3.7232698608010893E-2</v>
      </c>
      <c r="S189" s="19">
        <f>VLOOKUP(B189,'[7]Males '!$Q$27:$AB$238,4,FALSE)</f>
        <v>2.9103787036022077E-2</v>
      </c>
      <c r="T189" s="19">
        <f>VLOOKUP(B189,'[7]Males '!$Q$27:$AB$238,5,FALSE)</f>
        <v>1.6356984148625721E-2</v>
      </c>
      <c r="U189" s="19">
        <f>VLOOKUP(B189,'[7]Males '!$Q$27:$AB$238,6,FALSE)</f>
        <v>0.15688058184634998</v>
      </c>
      <c r="V189" s="19">
        <f>VLOOKUP(B189,'[7]Males '!$Q$27:$AB$238,7,FALSE)</f>
        <v>6.5411193777776943E-3</v>
      </c>
      <c r="W189" s="19">
        <f>VLOOKUP(B189,'[7]Males '!$Q$27:$AB$238,8,FALSE)</f>
        <v>0.14909308338657923</v>
      </c>
      <c r="X189" s="19">
        <f>VLOOKUP(B189,'[7]Males '!$Q$27:$AB$238,9,FALSE)</f>
        <v>0.29148847511553999</v>
      </c>
      <c r="Y189" s="19">
        <f>VLOOKUP(B189,'[7]Males '!$Q$27:$AB$238,10,FALSE)</f>
        <v>3.4912717258657085E-2</v>
      </c>
      <c r="Z189" s="19">
        <f>VLOOKUP(B189,'[7]Males '!$Q$27:$AB$238,11,FALSE)</f>
        <v>0.1153153273125735</v>
      </c>
      <c r="AA189" s="21"/>
      <c r="AB189" s="145">
        <f>VLOOKUP(B189,'[7]Females '!$C$27:$N$238,12,FALSE)</f>
        <v>330.45576162225763</v>
      </c>
      <c r="AC189" s="274">
        <f>VLOOKUP(B189,'[7]Females '!$Q$27:$AB$238,2,FALSE)</f>
        <v>5.7091887591873301E-2</v>
      </c>
      <c r="AD189" s="274">
        <f>VLOOKUP(B189,'[7]Females '!$Q$27:$AB$238,3,FALSE)</f>
        <v>4.2447206901533432E-2</v>
      </c>
      <c r="AE189" s="274">
        <f>VLOOKUP(B189,'[7]Females '!$Q$27:$AB$238,4,FALSE)</f>
        <v>1.5373758063842417E-2</v>
      </c>
      <c r="AF189" s="274">
        <f>VLOOKUP(B189,'[7]Females '!$Q$27:$AB$238,5,FALSE)</f>
        <v>3.4159825968354332E-2</v>
      </c>
      <c r="AG189" s="274">
        <f>VLOOKUP(B189,'[7]Females '!$Q$27:$AB$238,6,FALSE)</f>
        <v>0.10215586189654832</v>
      </c>
      <c r="AH189" s="274">
        <f>VLOOKUP(B189,'[7]Females '!$Q$27:$AB$238,7,FALSE)</f>
        <v>0</v>
      </c>
      <c r="AI189" s="274">
        <f>VLOOKUP(B189,'[7]Females '!$Q$27:$AB$238,8,FALSE)</f>
        <v>0.31355435843641566</v>
      </c>
      <c r="AJ189" s="274">
        <f>VLOOKUP(B189,'[7]Females '!$Q$27:$AB$238,9,FALSE)</f>
        <v>0.35134566288494851</v>
      </c>
      <c r="AK189" s="274">
        <f>VLOOKUP(B189,'[7]Females '!$Q$27:$AB$238,10,FALSE)</f>
        <v>2.7026109216317044E-2</v>
      </c>
      <c r="AL189" s="273">
        <f>VLOOKUP(B189,'[7]Females '!$Q$27:$AB$238,11,FALSE)</f>
        <v>5.684532904016696E-2</v>
      </c>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row>
    <row r="190" spans="1:68" s="3" customFormat="1" x14ac:dyDescent="0.2">
      <c r="A190" s="275" t="s">
        <v>98</v>
      </c>
      <c r="B190" s="28" t="s">
        <v>97</v>
      </c>
      <c r="C190" s="188" t="s">
        <v>96</v>
      </c>
      <c r="D190" s="24">
        <f>VLOOKUP(B190,'[7]Persons '!$C$27:$N$238,12,FALSE)</f>
        <v>435.54163075641748</v>
      </c>
      <c r="E190" s="23">
        <f>VLOOKUP('Table 7'!B190,'[7]Persons '!$P$27:$AA$238,2,0)</f>
        <v>0.31624117479533836</v>
      </c>
      <c r="F190" s="23">
        <f>VLOOKUP('Table 7'!B190,'[7]Persons '!$P$27:$AA$238,3,0)</f>
        <v>1.7947910639508284E-2</v>
      </c>
      <c r="G190" s="23">
        <f>VLOOKUP('Table 7'!B190,'[7]Persons '!$P$27:$AA$238,4,0)</f>
        <v>1.5377268054181983E-2</v>
      </c>
      <c r="H190" s="23">
        <f>VLOOKUP('Table 7'!B190,'[7]Persons '!$P$27:$AA$238,5,0)</f>
        <v>8.6503741052244801E-2</v>
      </c>
      <c r="I190" s="22">
        <f>VLOOKUP('Table 7'!B190,'[7]Persons '!$P$27:$AA$238,6,0)</f>
        <v>9.6015735792881279E-2</v>
      </c>
      <c r="J190" s="19">
        <f>VLOOKUP('Table 7'!B190,'[7]Persons '!$P$27:$AA$238,7,0)</f>
        <v>5.6724418491486033E-3</v>
      </c>
      <c r="K190" s="19">
        <f>VLOOKUP('Table 7'!B190,'[7]Persons '!$P$27:$AA$238,8,0)</f>
        <v>0.10659424840632177</v>
      </c>
      <c r="L190" s="19">
        <f>VLOOKUP('Table 7'!B190,'[7]Persons '!$P$27:$AA$238,9,0)</f>
        <v>0.2178489319444718</v>
      </c>
      <c r="M190" s="19">
        <f>VLOOKUP('Table 7'!B190,'[7]Persons '!$P$27:$AA$238,10,0)</f>
        <v>5.729938726728448E-2</v>
      </c>
      <c r="N190" s="19">
        <f>VLOOKUP('Table 7'!B190,'[7]Persons '!$P$27:$AA$238,11,0)</f>
        <v>8.049916019861858E-2</v>
      </c>
      <c r="O190" s="21"/>
      <c r="P190" s="145">
        <f>VLOOKUP(B190,'[7]Males '!$C$27:$N$238,12,FALSE)</f>
        <v>231.57363408558399</v>
      </c>
      <c r="Q190" s="19">
        <f>VLOOKUP(B190,'[7]Males '!$Q$27:$AB$238,2,FALSE)</f>
        <v>0.3397492373581496</v>
      </c>
      <c r="R190" s="19">
        <f>VLOOKUP(B190,'[7]Males '!$Q$27:$AB$238,3,FALSE)</f>
        <v>1.0602142582014888E-2</v>
      </c>
      <c r="S190" s="19">
        <f>VLOOKUP(B190,'[7]Males '!$Q$27:$AB$238,4,FALSE)</f>
        <v>9.7271146949496606E-3</v>
      </c>
      <c r="T190" s="19">
        <f>VLOOKUP(B190,'[7]Males '!$Q$27:$AB$238,5,FALSE)</f>
        <v>8.1496577926968836E-2</v>
      </c>
      <c r="U190" s="19">
        <f>VLOOKUP(B190,'[7]Males '!$Q$27:$AB$238,6,FALSE)</f>
        <v>0.12276961388320373</v>
      </c>
      <c r="V190" s="19">
        <f>VLOOKUP(B190,'[7]Males '!$Q$27:$AB$238,7,FALSE)</f>
        <v>0</v>
      </c>
      <c r="W190" s="19">
        <f>VLOOKUP(B190,'[7]Males '!$Q$27:$AB$238,8,FALSE)</f>
        <v>7.2358559145886209E-2</v>
      </c>
      <c r="X190" s="19">
        <f>VLOOKUP(B190,'[7]Males '!$Q$27:$AB$238,9,FALSE)</f>
        <v>0.20185951026254764</v>
      </c>
      <c r="Y190" s="19">
        <f>VLOOKUP(B190,'[7]Males '!$Q$27:$AB$238,10,FALSE)</f>
        <v>4.9489023717663103E-2</v>
      </c>
      <c r="Z190" s="19">
        <f>VLOOKUP(B190,'[7]Males '!$Q$27:$AB$238,11,FALSE)</f>
        <v>0.11194822042861623</v>
      </c>
      <c r="AA190" s="21"/>
      <c r="AB190" s="145">
        <f>VLOOKUP(B190,'[7]Females '!$C$27:$N$238,12,FALSE)</f>
        <v>203.80560052199769</v>
      </c>
      <c r="AC190" s="274">
        <f>VLOOKUP(B190,'[7]Females '!$Q$27:$AB$238,2,FALSE)</f>
        <v>0.28978218095375663</v>
      </c>
      <c r="AD190" s="274">
        <f>VLOOKUP(B190,'[7]Females '!$Q$27:$AB$238,3,FALSE)</f>
        <v>2.630882354585961E-2</v>
      </c>
      <c r="AE190" s="274">
        <f>VLOOKUP(B190,'[7]Females '!$Q$27:$AB$238,4,FALSE)</f>
        <v>2.1809494412497486E-2</v>
      </c>
      <c r="AF190" s="274">
        <f>VLOOKUP(B190,'[7]Females '!$Q$27:$AB$238,5,FALSE)</f>
        <v>9.2262046186060723E-2</v>
      </c>
      <c r="AG190" s="274">
        <f>VLOOKUP(B190,'[7]Females '!$Q$27:$AB$238,6,FALSE)</f>
        <v>6.5693211908797802E-2</v>
      </c>
      <c r="AH190" s="274">
        <f>VLOOKUP(B190,'[7]Females '!$Q$27:$AB$238,7,FALSE)</f>
        <v>1.2122260463016418E-2</v>
      </c>
      <c r="AI190" s="274">
        <f>VLOOKUP(B190,'[7]Females '!$Q$27:$AB$238,8,FALSE)</f>
        <v>0.14478258721606563</v>
      </c>
      <c r="AJ190" s="274">
        <f>VLOOKUP(B190,'[7]Females '!$Q$27:$AB$238,9,FALSE)</f>
        <v>0.23619046085148679</v>
      </c>
      <c r="AK190" s="274">
        <f>VLOOKUP(B190,'[7]Females '!$Q$27:$AB$238,10,FALSE)</f>
        <v>6.6219551707721633E-2</v>
      </c>
      <c r="AL190" s="273">
        <f>VLOOKUP(B190,'[7]Females '!$Q$27:$AB$238,11,FALSE)</f>
        <v>4.4829382754737475E-2</v>
      </c>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row>
    <row r="191" spans="1:68" s="3" customFormat="1" x14ac:dyDescent="0.2">
      <c r="A191" s="275" t="s">
        <v>95</v>
      </c>
      <c r="B191" s="28" t="s">
        <v>94</v>
      </c>
      <c r="C191" s="188" t="s">
        <v>93</v>
      </c>
      <c r="D191" s="24">
        <f>VLOOKUP(B191,'[7]Persons '!$C$27:$N$238,12,FALSE)</f>
        <v>729.90065466475164</v>
      </c>
      <c r="E191" s="23">
        <f>VLOOKUP('Table 7'!B191,'[7]Persons '!$P$27:$AA$238,2,0)</f>
        <v>0.25393428123548939</v>
      </c>
      <c r="F191" s="23">
        <f>VLOOKUP('Table 7'!B191,'[7]Persons '!$P$27:$AA$238,3,0)</f>
        <v>5.3342464162444293E-2</v>
      </c>
      <c r="G191" s="23">
        <f>VLOOKUP('Table 7'!B191,'[7]Persons '!$P$27:$AA$238,4,0)</f>
        <v>4.3686908150006788E-2</v>
      </c>
      <c r="H191" s="23">
        <f>VLOOKUP('Table 7'!B191,'[7]Persons '!$P$27:$AA$238,5,0)</f>
        <v>6.3972701776970065E-2</v>
      </c>
      <c r="I191" s="22">
        <f>VLOOKUP('Table 7'!B191,'[7]Persons '!$P$27:$AA$238,6,0)</f>
        <v>0.11337190050177649</v>
      </c>
      <c r="J191" s="19">
        <f>VLOOKUP('Table 7'!B191,'[7]Persons '!$P$27:$AA$238,7,0)</f>
        <v>1.9645375260717323E-3</v>
      </c>
      <c r="K191" s="19">
        <f>VLOOKUP('Table 7'!B191,'[7]Persons '!$P$27:$AA$238,8,0)</f>
        <v>0.10868240662792383</v>
      </c>
      <c r="L191" s="19">
        <f>VLOOKUP('Table 7'!B191,'[7]Persons '!$P$27:$AA$238,9,0)</f>
        <v>0.21510891275498348</v>
      </c>
      <c r="M191" s="19">
        <f>VLOOKUP('Table 7'!B191,'[7]Persons '!$P$27:$AA$238,10,0)</f>
        <v>5.0758781996945251E-2</v>
      </c>
      <c r="N191" s="19">
        <f>VLOOKUP('Table 7'!B191,'[7]Persons '!$P$27:$AA$238,11,0)</f>
        <v>9.5177105267388817E-2</v>
      </c>
      <c r="O191" s="21"/>
      <c r="P191" s="145">
        <f>VLOOKUP(B191,'[7]Males '!$C$27:$N$238,12,FALSE)</f>
        <v>390.68078783071013</v>
      </c>
      <c r="Q191" s="19">
        <f>VLOOKUP(B191,'[7]Males '!$Q$27:$AB$238,2,FALSE)</f>
        <v>0.28009919237948844</v>
      </c>
      <c r="R191" s="19">
        <f>VLOOKUP(B191,'[7]Males '!$Q$27:$AB$238,3,FALSE)</f>
        <v>5.0568096058829101E-2</v>
      </c>
      <c r="S191" s="19">
        <f>VLOOKUP(B191,'[7]Males '!$Q$27:$AB$238,4,FALSE)</f>
        <v>6.5095337117480348E-2</v>
      </c>
      <c r="T191" s="19">
        <f>VLOOKUP(B191,'[7]Males '!$Q$27:$AB$238,5,FALSE)</f>
        <v>6.4923796620758992E-2</v>
      </c>
      <c r="U191" s="19">
        <f>VLOOKUP(B191,'[7]Males '!$Q$27:$AB$238,6,FALSE)</f>
        <v>0.13827014900000714</v>
      </c>
      <c r="V191" s="19">
        <f>VLOOKUP(B191,'[7]Males '!$Q$27:$AB$238,7,FALSE)</f>
        <v>0</v>
      </c>
      <c r="W191" s="19">
        <f>VLOOKUP(B191,'[7]Males '!$Q$27:$AB$238,8,FALSE)</f>
        <v>9.5539631827091867E-2</v>
      </c>
      <c r="X191" s="19">
        <f>VLOOKUP(B191,'[7]Males '!$Q$27:$AB$238,9,FALSE)</f>
        <v>0.17810201122394437</v>
      </c>
      <c r="Y191" s="19">
        <f>VLOOKUP(B191,'[7]Males '!$Q$27:$AB$238,10,FALSE)</f>
        <v>4.3672420189596245E-2</v>
      </c>
      <c r="Z191" s="19">
        <f>VLOOKUP(B191,'[7]Males '!$Q$27:$AB$238,11,FALSE)</f>
        <v>8.3729365582803472E-2</v>
      </c>
      <c r="AA191" s="21"/>
      <c r="AB191" s="145">
        <f>VLOOKUP(B191,'[7]Females '!$C$27:$N$238,12,FALSE)</f>
        <v>337.75578093456267</v>
      </c>
      <c r="AC191" s="274">
        <f>VLOOKUP(B191,'[7]Females '!$Q$27:$AB$238,2,FALSE)</f>
        <v>0.22477017197449803</v>
      </c>
      <c r="AD191" s="274">
        <f>VLOOKUP(B191,'[7]Females '!$Q$27:$AB$238,3,FALSE)</f>
        <v>5.6782790965619202E-2</v>
      </c>
      <c r="AE191" s="274">
        <f>VLOOKUP(B191,'[7]Females '!$Q$27:$AB$238,4,FALSE)</f>
        <v>1.9113233982090319E-2</v>
      </c>
      <c r="AF191" s="274">
        <f>VLOOKUP(B191,'[7]Females '!$Q$27:$AB$238,5,FALSE)</f>
        <v>6.3149879584316601E-2</v>
      </c>
      <c r="AG191" s="274">
        <f>VLOOKUP(B191,'[7]Females '!$Q$27:$AB$238,6,FALSE)</f>
        <v>8.5063632582524362E-2</v>
      </c>
      <c r="AH191" s="274">
        <f>VLOOKUP(B191,'[7]Females '!$Q$27:$AB$238,7,FALSE)</f>
        <v>4.2454261550331201E-3</v>
      </c>
      <c r="AI191" s="274">
        <f>VLOOKUP(B191,'[7]Females '!$Q$27:$AB$238,8,FALSE)</f>
        <v>0.12435571347078034</v>
      </c>
      <c r="AJ191" s="274">
        <f>VLOOKUP(B191,'[7]Females '!$Q$27:$AB$238,9,FALSE)</f>
        <v>0.25691155837448054</v>
      </c>
      <c r="AK191" s="274">
        <f>VLOOKUP(B191,'[7]Females '!$Q$27:$AB$238,10,FALSE)</f>
        <v>5.9175575405718314E-2</v>
      </c>
      <c r="AL191" s="273">
        <f>VLOOKUP(B191,'[7]Females '!$Q$27:$AB$238,11,FALSE)</f>
        <v>0.10643201750493936</v>
      </c>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row>
    <row r="192" spans="1:68" s="3" customFormat="1" x14ac:dyDescent="0.2">
      <c r="A192" s="275" t="s">
        <v>92</v>
      </c>
      <c r="B192" s="28" t="s">
        <v>91</v>
      </c>
      <c r="C192" s="188" t="s">
        <v>90</v>
      </c>
      <c r="D192" s="24">
        <f>VLOOKUP(B192,'[7]Persons '!$C$27:$N$238,12,FALSE)</f>
        <v>647.43937677320491</v>
      </c>
      <c r="E192" s="23">
        <f>VLOOKUP('Table 7'!B192,'[7]Persons '!$P$27:$AA$238,2,0)</f>
        <v>0.12254605231014219</v>
      </c>
      <c r="F192" s="23">
        <f>VLOOKUP('Table 7'!B192,'[7]Persons '!$P$27:$AA$238,3,0)</f>
        <v>4.2697112504149967E-2</v>
      </c>
      <c r="G192" s="23">
        <f>VLOOKUP('Table 7'!B192,'[7]Persons '!$P$27:$AA$238,4,0)</f>
        <v>2.6719412982017559E-2</v>
      </c>
      <c r="H192" s="23">
        <f>VLOOKUP('Table 7'!B192,'[7]Persons '!$P$27:$AA$238,5,0)</f>
        <v>5.5901700139925847E-2</v>
      </c>
      <c r="I192" s="22">
        <f>VLOOKUP('Table 7'!B192,'[7]Persons '!$P$27:$AA$238,6,0)</f>
        <v>0.13582947885818294</v>
      </c>
      <c r="J192" s="19">
        <f>VLOOKUP('Table 7'!B192,'[7]Persons '!$P$27:$AA$238,7,0)</f>
        <v>6.9700542311638813E-3</v>
      </c>
      <c r="K192" s="19">
        <f>VLOOKUP('Table 7'!B192,'[7]Persons '!$P$27:$AA$238,8,0)</f>
        <v>0.17166488463993068</v>
      </c>
      <c r="L192" s="19">
        <f>VLOOKUP('Table 7'!B192,'[7]Persons '!$P$27:$AA$238,9,0)</f>
        <v>0.33471298335375477</v>
      </c>
      <c r="M192" s="19">
        <f>VLOOKUP('Table 7'!B192,'[7]Persons '!$P$27:$AA$238,10,0)</f>
        <v>1.7167897404687056E-2</v>
      </c>
      <c r="N192" s="19">
        <f>VLOOKUP('Table 7'!B192,'[7]Persons '!$P$27:$AA$238,11,0)</f>
        <v>8.579042357604498E-2</v>
      </c>
      <c r="O192" s="21"/>
      <c r="P192" s="145">
        <f>VLOOKUP(B192,'[7]Males '!$C$27:$N$238,12,FALSE)</f>
        <v>327.68974194403847</v>
      </c>
      <c r="Q192" s="19">
        <f>VLOOKUP(B192,'[7]Males '!$Q$27:$AB$238,2,FALSE)</f>
        <v>0.12944594517783584</v>
      </c>
      <c r="R192" s="19">
        <f>VLOOKUP(B192,'[7]Males '!$Q$27:$AB$238,3,FALSE)</f>
        <v>1.7558825861317885E-2</v>
      </c>
      <c r="S192" s="19">
        <f>VLOOKUP(B192,'[7]Males '!$Q$27:$AB$238,4,FALSE)</f>
        <v>3.494295935355847E-2</v>
      </c>
      <c r="T192" s="19">
        <f>VLOOKUP(B192,'[7]Males '!$Q$27:$AB$238,5,FALSE)</f>
        <v>5.8026398130567154E-2</v>
      </c>
      <c r="U192" s="19">
        <f>VLOOKUP(B192,'[7]Males '!$Q$27:$AB$238,6,FALSE)</f>
        <v>0.15511390373441417</v>
      </c>
      <c r="V192" s="19">
        <f>VLOOKUP(B192,'[7]Males '!$Q$27:$AB$238,7,FALSE)</f>
        <v>5.2282400392508598E-3</v>
      </c>
      <c r="W192" s="19">
        <f>VLOOKUP(B192,'[7]Males '!$Q$27:$AB$238,8,FALSE)</f>
        <v>0.15370758233560858</v>
      </c>
      <c r="X192" s="19">
        <f>VLOOKUP(B192,'[7]Males '!$Q$27:$AB$238,9,FALSE)</f>
        <v>0.32433756389129531</v>
      </c>
      <c r="Y192" s="19">
        <f>VLOOKUP(B192,'[7]Males '!$Q$27:$AB$238,10,FALSE)</f>
        <v>2.136651947593626E-2</v>
      </c>
      <c r="Z192" s="19">
        <f>VLOOKUP(B192,'[7]Males '!$Q$27:$AB$238,11,FALSE)</f>
        <v>0.10027206200021534</v>
      </c>
      <c r="AA192" s="21"/>
      <c r="AB192" s="145">
        <f>VLOOKUP(B192,'[7]Females '!$C$27:$N$238,12,FALSE)</f>
        <v>312.39478090373348</v>
      </c>
      <c r="AC192" s="274">
        <f>VLOOKUP(B192,'[7]Females '!$Q$27:$AB$238,2,FALSE)</f>
        <v>0.10320708872259282</v>
      </c>
      <c r="AD192" s="274">
        <f>VLOOKUP(B192,'[7]Females '!$Q$27:$AB$238,3,FALSE)</f>
        <v>6.5970283112649908E-2</v>
      </c>
      <c r="AE192" s="274">
        <f>VLOOKUP(B192,'[7]Females '!$Q$27:$AB$238,4,FALSE)</f>
        <v>1.8722306238839043E-2</v>
      </c>
      <c r="AF192" s="274">
        <f>VLOOKUP(B192,'[7]Females '!$Q$27:$AB$238,5,FALSE)</f>
        <v>5.4989095592804384E-2</v>
      </c>
      <c r="AG192" s="274">
        <f>VLOOKUP(B192,'[7]Females '!$Q$27:$AB$238,6,FALSE)</f>
        <v>0.11434285865030944</v>
      </c>
      <c r="AH192" s="274">
        <f>VLOOKUP(B192,'[7]Females '!$Q$27:$AB$238,7,FALSE)</f>
        <v>8.9612474642438034E-3</v>
      </c>
      <c r="AI192" s="274">
        <f>VLOOKUP(B192,'[7]Females '!$Q$27:$AB$238,8,FALSE)</f>
        <v>0.19454296822407915</v>
      </c>
      <c r="AJ192" s="274">
        <f>VLOOKUP(B192,'[7]Females '!$Q$27:$AB$238,9,FALSE)</f>
        <v>0.35347668871646915</v>
      </c>
      <c r="AK192" s="274">
        <f>VLOOKUP(B192,'[7]Females '!$Q$27:$AB$238,10,FALSE)</f>
        <v>1.3167900984084336E-2</v>
      </c>
      <c r="AL192" s="273">
        <f>VLOOKUP(B192,'[7]Females '!$Q$27:$AB$238,11,FALSE)</f>
        <v>7.2619562293927908E-2</v>
      </c>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row>
    <row r="193" spans="1:68" s="3" customFormat="1" x14ac:dyDescent="0.2">
      <c r="A193" s="275" t="s">
        <v>89</v>
      </c>
      <c r="B193" s="28" t="s">
        <v>88</v>
      </c>
      <c r="C193" s="188" t="s">
        <v>87</v>
      </c>
      <c r="D193" s="24">
        <f>VLOOKUP(B193,'[7]Persons '!$C$27:$N$238,12,FALSE)</f>
        <v>1504.4469999993621</v>
      </c>
      <c r="E193" s="23">
        <f>VLOOKUP('Table 7'!B193,'[7]Persons '!$P$27:$AA$238,2,0)</f>
        <v>9.9820180236180805E-2</v>
      </c>
      <c r="F193" s="23">
        <f>VLOOKUP('Table 7'!B193,'[7]Persons '!$P$27:$AA$238,3,0)</f>
        <v>4.5878354358992741E-2</v>
      </c>
      <c r="G193" s="23">
        <f>VLOOKUP('Table 7'!B193,'[7]Persons '!$P$27:$AA$238,4,0)</f>
        <v>1.6771644244263532E-2</v>
      </c>
      <c r="H193" s="23">
        <f>VLOOKUP('Table 7'!B193,'[7]Persons '!$P$27:$AA$238,5,0)</f>
        <v>6.2934499616474737E-2</v>
      </c>
      <c r="I193" s="22">
        <f>VLOOKUP('Table 7'!B193,'[7]Persons '!$P$27:$AA$238,6,0)</f>
        <v>0.1394926948611829</v>
      </c>
      <c r="J193" s="19">
        <f>VLOOKUP('Table 7'!B193,'[7]Persons '!$P$27:$AA$238,7,0)</f>
        <v>3.0448712381002472E-3</v>
      </c>
      <c r="K193" s="19">
        <f>VLOOKUP('Table 7'!B193,'[7]Persons '!$P$27:$AA$238,8,0)</f>
        <v>0.25294556984671268</v>
      </c>
      <c r="L193" s="19">
        <f>VLOOKUP('Table 7'!B193,'[7]Persons '!$P$27:$AA$238,9,0)</f>
        <v>0.29596270872623165</v>
      </c>
      <c r="M193" s="19">
        <f>VLOOKUP('Table 7'!B193,'[7]Persons '!$P$27:$AA$238,10,0)</f>
        <v>1.4099564195067903E-2</v>
      </c>
      <c r="N193" s="19">
        <f>VLOOKUP('Table 7'!B193,'[7]Persons '!$P$27:$AA$238,11,0)</f>
        <v>6.9049912676792988E-2</v>
      </c>
      <c r="O193" s="21"/>
      <c r="P193" s="145">
        <f>VLOOKUP(B193,'[7]Males '!$C$27:$N$238,12,FALSE)</f>
        <v>747.54509597946708</v>
      </c>
      <c r="Q193" s="19">
        <f>VLOOKUP(B193,'[7]Males '!$Q$27:$AB$238,2,FALSE)</f>
        <v>0.12564619457668988</v>
      </c>
      <c r="R193" s="19">
        <f>VLOOKUP(B193,'[7]Males '!$Q$27:$AB$238,3,FALSE)</f>
        <v>4.3958351156017886E-2</v>
      </c>
      <c r="S193" s="19">
        <f>VLOOKUP(B193,'[7]Males '!$Q$27:$AB$238,4,FALSE)</f>
        <v>2.0166971732513136E-2</v>
      </c>
      <c r="T193" s="19">
        <f>VLOOKUP(B193,'[7]Males '!$Q$27:$AB$238,5,FALSE)</f>
        <v>6.3759655595084494E-2</v>
      </c>
      <c r="U193" s="19">
        <f>VLOOKUP(B193,'[7]Males '!$Q$27:$AB$238,6,FALSE)</f>
        <v>0.16350560516451487</v>
      </c>
      <c r="V193" s="19">
        <f>VLOOKUP(B193,'[7]Males '!$Q$27:$AB$238,7,FALSE)</f>
        <v>3.4056802918749156E-3</v>
      </c>
      <c r="W193" s="19">
        <f>VLOOKUP(B193,'[7]Males '!$Q$27:$AB$238,8,FALSE)</f>
        <v>0.23262861459952092</v>
      </c>
      <c r="X193" s="19">
        <f>VLOOKUP(B193,'[7]Males '!$Q$27:$AB$238,9,FALSE)</f>
        <v>0.27721129738459943</v>
      </c>
      <c r="Y193" s="19">
        <f>VLOOKUP(B193,'[7]Males '!$Q$27:$AB$238,10,FALSE)</f>
        <v>1.342531617181022E-2</v>
      </c>
      <c r="Z193" s="19">
        <f>VLOOKUP(B193,'[7]Males '!$Q$27:$AB$238,11,FALSE)</f>
        <v>5.6292313327374111E-2</v>
      </c>
      <c r="AA193" s="21"/>
      <c r="AB193" s="145">
        <f>VLOOKUP(B193,'[7]Females '!$C$27:$N$238,12,FALSE)</f>
        <v>753.51950761646754</v>
      </c>
      <c r="AC193" s="274">
        <f>VLOOKUP(B193,'[7]Females '!$Q$27:$AB$238,2,FALSE)</f>
        <v>7.4647004547174933E-2</v>
      </c>
      <c r="AD193" s="274">
        <f>VLOOKUP(B193,'[7]Females '!$Q$27:$AB$238,3,FALSE)</f>
        <v>4.7989073117235256E-2</v>
      </c>
      <c r="AE193" s="274">
        <f>VLOOKUP(B193,'[7]Females '!$Q$27:$AB$238,4,FALSE)</f>
        <v>1.3478521718792129E-2</v>
      </c>
      <c r="AF193" s="274">
        <f>VLOOKUP(B193,'[7]Females '!$Q$27:$AB$238,5,FALSE)</f>
        <v>6.2398386249812969E-2</v>
      </c>
      <c r="AG193" s="274">
        <f>VLOOKUP(B193,'[7]Females '!$Q$27:$AB$238,6,FALSE)</f>
        <v>0.11552206703743292</v>
      </c>
      <c r="AH193" s="274">
        <f>VLOOKUP(B193,'[7]Females '!$Q$27:$AB$238,7,FALSE)</f>
        <v>2.7005907323039225E-3</v>
      </c>
      <c r="AI193" s="274">
        <f>VLOOKUP(B193,'[7]Females '!$Q$27:$AB$238,8,FALSE)</f>
        <v>0.27423685996438096</v>
      </c>
      <c r="AJ193" s="274">
        <f>VLOOKUP(B193,'[7]Females '!$Q$27:$AB$238,9,FALSE)</f>
        <v>0.31217942799188464</v>
      </c>
      <c r="AK193" s="274">
        <f>VLOOKUP(B193,'[7]Females '!$Q$27:$AB$238,10,FALSE)</f>
        <v>1.4831756411602054E-2</v>
      </c>
      <c r="AL193" s="273">
        <f>VLOOKUP(B193,'[7]Females '!$Q$27:$AB$238,11,FALSE)</f>
        <v>8.2016312229380176E-2</v>
      </c>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row>
    <row r="194" spans="1:68" s="3" customFormat="1" x14ac:dyDescent="0.2">
      <c r="A194" s="275" t="s">
        <v>86</v>
      </c>
      <c r="B194" s="28" t="s">
        <v>85</v>
      </c>
      <c r="C194" s="188" t="s">
        <v>84</v>
      </c>
      <c r="D194" s="24">
        <f>VLOOKUP(B194,'[7]Persons '!$C$27:$N$238,12,FALSE)</f>
        <v>431.70152545601064</v>
      </c>
      <c r="E194" s="23">
        <f>VLOOKUP('Table 7'!B194,'[7]Persons '!$P$27:$AA$238,2,0)</f>
        <v>0.20142703542860069</v>
      </c>
      <c r="F194" s="23">
        <f>VLOOKUP('Table 7'!B194,'[7]Persons '!$P$27:$AA$238,3,0)</f>
        <v>3.7010434339864506E-2</v>
      </c>
      <c r="G194" s="23">
        <f>VLOOKUP('Table 7'!B194,'[7]Persons '!$P$27:$AA$238,4,0)</f>
        <v>2.4352249101633135E-2</v>
      </c>
      <c r="H194" s="23">
        <f>VLOOKUP('Table 7'!B194,'[7]Persons '!$P$27:$AA$238,5,0)</f>
        <v>5.8604682878113504E-2</v>
      </c>
      <c r="I194" s="22">
        <f>VLOOKUP('Table 7'!B194,'[7]Persons '!$P$27:$AA$238,6,0)</f>
        <v>0.13430682226303975</v>
      </c>
      <c r="J194" s="19">
        <f>VLOOKUP('Table 7'!B194,'[7]Persons '!$P$27:$AA$238,7,0)</f>
        <v>0</v>
      </c>
      <c r="K194" s="19">
        <f>VLOOKUP('Table 7'!B194,'[7]Persons '!$P$27:$AA$238,8,0)</f>
        <v>0.1722668686193527</v>
      </c>
      <c r="L194" s="19">
        <f>VLOOKUP('Table 7'!B194,'[7]Persons '!$P$27:$AA$238,9,0)</f>
        <v>0.25846824356035042</v>
      </c>
      <c r="M194" s="19">
        <f>VLOOKUP('Table 7'!B194,'[7]Persons '!$P$27:$AA$238,10,0)</f>
        <v>2.7947072829859882E-2</v>
      </c>
      <c r="N194" s="19">
        <f>VLOOKUP('Table 7'!B194,'[7]Persons '!$P$27:$AA$238,11,0)</f>
        <v>8.5616590979185267E-2</v>
      </c>
      <c r="O194" s="21"/>
      <c r="P194" s="145">
        <f>VLOOKUP(B194,'[7]Males '!$C$27:$N$238,12,FALSE)</f>
        <v>227.00454283039082</v>
      </c>
      <c r="Q194" s="19">
        <f>VLOOKUP(B194,'[7]Males '!$Q$27:$AB$238,2,FALSE)</f>
        <v>0.28336341041546442</v>
      </c>
      <c r="R194" s="19">
        <f>VLOOKUP(B194,'[7]Males '!$Q$27:$AB$238,3,FALSE)</f>
        <v>3.3247830504586677E-2</v>
      </c>
      <c r="S194" s="19">
        <f>VLOOKUP(B194,'[7]Males '!$Q$27:$AB$238,4,FALSE)</f>
        <v>3.1719942963681746E-2</v>
      </c>
      <c r="T194" s="19">
        <f>VLOOKUP(B194,'[7]Males '!$Q$27:$AB$238,5,FALSE)</f>
        <v>7.6752726178514044E-2</v>
      </c>
      <c r="U194" s="19">
        <f>VLOOKUP(B194,'[7]Males '!$Q$27:$AB$238,6,FALSE)</f>
        <v>0.10629198816947531</v>
      </c>
      <c r="V194" s="19">
        <f>VLOOKUP(B194,'[7]Males '!$Q$27:$AB$238,7,FALSE)</f>
        <v>0</v>
      </c>
      <c r="W194" s="19">
        <f>VLOOKUP(B194,'[7]Males '!$Q$27:$AB$238,8,FALSE)</f>
        <v>0.12750542348167096</v>
      </c>
      <c r="X194" s="19">
        <f>VLOOKUP(B194,'[7]Males '!$Q$27:$AB$238,9,FALSE)</f>
        <v>0.19320379076045027</v>
      </c>
      <c r="Y194" s="19">
        <f>VLOOKUP(B194,'[7]Males '!$Q$27:$AB$238,10,FALSE)</f>
        <v>3.5514065831254868E-2</v>
      </c>
      <c r="Z194" s="19">
        <f>VLOOKUP(B194,'[7]Males '!$Q$27:$AB$238,11,FALSE)</f>
        <v>0.11240082169490177</v>
      </c>
      <c r="AA194" s="21"/>
      <c r="AB194" s="145">
        <f>VLOOKUP(B194,'[7]Females '!$C$27:$N$238,12,FALSE)</f>
        <v>202.36203813469817</v>
      </c>
      <c r="AC194" s="274">
        <f>VLOOKUP(B194,'[7]Females '!$Q$27:$AB$238,2,FALSE)</f>
        <v>0.11183706803408287</v>
      </c>
      <c r="AD194" s="274">
        <f>VLOOKUP(B194,'[7]Females '!$Q$27:$AB$238,3,FALSE)</f>
        <v>3.8349898255755029E-2</v>
      </c>
      <c r="AE194" s="274">
        <f>VLOOKUP(B194,'[7]Females '!$Q$27:$AB$238,4,FALSE)</f>
        <v>1.6368346380156329E-2</v>
      </c>
      <c r="AF194" s="274">
        <f>VLOOKUP(B194,'[7]Females '!$Q$27:$AB$238,5,FALSE)</f>
        <v>3.8922880757727686E-2</v>
      </c>
      <c r="AG194" s="274">
        <f>VLOOKUP(B194,'[7]Females '!$Q$27:$AB$238,6,FALSE)</f>
        <v>0.16728283714273431</v>
      </c>
      <c r="AH194" s="274">
        <f>VLOOKUP(B194,'[7]Females '!$Q$27:$AB$238,7,FALSE)</f>
        <v>0</v>
      </c>
      <c r="AI194" s="274">
        <f>VLOOKUP(B194,'[7]Females '!$Q$27:$AB$238,8,FALSE)</f>
        <v>0.22446680227848545</v>
      </c>
      <c r="AJ194" s="274">
        <f>VLOOKUP(B194,'[7]Females '!$Q$27:$AB$238,9,FALSE)</f>
        <v>0.32643247604866071</v>
      </c>
      <c r="AK194" s="274">
        <f>VLOOKUP(B194,'[7]Females '!$Q$27:$AB$238,10,FALSE)</f>
        <v>1.9781080144803898E-2</v>
      </c>
      <c r="AL194" s="273">
        <f>VLOOKUP(B194,'[7]Females '!$Q$27:$AB$238,11,FALSE)</f>
        <v>5.6558610957593715E-2</v>
      </c>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row>
    <row r="195" spans="1:68" s="3" customFormat="1" x14ac:dyDescent="0.2">
      <c r="A195" s="275" t="s">
        <v>83</v>
      </c>
      <c r="B195" s="28" t="s">
        <v>82</v>
      </c>
      <c r="C195" s="188" t="s">
        <v>81</v>
      </c>
      <c r="D195" s="24">
        <f>VLOOKUP(B195,'[7]Persons '!$C$27:$N$238,12,FALSE)</f>
        <v>451.938373145865</v>
      </c>
      <c r="E195" s="23">
        <f>VLOOKUP('Table 7'!B195,'[7]Persons '!$P$27:$AA$238,2,0)</f>
        <v>0.11831730929571757</v>
      </c>
      <c r="F195" s="23">
        <f>VLOOKUP('Table 7'!B195,'[7]Persons '!$P$27:$AA$238,3,0)</f>
        <v>3.0868174061451436E-2</v>
      </c>
      <c r="G195" s="23">
        <f>VLOOKUP('Table 7'!B195,'[7]Persons '!$P$27:$AA$238,4,0)</f>
        <v>1.6133009385270437E-2</v>
      </c>
      <c r="H195" s="23">
        <f>VLOOKUP('Table 7'!B195,'[7]Persons '!$P$27:$AA$238,5,0)</f>
        <v>6.2123433936150704E-2</v>
      </c>
      <c r="I195" s="22">
        <f>VLOOKUP('Table 7'!B195,'[7]Persons '!$P$27:$AA$238,6,0)</f>
        <v>0.12266988629533236</v>
      </c>
      <c r="J195" s="19">
        <f>VLOOKUP('Table 7'!B195,'[7]Persons '!$P$27:$AA$238,7,0)</f>
        <v>1.9236103429103614E-3</v>
      </c>
      <c r="K195" s="19">
        <f>VLOOKUP('Table 7'!B195,'[7]Persons '!$P$27:$AA$238,8,0)</f>
        <v>0.18768365218398325</v>
      </c>
      <c r="L195" s="19">
        <f>VLOOKUP('Table 7'!B195,'[7]Persons '!$P$27:$AA$238,9,0)</f>
        <v>0.34203345090676252</v>
      </c>
      <c r="M195" s="19">
        <f>VLOOKUP('Table 7'!B195,'[7]Persons '!$P$27:$AA$238,10,0)</f>
        <v>4.0843905023614215E-2</v>
      </c>
      <c r="N195" s="19">
        <f>VLOOKUP('Table 7'!B195,'[7]Persons '!$P$27:$AA$238,11,0)</f>
        <v>7.740356856880698E-2</v>
      </c>
      <c r="O195" s="21"/>
      <c r="P195" s="145">
        <f>VLOOKUP(B195,'[7]Males '!$C$27:$N$238,12,FALSE)</f>
        <v>232.2694606114361</v>
      </c>
      <c r="Q195" s="19">
        <f>VLOOKUP(B195,'[7]Males '!$Q$27:$AB$238,2,FALSE)</f>
        <v>0.14882229713086695</v>
      </c>
      <c r="R195" s="19">
        <f>VLOOKUP(B195,'[7]Males '!$Q$27:$AB$238,3,FALSE)</f>
        <v>2.4241133020626329E-2</v>
      </c>
      <c r="S195" s="19">
        <f>VLOOKUP(B195,'[7]Males '!$Q$27:$AB$238,4,FALSE)</f>
        <v>2.5581424337676871E-2</v>
      </c>
      <c r="T195" s="19">
        <f>VLOOKUP(B195,'[7]Males '!$Q$27:$AB$238,5,FALSE)</f>
        <v>4.4291110671216272E-2</v>
      </c>
      <c r="U195" s="19">
        <f>VLOOKUP(B195,'[7]Males '!$Q$27:$AB$238,6,FALSE)</f>
        <v>0.15524486718372901</v>
      </c>
      <c r="V195" s="19">
        <f>VLOOKUP(B195,'[7]Males '!$Q$27:$AB$238,7,FALSE)</f>
        <v>3.7428654057788968E-3</v>
      </c>
      <c r="W195" s="19">
        <f>VLOOKUP(B195,'[7]Males '!$Q$27:$AB$238,8,FALSE)</f>
        <v>0.14406476214688713</v>
      </c>
      <c r="X195" s="19">
        <f>VLOOKUP(B195,'[7]Males '!$Q$27:$AB$238,9,FALSE)</f>
        <v>0.35365408864629094</v>
      </c>
      <c r="Y195" s="19">
        <f>VLOOKUP(B195,'[7]Males '!$Q$27:$AB$238,10,FALSE)</f>
        <v>2.0687266903579218E-2</v>
      </c>
      <c r="Z195" s="19">
        <f>VLOOKUP(B195,'[7]Males '!$Q$27:$AB$238,11,FALSE)</f>
        <v>7.967018455334858E-2</v>
      </c>
      <c r="AA195" s="21"/>
      <c r="AB195" s="145">
        <f>VLOOKUP(B195,'[7]Females '!$C$27:$N$238,12,FALSE)</f>
        <v>219.66891253442881</v>
      </c>
      <c r="AC195" s="274">
        <f>VLOOKUP(B195,'[7]Females '!$Q$27:$AB$238,2,FALSE)</f>
        <v>8.6062508246806946E-2</v>
      </c>
      <c r="AD195" s="274">
        <f>VLOOKUP(B195,'[7]Females '!$Q$27:$AB$238,3,FALSE)</f>
        <v>3.7875352411100953E-2</v>
      </c>
      <c r="AE195" s="274">
        <f>VLOOKUP(B195,'[7]Females '!$Q$27:$AB$238,4,FALSE)</f>
        <v>6.1426187591753023E-3</v>
      </c>
      <c r="AF195" s="274">
        <f>VLOOKUP(B195,'[7]Females '!$Q$27:$AB$238,5,FALSE)</f>
        <v>8.0978646803587837E-2</v>
      </c>
      <c r="AG195" s="274">
        <f>VLOOKUP(B195,'[7]Females '!$Q$27:$AB$238,6,FALSE)</f>
        <v>8.8226354194767764E-2</v>
      </c>
      <c r="AH195" s="274">
        <f>VLOOKUP(B195,'[7]Females '!$Q$27:$AB$238,7,FALSE)</f>
        <v>0</v>
      </c>
      <c r="AI195" s="274">
        <f>VLOOKUP(B195,'[7]Females '!$Q$27:$AB$238,8,FALSE)</f>
        <v>0.23380458911809765</v>
      </c>
      <c r="AJ195" s="274">
        <f>VLOOKUP(B195,'[7]Females '!$Q$27:$AB$238,9,FALSE)</f>
        <v>0.32974623543972148</v>
      </c>
      <c r="AK195" s="274">
        <f>VLOOKUP(B195,'[7]Females '!$Q$27:$AB$238,10,FALSE)</f>
        <v>6.2156759035884454E-2</v>
      </c>
      <c r="AL195" s="273">
        <f>VLOOKUP(B195,'[7]Females '!$Q$27:$AB$238,11,FALSE)</f>
        <v>7.5006935990857559E-2</v>
      </c>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row>
    <row r="196" spans="1:68" s="3" customFormat="1" x14ac:dyDescent="0.2">
      <c r="A196" s="275" t="s">
        <v>80</v>
      </c>
      <c r="B196" s="28" t="s">
        <v>79</v>
      </c>
      <c r="C196" s="188" t="s">
        <v>78</v>
      </c>
      <c r="D196" s="24">
        <f>VLOOKUP(B196,'[7]Persons '!$C$27:$N$238,12,FALSE)</f>
        <v>574.50562755211126</v>
      </c>
      <c r="E196" s="23">
        <f>VLOOKUP('Table 7'!B196,'[7]Persons '!$P$27:$AA$238,2,0)</f>
        <v>0.17496674744209809</v>
      </c>
      <c r="F196" s="23">
        <f>VLOOKUP('Table 7'!B196,'[7]Persons '!$P$27:$AA$238,3,0)</f>
        <v>3.1653200776695464E-2</v>
      </c>
      <c r="G196" s="23">
        <f>VLOOKUP('Table 7'!B196,'[7]Persons '!$P$27:$AA$238,4,0)</f>
        <v>2.4374295142086937E-2</v>
      </c>
      <c r="H196" s="23">
        <f>VLOOKUP('Table 7'!B196,'[7]Persons '!$P$27:$AA$238,5,0)</f>
        <v>5.1583428993463375E-2</v>
      </c>
      <c r="I196" s="22">
        <f>VLOOKUP('Table 7'!B196,'[7]Persons '!$P$27:$AA$238,6,0)</f>
        <v>0.13692192857618377</v>
      </c>
      <c r="J196" s="19">
        <f>VLOOKUP('Table 7'!B196,'[7]Persons '!$P$27:$AA$238,7,0)</f>
        <v>0</v>
      </c>
      <c r="K196" s="19">
        <f>VLOOKUP('Table 7'!B196,'[7]Persons '!$P$27:$AA$238,8,0)</f>
        <v>0.2328473219605843</v>
      </c>
      <c r="L196" s="19">
        <f>VLOOKUP('Table 7'!B196,'[7]Persons '!$P$27:$AA$238,9,0)</f>
        <v>0.27305020695464638</v>
      </c>
      <c r="M196" s="19">
        <f>VLOOKUP('Table 7'!B196,'[7]Persons '!$P$27:$AA$238,10,0)</f>
        <v>1.9384198874930831E-2</v>
      </c>
      <c r="N196" s="19">
        <f>VLOOKUP('Table 7'!B196,'[7]Persons '!$P$27:$AA$238,11,0)</f>
        <v>5.5218671279310766E-2</v>
      </c>
      <c r="O196" s="21"/>
      <c r="P196" s="145">
        <f>VLOOKUP(B196,'[7]Males '!$C$27:$N$238,12,FALSE)</f>
        <v>297.13558138536791</v>
      </c>
      <c r="Q196" s="19">
        <f>VLOOKUP(B196,'[7]Males '!$Q$27:$AB$238,2,FALSE)</f>
        <v>0.24431296459514312</v>
      </c>
      <c r="R196" s="19">
        <f>VLOOKUP(B196,'[7]Males '!$Q$27:$AB$238,3,FALSE)</f>
        <v>1.7367949711740521E-2</v>
      </c>
      <c r="S196" s="19">
        <f>VLOOKUP(B196,'[7]Males '!$Q$27:$AB$238,4,FALSE)</f>
        <v>3.2973391941045281E-2</v>
      </c>
      <c r="T196" s="19">
        <f>VLOOKUP(B196,'[7]Males '!$Q$27:$AB$238,5,FALSE)</f>
        <v>6.9171197847109206E-2</v>
      </c>
      <c r="U196" s="19">
        <f>VLOOKUP(B196,'[7]Males '!$Q$27:$AB$238,6,FALSE)</f>
        <v>0.10567157080964447</v>
      </c>
      <c r="V196" s="19">
        <f>VLOOKUP(B196,'[7]Males '!$Q$27:$AB$238,7,FALSE)</f>
        <v>0</v>
      </c>
      <c r="W196" s="19">
        <f>VLOOKUP(B196,'[7]Males '!$Q$27:$AB$238,8,FALSE)</f>
        <v>0.19081618773453701</v>
      </c>
      <c r="X196" s="19">
        <f>VLOOKUP(B196,'[7]Males '!$Q$27:$AB$238,9,FALSE)</f>
        <v>0.26337890237420969</v>
      </c>
      <c r="Y196" s="19">
        <f>VLOOKUP(B196,'[7]Males '!$Q$27:$AB$238,10,FALSE)</f>
        <v>2.6391157027362108E-2</v>
      </c>
      <c r="Z196" s="19">
        <f>VLOOKUP(B196,'[7]Males '!$Q$27:$AB$238,11,FALSE)</f>
        <v>4.9916677959208546E-2</v>
      </c>
      <c r="AA196" s="21"/>
      <c r="AB196" s="145">
        <f>VLOOKUP(B196,'[7]Females '!$C$27:$N$238,12,FALSE)</f>
        <v>276.5452813747508</v>
      </c>
      <c r="AC196" s="274">
        <f>VLOOKUP(B196,'[7]Females '!$Q$27:$AB$238,2,FALSE)</f>
        <v>0.10097914571600189</v>
      </c>
      <c r="AD196" s="274">
        <f>VLOOKUP(B196,'[7]Females '!$Q$27:$AB$238,3,FALSE)</f>
        <v>4.7096468529250049E-2</v>
      </c>
      <c r="AE196" s="274">
        <f>VLOOKUP(B196,'[7]Females '!$Q$27:$AB$238,4,FALSE)</f>
        <v>1.5207642383873688E-2</v>
      </c>
      <c r="AF196" s="274">
        <f>VLOOKUP(B196,'[7]Females '!$Q$27:$AB$238,5,FALSE)</f>
        <v>3.2839996808513718E-2</v>
      </c>
      <c r="AG196" s="274">
        <f>VLOOKUP(B196,'[7]Females '!$Q$27:$AB$238,6,FALSE)</f>
        <v>0.17090739946428279</v>
      </c>
      <c r="AH196" s="274">
        <f>VLOOKUP(B196,'[7]Females '!$Q$27:$AB$238,7,FALSE)</f>
        <v>0</v>
      </c>
      <c r="AI196" s="274">
        <f>VLOOKUP(B196,'[7]Females '!$Q$27:$AB$238,8,FALSE)</f>
        <v>0.27870234329584836</v>
      </c>
      <c r="AJ196" s="274">
        <f>VLOOKUP(B196,'[7]Females '!$Q$27:$AB$238,9,FALSE)</f>
        <v>0.28425593388298298</v>
      </c>
      <c r="AK196" s="274">
        <f>VLOOKUP(B196,'[7]Females '!$Q$27:$AB$238,10,FALSE)</f>
        <v>1.191334574974994E-2</v>
      </c>
      <c r="AL196" s="273">
        <f>VLOOKUP(B196,'[7]Females '!$Q$27:$AB$238,11,FALSE)</f>
        <v>5.8097724169496726E-2</v>
      </c>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row>
    <row r="197" spans="1:68" s="3" customFormat="1" x14ac:dyDescent="0.2">
      <c r="A197" s="275" t="s">
        <v>77</v>
      </c>
      <c r="B197" s="28" t="s">
        <v>76</v>
      </c>
      <c r="C197" s="188" t="s">
        <v>75</v>
      </c>
      <c r="D197" s="24">
        <f>VLOOKUP(B197,'[7]Persons '!$C$27:$N$238,12,FALSE)</f>
        <v>1198.7346241429905</v>
      </c>
      <c r="E197" s="23">
        <f>VLOOKUP('Table 7'!B197,'[7]Persons '!$P$27:$AA$238,2,0)</f>
        <v>0.18546861005450158</v>
      </c>
      <c r="F197" s="23">
        <f>VLOOKUP('Table 7'!B197,'[7]Persons '!$P$27:$AA$238,3,0)</f>
        <v>5.134508848687297E-2</v>
      </c>
      <c r="G197" s="23">
        <f>VLOOKUP('Table 7'!B197,'[7]Persons '!$P$27:$AA$238,4,0)</f>
        <v>3.3140876672022236E-2</v>
      </c>
      <c r="H197" s="23">
        <f>VLOOKUP('Table 7'!B197,'[7]Persons '!$P$27:$AA$238,5,0)</f>
        <v>6.8086129475956395E-2</v>
      </c>
      <c r="I197" s="22">
        <f>VLOOKUP('Table 7'!B197,'[7]Persons '!$P$27:$AA$238,6,0)</f>
        <v>0.13886749997175393</v>
      </c>
      <c r="J197" s="19">
        <f>VLOOKUP('Table 7'!B197,'[7]Persons '!$P$27:$AA$238,7,0)</f>
        <v>6.7707401501764632E-3</v>
      </c>
      <c r="K197" s="19">
        <f>VLOOKUP('Table 7'!B197,'[7]Persons '!$P$27:$AA$238,8,0)</f>
        <v>0.15700319767258161</v>
      </c>
      <c r="L197" s="19">
        <f>VLOOKUP('Table 7'!B197,'[7]Persons '!$P$27:$AA$238,9,0)</f>
        <v>0.20195566533969098</v>
      </c>
      <c r="M197" s="19">
        <f>VLOOKUP('Table 7'!B197,'[7]Persons '!$P$27:$AA$238,10,0)</f>
        <v>6.1290690895834866E-2</v>
      </c>
      <c r="N197" s="19">
        <f>VLOOKUP('Table 7'!B197,'[7]Persons '!$P$27:$AA$238,11,0)</f>
        <v>9.6071501280608859E-2</v>
      </c>
      <c r="O197" s="21"/>
      <c r="P197" s="145">
        <f>VLOOKUP(B197,'[7]Males '!$C$27:$N$238,12,FALSE)</f>
        <v>601.66447900550747</v>
      </c>
      <c r="Q197" s="19">
        <f>VLOOKUP(B197,'[7]Males '!$Q$27:$AB$238,2,FALSE)</f>
        <v>0.240032872553606</v>
      </c>
      <c r="R197" s="19">
        <f>VLOOKUP(B197,'[7]Males '!$Q$27:$AB$238,3,FALSE)</f>
        <v>4.0616232833263918E-2</v>
      </c>
      <c r="S197" s="19">
        <f>VLOOKUP(B197,'[7]Males '!$Q$27:$AB$238,4,FALSE)</f>
        <v>2.825136337101938E-2</v>
      </c>
      <c r="T197" s="19">
        <f>VLOOKUP(B197,'[7]Males '!$Q$27:$AB$238,5,FALSE)</f>
        <v>8.7920311547735913E-2</v>
      </c>
      <c r="U197" s="19">
        <f>VLOOKUP(B197,'[7]Males '!$Q$27:$AB$238,6,FALSE)</f>
        <v>0.14998624611437361</v>
      </c>
      <c r="V197" s="19">
        <f>VLOOKUP(B197,'[7]Males '!$Q$27:$AB$238,7,FALSE)</f>
        <v>1.2873780066170229E-2</v>
      </c>
      <c r="W197" s="19">
        <f>VLOOKUP(B197,'[7]Males '!$Q$27:$AB$238,8,FALSE)</f>
        <v>0.10457633702694488</v>
      </c>
      <c r="X197" s="19">
        <f>VLOOKUP(B197,'[7]Males '!$Q$27:$AB$238,9,FALSE)</f>
        <v>0.18908705463095613</v>
      </c>
      <c r="Y197" s="19">
        <f>VLOOKUP(B197,'[7]Males '!$Q$27:$AB$238,10,FALSE)</f>
        <v>6.277536343633186E-2</v>
      </c>
      <c r="Z197" s="19">
        <f>VLOOKUP(B197,'[7]Males '!$Q$27:$AB$238,11,FALSE)</f>
        <v>8.3880438419597997E-2</v>
      </c>
      <c r="AA197" s="21"/>
      <c r="AB197" s="145">
        <f>VLOOKUP(B197,'[7]Females '!$C$27:$N$238,12,FALSE)</f>
        <v>594.5841112931098</v>
      </c>
      <c r="AC197" s="274">
        <f>VLOOKUP(B197,'[7]Females '!$Q$27:$AB$238,2,FALSE)</f>
        <v>0.13103005928868292</v>
      </c>
      <c r="AD197" s="274">
        <f>VLOOKUP(B197,'[7]Females '!$Q$27:$AB$238,3,FALSE)</f>
        <v>6.2416384960904653E-2</v>
      </c>
      <c r="AE197" s="274">
        <f>VLOOKUP(B197,'[7]Females '!$Q$27:$AB$238,4,FALSE)</f>
        <v>3.8227181126576311E-2</v>
      </c>
      <c r="AF197" s="274">
        <f>VLOOKUP(B197,'[7]Females '!$Q$27:$AB$238,5,FALSE)</f>
        <v>4.7401162809985159E-2</v>
      </c>
      <c r="AG197" s="274">
        <f>VLOOKUP(B197,'[7]Females '!$Q$27:$AB$238,6,FALSE)</f>
        <v>0.1281969738346152</v>
      </c>
      <c r="AH197" s="274">
        <f>VLOOKUP(B197,'[7]Females '!$Q$27:$AB$238,7,FALSE)</f>
        <v>6.2333396689965518E-4</v>
      </c>
      <c r="AI197" s="274">
        <f>VLOOKUP(B197,'[7]Females '!$Q$27:$AB$238,8,FALSE)</f>
        <v>0.20859682529335222</v>
      </c>
      <c r="AJ197" s="274">
        <f>VLOOKUP(B197,'[7]Females '!$Q$27:$AB$238,9,FALSE)</f>
        <v>0.21582191978561333</v>
      </c>
      <c r="AK197" s="274">
        <f>VLOOKUP(B197,'[7]Females '!$Q$27:$AB$238,10,FALSE)</f>
        <v>6.0044603110124342E-2</v>
      </c>
      <c r="AL197" s="273">
        <f>VLOOKUP(B197,'[7]Females '!$Q$27:$AB$238,11,FALSE)</f>
        <v>0.10764155582324617</v>
      </c>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row>
    <row r="198" spans="1:68" s="3" customFormat="1" x14ac:dyDescent="0.2">
      <c r="A198" s="275" t="s">
        <v>74</v>
      </c>
      <c r="B198" s="28" t="s">
        <v>73</v>
      </c>
      <c r="C198" s="188" t="s">
        <v>72</v>
      </c>
      <c r="D198" s="24">
        <f>VLOOKUP(B198,'[7]Persons '!$C$27:$N$238,12,FALSE)</f>
        <v>1903.5518623776652</v>
      </c>
      <c r="E198" s="23">
        <f>VLOOKUP('Table 7'!B198,'[7]Persons '!$P$27:$AA$238,2,0)</f>
        <v>0.13038390921761098</v>
      </c>
      <c r="F198" s="23">
        <f>VLOOKUP('Table 7'!B198,'[7]Persons '!$P$27:$AA$238,3,0)</f>
        <v>5.7537629487694662E-2</v>
      </c>
      <c r="G198" s="23">
        <f>VLOOKUP('Table 7'!B198,'[7]Persons '!$P$27:$AA$238,4,0)</f>
        <v>1.6679079108927158E-2</v>
      </c>
      <c r="H198" s="23">
        <f>VLOOKUP('Table 7'!B198,'[7]Persons '!$P$27:$AA$238,5,0)</f>
        <v>5.2427911539396924E-2</v>
      </c>
      <c r="I198" s="22">
        <f>VLOOKUP('Table 7'!B198,'[7]Persons '!$P$27:$AA$238,6,0)</f>
        <v>0.11828036871394028</v>
      </c>
      <c r="J198" s="19">
        <f>VLOOKUP('Table 7'!B198,'[7]Persons '!$P$27:$AA$238,7,0)</f>
        <v>2.2673917055199204E-3</v>
      </c>
      <c r="K198" s="19">
        <f>VLOOKUP('Table 7'!B198,'[7]Persons '!$P$27:$AA$238,8,0)</f>
        <v>0.20139484680482694</v>
      </c>
      <c r="L198" s="19">
        <f>VLOOKUP('Table 7'!B198,'[7]Persons '!$P$27:$AA$238,9,0)</f>
        <v>0.28880843411175261</v>
      </c>
      <c r="M198" s="19">
        <f>VLOOKUP('Table 7'!B198,'[7]Persons '!$P$27:$AA$238,10,0)</f>
        <v>5.6905715912369863E-2</v>
      </c>
      <c r="N198" s="19">
        <f>VLOOKUP('Table 7'!B198,'[7]Persons '!$P$27:$AA$238,11,0)</f>
        <v>7.5314713397960628E-2</v>
      </c>
      <c r="O198" s="21"/>
      <c r="P198" s="145">
        <f>VLOOKUP(B198,'[7]Males '!$C$27:$N$238,12,FALSE)</f>
        <v>999.40660100523917</v>
      </c>
      <c r="Q198" s="19">
        <f>VLOOKUP(B198,'[7]Males '!$Q$27:$AB$238,2,FALSE)</f>
        <v>0.16536569581180177</v>
      </c>
      <c r="R198" s="19">
        <f>VLOOKUP(B198,'[7]Males '!$Q$27:$AB$238,3,FALSE)</f>
        <v>5.1706451449545873E-2</v>
      </c>
      <c r="S198" s="19">
        <f>VLOOKUP(B198,'[7]Males '!$Q$27:$AB$238,4,FALSE)</f>
        <v>2.7276584932239865E-2</v>
      </c>
      <c r="T198" s="19">
        <f>VLOOKUP(B198,'[7]Males '!$Q$27:$AB$238,5,FALSE)</f>
        <v>4.1316960032421531E-2</v>
      </c>
      <c r="U198" s="19">
        <f>VLOOKUP(B198,'[7]Males '!$Q$27:$AB$238,6,FALSE)</f>
        <v>0.11793767328450885</v>
      </c>
      <c r="V198" s="19">
        <f>VLOOKUP(B198,'[7]Males '!$Q$27:$AB$238,7,FALSE)</f>
        <v>1.6828829874493772E-3</v>
      </c>
      <c r="W198" s="19">
        <f>VLOOKUP(B198,'[7]Males '!$Q$27:$AB$238,8,FALSE)</f>
        <v>0.167906613331744</v>
      </c>
      <c r="X198" s="19">
        <f>VLOOKUP(B198,'[7]Males '!$Q$27:$AB$238,9,FALSE)</f>
        <v>0.26948651176304411</v>
      </c>
      <c r="Y198" s="19">
        <f>VLOOKUP(B198,'[7]Males '!$Q$27:$AB$238,10,FALSE)</f>
        <v>7.117912665938235E-2</v>
      </c>
      <c r="Z198" s="19">
        <f>VLOOKUP(B198,'[7]Males '!$Q$27:$AB$238,11,FALSE)</f>
        <v>8.6141499747862352E-2</v>
      </c>
      <c r="AA198" s="21"/>
      <c r="AB198" s="145">
        <f>VLOOKUP(B198,'[7]Females '!$C$27:$N$238,12,FALSE)</f>
        <v>894.74962774701658</v>
      </c>
      <c r="AC198" s="274">
        <f>VLOOKUP(B198,'[7]Females '!$Q$27:$AB$238,2,FALSE)</f>
        <v>9.1222759753330371E-2</v>
      </c>
      <c r="AD198" s="274">
        <f>VLOOKUP(B198,'[7]Females '!$Q$27:$AB$238,3,FALSE)</f>
        <v>6.3873495356578991E-2</v>
      </c>
      <c r="AE198" s="274">
        <f>VLOOKUP(B198,'[7]Females '!$Q$27:$AB$238,4,FALSE)</f>
        <v>5.0171499681823765E-3</v>
      </c>
      <c r="AF198" s="274">
        <f>VLOOKUP(B198,'[7]Females '!$Q$27:$AB$238,5,FALSE)</f>
        <v>6.5389025317438981E-2</v>
      </c>
      <c r="AG198" s="274">
        <f>VLOOKUP(B198,'[7]Females '!$Q$27:$AB$238,6,FALSE)</f>
        <v>0.11990519317738622</v>
      </c>
      <c r="AH198" s="274">
        <f>VLOOKUP(B198,'[7]Females '!$Q$27:$AB$238,7,FALSE)</f>
        <v>2.9440787184664735E-3</v>
      </c>
      <c r="AI198" s="274">
        <f>VLOOKUP(B198,'[7]Females '!$Q$27:$AB$238,8,FALSE)</f>
        <v>0.23998670453474111</v>
      </c>
      <c r="AJ198" s="274">
        <f>VLOOKUP(B198,'[7]Females '!$Q$27:$AB$238,9,FALSE)</f>
        <v>0.30822477367952084</v>
      </c>
      <c r="AK198" s="274">
        <f>VLOOKUP(B198,'[7]Females '!$Q$27:$AB$238,10,FALSE)</f>
        <v>4.1560332985425254E-2</v>
      </c>
      <c r="AL198" s="273">
        <f>VLOOKUP(B198,'[7]Females '!$Q$27:$AB$238,11,FALSE)</f>
        <v>6.1876486508929483E-2</v>
      </c>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row>
    <row r="199" spans="1:68" s="3" customFormat="1" x14ac:dyDescent="0.2">
      <c r="A199" s="275" t="s">
        <v>71</v>
      </c>
      <c r="B199" s="28" t="s">
        <v>70</v>
      </c>
      <c r="C199" s="188" t="s">
        <v>69</v>
      </c>
      <c r="D199" s="24">
        <f>VLOOKUP(B199,'[7]Persons '!$C$27:$N$238,12,FALSE)</f>
        <v>1954.0873023983047</v>
      </c>
      <c r="E199" s="23">
        <f>VLOOKUP('Table 7'!B199,'[7]Persons '!$P$27:$AA$238,2,0)</f>
        <v>0.10620688643739823</v>
      </c>
      <c r="F199" s="23">
        <f>VLOOKUP('Table 7'!B199,'[7]Persons '!$P$27:$AA$238,3,0)</f>
        <v>4.4400650959265993E-2</v>
      </c>
      <c r="G199" s="23">
        <f>VLOOKUP('Table 7'!B199,'[7]Persons '!$P$27:$AA$238,4,0)</f>
        <v>2.2106148388078905E-2</v>
      </c>
      <c r="H199" s="23">
        <f>VLOOKUP('Table 7'!B199,'[7]Persons '!$P$27:$AA$238,5,0)</f>
        <v>5.064474698304719E-2</v>
      </c>
      <c r="I199" s="22">
        <f>VLOOKUP('Table 7'!B199,'[7]Persons '!$P$27:$AA$238,6,0)</f>
        <v>0.14535383237547034</v>
      </c>
      <c r="J199" s="19">
        <f>VLOOKUP('Table 7'!B199,'[7]Persons '!$P$27:$AA$238,7,0)</f>
        <v>4.5355952239116521E-3</v>
      </c>
      <c r="K199" s="19">
        <f>VLOOKUP('Table 7'!B199,'[7]Persons '!$P$27:$AA$238,8,0)</f>
        <v>0.24785032700968826</v>
      </c>
      <c r="L199" s="19">
        <f>VLOOKUP('Table 7'!B199,'[7]Persons '!$P$27:$AA$238,9,0)</f>
        <v>0.28152691578614908</v>
      </c>
      <c r="M199" s="19">
        <f>VLOOKUP('Table 7'!B199,'[7]Persons '!$P$27:$AA$238,10,0)</f>
        <v>3.1380104162502663E-2</v>
      </c>
      <c r="N199" s="19">
        <f>VLOOKUP('Table 7'!B199,'[7]Persons '!$P$27:$AA$238,11,0)</f>
        <v>6.5994792674487601E-2</v>
      </c>
      <c r="O199" s="21"/>
      <c r="P199" s="145">
        <f>VLOOKUP(B199,'[7]Males '!$C$27:$N$238,12,FALSE)</f>
        <v>1003.3972367919663</v>
      </c>
      <c r="Q199" s="19">
        <f>VLOOKUP(B199,'[7]Males '!$Q$27:$AB$238,2,FALSE)</f>
        <v>0.13198759526340595</v>
      </c>
      <c r="R199" s="19">
        <f>VLOOKUP(B199,'[7]Males '!$Q$27:$AB$238,3,FALSE)</f>
        <v>3.4851809027390143E-2</v>
      </c>
      <c r="S199" s="19">
        <f>VLOOKUP(B199,'[7]Males '!$Q$27:$AB$238,4,FALSE)</f>
        <v>3.3565032722437438E-2</v>
      </c>
      <c r="T199" s="19">
        <f>VLOOKUP(B199,'[7]Males '!$Q$27:$AB$238,5,FALSE)</f>
        <v>6.0255296351156472E-2</v>
      </c>
      <c r="U199" s="19">
        <f>VLOOKUP(B199,'[7]Males '!$Q$27:$AB$238,6,FALSE)</f>
        <v>0.15433979491406563</v>
      </c>
      <c r="V199" s="19">
        <f>VLOOKUP(B199,'[7]Males '!$Q$27:$AB$238,7,FALSE)</f>
        <v>2.7227302610382726E-3</v>
      </c>
      <c r="W199" s="19">
        <f>VLOOKUP(B199,'[7]Males '!$Q$27:$AB$238,8,FALSE)</f>
        <v>0.21091643442321825</v>
      </c>
      <c r="X199" s="19">
        <f>VLOOKUP(B199,'[7]Males '!$Q$27:$AB$238,9,FALSE)</f>
        <v>0.25661005252878522</v>
      </c>
      <c r="Y199" s="19">
        <f>VLOOKUP(B199,'[7]Males '!$Q$27:$AB$238,10,FALSE)</f>
        <v>3.684823893234495E-2</v>
      </c>
      <c r="Z199" s="19">
        <f>VLOOKUP(B199,'[7]Males '!$Q$27:$AB$238,11,FALSE)</f>
        <v>7.7903015576157641E-2</v>
      </c>
      <c r="AA199" s="21"/>
      <c r="AB199" s="145">
        <f>VLOOKUP(B199,'[7]Females '!$C$27:$N$238,12,FALSE)</f>
        <v>942.912653092239</v>
      </c>
      <c r="AC199" s="274">
        <f>VLOOKUP(B199,'[7]Females '!$Q$27:$AB$238,2,FALSE)</f>
        <v>7.7976265548353102E-2</v>
      </c>
      <c r="AD199" s="274">
        <f>VLOOKUP(B199,'[7]Females '!$Q$27:$AB$238,3,FALSE)</f>
        <v>5.4928247290546912E-2</v>
      </c>
      <c r="AE199" s="274">
        <f>VLOOKUP(B199,'[7]Females '!$Q$27:$AB$238,4,FALSE)</f>
        <v>1.0094554095055684E-2</v>
      </c>
      <c r="AF199" s="274">
        <f>VLOOKUP(B199,'[7]Females '!$Q$27:$AB$238,5,FALSE)</f>
        <v>4.0835446449512591E-2</v>
      </c>
      <c r="AG199" s="274">
        <f>VLOOKUP(B199,'[7]Females '!$Q$27:$AB$238,6,FALSE)</f>
        <v>0.13562440628013581</v>
      </c>
      <c r="AH199" s="274">
        <f>VLOOKUP(B199,'[7]Females '!$Q$27:$AB$238,7,FALSE)</f>
        <v>6.5021600837598783E-3</v>
      </c>
      <c r="AI199" s="274">
        <f>VLOOKUP(B199,'[7]Females '!$Q$27:$AB$238,8,FALSE)</f>
        <v>0.28716148874228214</v>
      </c>
      <c r="AJ199" s="274">
        <f>VLOOKUP(B199,'[7]Females '!$Q$27:$AB$238,9,FALSE)</f>
        <v>0.30765941115326495</v>
      </c>
      <c r="AK199" s="274">
        <f>VLOOKUP(B199,'[7]Females '!$Q$27:$AB$238,10,FALSE)</f>
        <v>2.5350978000432685E-2</v>
      </c>
      <c r="AL199" s="273">
        <f>VLOOKUP(B199,'[7]Females '!$Q$27:$AB$238,11,FALSE)</f>
        <v>5.3867042356656285E-2</v>
      </c>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row>
    <row r="200" spans="1:68" s="3" customFormat="1" x14ac:dyDescent="0.2">
      <c r="A200" s="275" t="s">
        <v>68</v>
      </c>
      <c r="B200" s="28" t="s">
        <v>67</v>
      </c>
      <c r="C200" s="188" t="s">
        <v>66</v>
      </c>
      <c r="D200" s="24">
        <f>VLOOKUP(B200,'[7]Persons '!$C$27:$N$238,12,FALSE)</f>
        <v>1307.7984906595566</v>
      </c>
      <c r="E200" s="23">
        <f>VLOOKUP('Table 7'!B200,'[7]Persons '!$P$27:$AA$238,2,0)</f>
        <v>0.1446334538564453</v>
      </c>
      <c r="F200" s="23">
        <f>VLOOKUP('Table 7'!B200,'[7]Persons '!$P$27:$AA$238,3,0)</f>
        <v>6.9804379377012574E-2</v>
      </c>
      <c r="G200" s="23">
        <f>VLOOKUP('Table 7'!B200,'[7]Persons '!$P$27:$AA$238,4,0)</f>
        <v>8.6587152485163299E-3</v>
      </c>
      <c r="H200" s="23">
        <f>VLOOKUP('Table 7'!B200,'[7]Persons '!$P$27:$AA$238,5,0)</f>
        <v>5.6127766759263925E-2</v>
      </c>
      <c r="I200" s="22">
        <f>VLOOKUP('Table 7'!B200,'[7]Persons '!$P$27:$AA$238,6,0)</f>
        <v>0.16331206633938439</v>
      </c>
      <c r="J200" s="19">
        <f>VLOOKUP('Table 7'!B200,'[7]Persons '!$P$27:$AA$238,7,0)</f>
        <v>1.6216320185340843E-2</v>
      </c>
      <c r="K200" s="19">
        <f>VLOOKUP('Table 7'!B200,'[7]Persons '!$P$27:$AA$238,8,0)</f>
        <v>0.20372571308097151</v>
      </c>
      <c r="L200" s="19">
        <f>VLOOKUP('Table 7'!B200,'[7]Persons '!$P$27:$AA$238,9,0)</f>
        <v>0.24036271945204352</v>
      </c>
      <c r="M200" s="19">
        <f>VLOOKUP('Table 7'!B200,'[7]Persons '!$P$27:$AA$238,10,0)</f>
        <v>2.4523639152929506E-2</v>
      </c>
      <c r="N200" s="19">
        <f>VLOOKUP('Table 7'!B200,'[7]Persons '!$P$27:$AA$238,11,0)</f>
        <v>7.2635226548092249E-2</v>
      </c>
      <c r="O200" s="21"/>
      <c r="P200" s="145">
        <f>VLOOKUP(B200,'[7]Males '!$C$27:$N$238,12,FALSE)</f>
        <v>655.3616654944459</v>
      </c>
      <c r="Q200" s="19">
        <f>VLOOKUP(B200,'[7]Males '!$Q$27:$AB$238,2,FALSE)</f>
        <v>0.1811291013651439</v>
      </c>
      <c r="R200" s="19">
        <f>VLOOKUP(B200,'[7]Males '!$Q$27:$AB$238,3,FALSE)</f>
        <v>5.7059367589453958E-2</v>
      </c>
      <c r="S200" s="19">
        <f>VLOOKUP(B200,'[7]Males '!$Q$27:$AB$238,4,FALSE)</f>
        <v>1.6431378691934579E-2</v>
      </c>
      <c r="T200" s="19">
        <f>VLOOKUP(B200,'[7]Males '!$Q$27:$AB$238,5,FALSE)</f>
        <v>5.7293329165604603E-2</v>
      </c>
      <c r="U200" s="19">
        <f>VLOOKUP(B200,'[7]Males '!$Q$27:$AB$238,6,FALSE)</f>
        <v>0.17224776258793933</v>
      </c>
      <c r="V200" s="19">
        <f>VLOOKUP(B200,'[7]Males '!$Q$27:$AB$238,7,FALSE)</f>
        <v>1.1716486570465631E-2</v>
      </c>
      <c r="W200" s="19">
        <f>VLOOKUP(B200,'[7]Males '!$Q$27:$AB$238,8,FALSE)</f>
        <v>0.17478008854948465</v>
      </c>
      <c r="X200" s="19">
        <f>VLOOKUP(B200,'[7]Males '!$Q$27:$AB$238,9,FALSE)</f>
        <v>0.22161650155386434</v>
      </c>
      <c r="Y200" s="19">
        <f>VLOOKUP(B200,'[7]Males '!$Q$27:$AB$238,10,FALSE)</f>
        <v>2.5619675278199316E-2</v>
      </c>
      <c r="Z200" s="19">
        <f>VLOOKUP(B200,'[7]Males '!$Q$27:$AB$238,11,FALSE)</f>
        <v>8.2106308647909867E-2</v>
      </c>
      <c r="AA200" s="21"/>
      <c r="AB200" s="145">
        <f>VLOOKUP(B200,'[7]Females '!$C$27:$N$238,12,FALSE)</f>
        <v>650.01749965064005</v>
      </c>
      <c r="AC200" s="274">
        <f>VLOOKUP(B200,'[7]Females '!$Q$27:$AB$238,2,FALSE)</f>
        <v>0.10837607164426641</v>
      </c>
      <c r="AD200" s="274">
        <f>VLOOKUP(B200,'[7]Females '!$Q$27:$AB$238,3,FALSE)</f>
        <v>8.2250648216041708E-2</v>
      </c>
      <c r="AE200" s="274">
        <f>VLOOKUP(B200,'[7]Females '!$Q$27:$AB$238,4,FALSE)</f>
        <v>8.5437550134086074E-4</v>
      </c>
      <c r="AF200" s="274">
        <f>VLOOKUP(B200,'[7]Females '!$Q$27:$AB$238,5,FALSE)</f>
        <v>5.5161525724209057E-2</v>
      </c>
      <c r="AG200" s="274">
        <f>VLOOKUP(B200,'[7]Females '!$Q$27:$AB$238,6,FALSE)</f>
        <v>0.15491074217530446</v>
      </c>
      <c r="AH200" s="274">
        <f>VLOOKUP(B200,'[7]Females '!$Q$27:$AB$238,7,FALSE)</f>
        <v>2.0813505662768458E-2</v>
      </c>
      <c r="AI200" s="274">
        <f>VLOOKUP(B200,'[7]Females '!$Q$27:$AB$238,8,FALSE)</f>
        <v>0.23366757084295972</v>
      </c>
      <c r="AJ200" s="274">
        <f>VLOOKUP(B200,'[7]Females '!$Q$27:$AB$238,9,FALSE)</f>
        <v>0.25784256365367197</v>
      </c>
      <c r="AK200" s="274">
        <f>VLOOKUP(B200,'[7]Females '!$Q$27:$AB$238,10,FALSE)</f>
        <v>2.3509867377642331E-2</v>
      </c>
      <c r="AL200" s="273">
        <f>VLOOKUP(B200,'[7]Females '!$Q$27:$AB$238,11,FALSE)</f>
        <v>6.2613129201794918E-2</v>
      </c>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row>
    <row r="201" spans="1:68" s="3" customFormat="1" x14ac:dyDescent="0.2">
      <c r="A201" s="275" t="s">
        <v>65</v>
      </c>
      <c r="B201" s="28" t="s">
        <v>64</v>
      </c>
      <c r="C201" s="188" t="s">
        <v>63</v>
      </c>
      <c r="D201" s="24">
        <f>VLOOKUP(B201,'[7]Persons '!$C$27:$N$238,12,FALSE)</f>
        <v>516.91186539574278</v>
      </c>
      <c r="E201" s="23">
        <f>VLOOKUP('Table 7'!B201,'[7]Persons '!$P$27:$AA$238,2,0)</f>
        <v>0.12767402556619756</v>
      </c>
      <c r="F201" s="23">
        <f>VLOOKUP('Table 7'!B201,'[7]Persons '!$P$27:$AA$238,3,0)</f>
        <v>8.2244337056245828E-2</v>
      </c>
      <c r="G201" s="23">
        <f>VLOOKUP('Table 7'!B201,'[7]Persons '!$P$27:$AA$238,4,0)</f>
        <v>2.3431558034299322E-2</v>
      </c>
      <c r="H201" s="23">
        <f>VLOOKUP('Table 7'!B201,'[7]Persons '!$P$27:$AA$238,5,0)</f>
        <v>4.6263884657631121E-2</v>
      </c>
      <c r="I201" s="22">
        <f>VLOOKUP('Table 7'!B201,'[7]Persons '!$P$27:$AA$238,6,0)</f>
        <v>0.11808104829702032</v>
      </c>
      <c r="J201" s="19">
        <f>VLOOKUP('Table 7'!B201,'[7]Persons '!$P$27:$AA$238,7,0)</f>
        <v>2.4388893329210883E-3</v>
      </c>
      <c r="K201" s="19">
        <f>VLOOKUP('Table 7'!B201,'[7]Persons '!$P$27:$AA$238,8,0)</f>
        <v>0.26175776770487791</v>
      </c>
      <c r="L201" s="19">
        <f>VLOOKUP('Table 7'!B201,'[7]Persons '!$P$27:$AA$238,9,0)</f>
        <v>0.25222964578005835</v>
      </c>
      <c r="M201" s="19">
        <f>VLOOKUP('Table 7'!B201,'[7]Persons '!$P$27:$AA$238,10,0)</f>
        <v>2.090232522969401E-2</v>
      </c>
      <c r="N201" s="19">
        <f>VLOOKUP('Table 7'!B201,'[7]Persons '!$P$27:$AA$238,11,0)</f>
        <v>6.4976518341054543E-2</v>
      </c>
      <c r="O201" s="21"/>
      <c r="P201" s="145">
        <f>VLOOKUP(B201,'[7]Males '!$C$27:$N$238,12,FALSE)</f>
        <v>280.70917849764874</v>
      </c>
      <c r="Q201" s="19">
        <f>VLOOKUP(B201,'[7]Males '!$Q$27:$AB$238,2,FALSE)</f>
        <v>0.16714053525885822</v>
      </c>
      <c r="R201" s="19">
        <f>VLOOKUP(B201,'[7]Males '!$Q$27:$AB$238,3,FALSE)</f>
        <v>8.7694675197357727E-2</v>
      </c>
      <c r="S201" s="19">
        <f>VLOOKUP(B201,'[7]Males '!$Q$27:$AB$238,4,FALSE)</f>
        <v>3.1050229217612121E-2</v>
      </c>
      <c r="T201" s="19">
        <f>VLOOKUP(B201,'[7]Males '!$Q$27:$AB$238,5,FALSE)</f>
        <v>4.4755454287102862E-2</v>
      </c>
      <c r="U201" s="19">
        <f>VLOOKUP(B201,'[7]Males '!$Q$27:$AB$238,6,FALSE)</f>
        <v>0.11754885619077568</v>
      </c>
      <c r="V201" s="19">
        <f>VLOOKUP(B201,'[7]Males '!$Q$27:$AB$238,7,FALSE)</f>
        <v>1.6807693310257651E-3</v>
      </c>
      <c r="W201" s="19">
        <f>VLOOKUP(B201,'[7]Males '!$Q$27:$AB$238,8,FALSE)</f>
        <v>0.22437486176911384</v>
      </c>
      <c r="X201" s="19">
        <f>VLOOKUP(B201,'[7]Males '!$Q$27:$AB$238,9,FALSE)</f>
        <v>0.22316372330747469</v>
      </c>
      <c r="Y201" s="19">
        <f>VLOOKUP(B201,'[7]Males '!$Q$27:$AB$238,10,FALSE)</f>
        <v>2.3916153276475352E-2</v>
      </c>
      <c r="Z201" s="19">
        <f>VLOOKUP(B201,'[7]Males '!$Q$27:$AB$238,11,FALSE)</f>
        <v>7.8674742164203629E-2</v>
      </c>
      <c r="AA201" s="21"/>
      <c r="AB201" s="145">
        <f>VLOOKUP(B201,'[7]Females '!$C$27:$N$238,12,FALSE)</f>
        <v>236.20268689809402</v>
      </c>
      <c r="AC201" s="274">
        <f>VLOOKUP(B201,'[7]Females '!$Q$27:$AB$238,2,FALSE)</f>
        <v>8.0771038731098796E-2</v>
      </c>
      <c r="AD201" s="274">
        <f>VLOOKUP(B201,'[7]Females '!$Q$27:$AB$238,3,FALSE)</f>
        <v>7.576701894349297E-2</v>
      </c>
      <c r="AE201" s="274">
        <f>VLOOKUP(B201,'[7]Females '!$Q$27:$AB$238,4,FALSE)</f>
        <v>1.4377338722924068E-2</v>
      </c>
      <c r="AF201" s="274">
        <f>VLOOKUP(B201,'[7]Females '!$Q$27:$AB$238,5,FALSE)</f>
        <v>4.8056541022774762E-2</v>
      </c>
      <c r="AG201" s="274">
        <f>VLOOKUP(B201,'[7]Females '!$Q$27:$AB$238,6,FALSE)</f>
        <v>0.11871351870160687</v>
      </c>
      <c r="AH201" s="274">
        <f>VLOOKUP(B201,'[7]Females '!$Q$27:$AB$238,7,FALSE)</f>
        <v>3.339858097203123E-3</v>
      </c>
      <c r="AI201" s="274">
        <f>VLOOKUP(B201,'[7]Females '!$Q$27:$AB$238,8,FALSE)</f>
        <v>0.30618454774235687</v>
      </c>
      <c r="AJ201" s="274">
        <f>VLOOKUP(B201,'[7]Females '!$Q$27:$AB$238,9,FALSE)</f>
        <v>0.28677231473401238</v>
      </c>
      <c r="AK201" s="274">
        <f>VLOOKUP(B201,'[7]Females '!$Q$27:$AB$238,10,FALSE)</f>
        <v>1.7320616629104897E-2</v>
      </c>
      <c r="AL201" s="273">
        <f>VLOOKUP(B201,'[7]Females '!$Q$27:$AB$238,11,FALSE)</f>
        <v>4.869720667542534E-2</v>
      </c>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row>
    <row r="202" spans="1:68" s="3" customFormat="1" x14ac:dyDescent="0.2">
      <c r="A202" s="275" t="s">
        <v>62</v>
      </c>
      <c r="B202" s="28" t="s">
        <v>61</v>
      </c>
      <c r="C202" s="188" t="s">
        <v>60</v>
      </c>
      <c r="D202" s="24">
        <f>VLOOKUP(B202,'[7]Persons '!$C$27:$N$238,12,FALSE)</f>
        <v>1337.9974934166332</v>
      </c>
      <c r="E202" s="23">
        <f>VLOOKUP('Table 7'!B202,'[7]Persons '!$P$27:$AA$238,2,0)</f>
        <v>0.15916165630130344</v>
      </c>
      <c r="F202" s="23">
        <f>VLOOKUP('Table 7'!B202,'[7]Persons '!$P$27:$AA$238,3,0)</f>
        <v>6.8485496514680833E-2</v>
      </c>
      <c r="G202" s="23">
        <f>VLOOKUP('Table 7'!B202,'[7]Persons '!$P$27:$AA$238,4,0)</f>
        <v>2.4517705021312071E-2</v>
      </c>
      <c r="H202" s="23">
        <f>VLOOKUP('Table 7'!B202,'[7]Persons '!$P$27:$AA$238,5,0)</f>
        <v>9.1248581236241952E-2</v>
      </c>
      <c r="I202" s="22">
        <f>VLOOKUP('Table 7'!B202,'[7]Persons '!$P$27:$AA$238,6,0)</f>
        <v>5.4116256358229753E-2</v>
      </c>
      <c r="J202" s="19">
        <f>VLOOKUP('Table 7'!B202,'[7]Persons '!$P$27:$AA$238,7,0)</f>
        <v>8.4356808869127213E-3</v>
      </c>
      <c r="K202" s="19">
        <f>VLOOKUP('Table 7'!B202,'[7]Persons '!$P$27:$AA$238,8,0)</f>
        <v>0.21375819033406238</v>
      </c>
      <c r="L202" s="19">
        <f>VLOOKUP('Table 7'!B202,'[7]Persons '!$P$27:$AA$238,9,0)</f>
        <v>0.27219581694140926</v>
      </c>
      <c r="M202" s="19">
        <f>VLOOKUP('Table 7'!B202,'[7]Persons '!$P$27:$AA$238,10,0)</f>
        <v>3.3515871605267353E-2</v>
      </c>
      <c r="N202" s="19">
        <f>VLOOKUP('Table 7'!B202,'[7]Persons '!$P$27:$AA$238,11,0)</f>
        <v>7.4564744800580174E-2</v>
      </c>
      <c r="O202" s="21"/>
      <c r="P202" s="145">
        <f>VLOOKUP(B202,'[7]Males '!$C$27:$N$238,12,FALSE)</f>
        <v>716.6618714730937</v>
      </c>
      <c r="Q202" s="19">
        <f>VLOOKUP(B202,'[7]Males '!$Q$27:$AB$238,2,FALSE)</f>
        <v>0.18337427972031864</v>
      </c>
      <c r="R202" s="19">
        <f>VLOOKUP(B202,'[7]Males '!$Q$27:$AB$238,3,FALSE)</f>
        <v>6.5606567940301216E-2</v>
      </c>
      <c r="S202" s="19">
        <f>VLOOKUP(B202,'[7]Males '!$Q$27:$AB$238,4,FALSE)</f>
        <v>2.8521444557342589E-2</v>
      </c>
      <c r="T202" s="19">
        <f>VLOOKUP(B202,'[7]Males '!$Q$27:$AB$238,5,FALSE)</f>
        <v>9.6867831849778235E-2</v>
      </c>
      <c r="U202" s="19">
        <f>VLOOKUP(B202,'[7]Males '!$Q$27:$AB$238,6,FALSE)</f>
        <v>4.9047558935078367E-2</v>
      </c>
      <c r="V202" s="19">
        <f>VLOOKUP(B202,'[7]Males '!$Q$27:$AB$238,7,FALSE)</f>
        <v>1.4047232815321064E-2</v>
      </c>
      <c r="W202" s="19">
        <f>VLOOKUP(B202,'[7]Males '!$Q$27:$AB$238,8,FALSE)</f>
        <v>0.19239454968493172</v>
      </c>
      <c r="X202" s="19">
        <f>VLOOKUP(B202,'[7]Males '!$Q$27:$AB$238,9,FALSE)</f>
        <v>0.25882090367865429</v>
      </c>
      <c r="Y202" s="19">
        <f>VLOOKUP(B202,'[7]Males '!$Q$27:$AB$238,10,FALSE)</f>
        <v>3.9526574179868067E-2</v>
      </c>
      <c r="Z202" s="19">
        <f>VLOOKUP(B202,'[7]Males '!$Q$27:$AB$238,11,FALSE)</f>
        <v>7.1793056638405739E-2</v>
      </c>
      <c r="AA202" s="21"/>
      <c r="AB202" s="145">
        <f>VLOOKUP(B202,'[7]Females '!$C$27:$N$238,12,FALSE)</f>
        <v>615.24903608094041</v>
      </c>
      <c r="AC202" s="274">
        <f>VLOOKUP(B202,'[7]Females '!$Q$27:$AB$238,2,FALSE)</f>
        <v>0.12623214286691839</v>
      </c>
      <c r="AD202" s="274">
        <f>VLOOKUP(B202,'[7]Females '!$Q$27:$AB$238,3,FALSE)</f>
        <v>7.2516484048817109E-2</v>
      </c>
      <c r="AE202" s="274">
        <f>VLOOKUP(B202,'[7]Females '!$Q$27:$AB$238,4,FALSE)</f>
        <v>2.0096571151126681E-2</v>
      </c>
      <c r="AF202" s="274">
        <f>VLOOKUP(B202,'[7]Females '!$Q$27:$AB$238,5,FALSE)</f>
        <v>8.3417713809919677E-2</v>
      </c>
      <c r="AG202" s="274">
        <f>VLOOKUP(B202,'[7]Females '!$Q$27:$AB$238,6,FALSE)</f>
        <v>6.0555803906861883E-2</v>
      </c>
      <c r="AH202" s="274">
        <f>VLOOKUP(B202,'[7]Females '!$Q$27:$AB$238,7,FALSE)</f>
        <v>1.9826178538621887E-3</v>
      </c>
      <c r="AI202" s="274">
        <f>VLOOKUP(B202,'[7]Females '!$Q$27:$AB$238,8,FALSE)</f>
        <v>0.23978231203822234</v>
      </c>
      <c r="AJ202" s="274">
        <f>VLOOKUP(B202,'[7]Females '!$Q$27:$AB$238,9,FALSE)</f>
        <v>0.29046814720386777</v>
      </c>
      <c r="AK202" s="274">
        <f>VLOOKUP(B202,'[7]Females '!$Q$27:$AB$238,10,FALSE)</f>
        <v>2.6845980414805879E-2</v>
      </c>
      <c r="AL202" s="273">
        <f>VLOOKUP(B202,'[7]Females '!$Q$27:$AB$238,11,FALSE)</f>
        <v>7.8102226705598216E-2</v>
      </c>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row>
    <row r="203" spans="1:68" s="3" customFormat="1" x14ac:dyDescent="0.2">
      <c r="A203" s="275" t="s">
        <v>59</v>
      </c>
      <c r="B203" s="28" t="s">
        <v>58</v>
      </c>
      <c r="C203" s="188" t="s">
        <v>57</v>
      </c>
      <c r="D203" s="24">
        <f>VLOOKUP(B203,'[7]Persons '!$C$27:$N$238,12,FALSE)</f>
        <v>513.39267352923275</v>
      </c>
      <c r="E203" s="23">
        <f>VLOOKUP('Table 7'!B203,'[7]Persons '!$P$27:$AA$238,2,0)</f>
        <v>0.206352882320231</v>
      </c>
      <c r="F203" s="23">
        <f>VLOOKUP('Table 7'!B203,'[7]Persons '!$P$27:$AA$238,3,0)</f>
        <v>4.9509689309155488E-2</v>
      </c>
      <c r="G203" s="23">
        <f>VLOOKUP('Table 7'!B203,'[7]Persons '!$P$27:$AA$238,4,0)</f>
        <v>2.9921053331179181E-2</v>
      </c>
      <c r="H203" s="23">
        <f>VLOOKUP('Table 7'!B203,'[7]Persons '!$P$27:$AA$238,5,0)</f>
        <v>8.1165030764166826E-2</v>
      </c>
      <c r="I203" s="22">
        <f>VLOOKUP('Table 7'!B203,'[7]Persons '!$P$27:$AA$238,6,0)</f>
        <v>7.8105182263642561E-2</v>
      </c>
      <c r="J203" s="19">
        <f>VLOOKUP('Table 7'!B203,'[7]Persons '!$P$27:$AA$238,7,0)</f>
        <v>6.2034365174750096E-3</v>
      </c>
      <c r="K203" s="19">
        <f>VLOOKUP('Table 7'!B203,'[7]Persons '!$P$27:$AA$238,8,0)</f>
        <v>0.21133490849175893</v>
      </c>
      <c r="L203" s="19">
        <f>VLOOKUP('Table 7'!B203,'[7]Persons '!$P$27:$AA$238,9,0)</f>
        <v>0.24738980598830496</v>
      </c>
      <c r="M203" s="19">
        <f>VLOOKUP('Table 7'!B203,'[7]Persons '!$P$27:$AA$238,10,0)</f>
        <v>2.0114556237301979E-2</v>
      </c>
      <c r="N203" s="19">
        <f>VLOOKUP('Table 7'!B203,'[7]Persons '!$P$27:$AA$238,11,0)</f>
        <v>6.9903454776784169E-2</v>
      </c>
      <c r="O203" s="21"/>
      <c r="P203" s="145">
        <f>VLOOKUP(B203,'[7]Males '!$C$27:$N$238,12,FALSE)</f>
        <v>266.68533759312419</v>
      </c>
      <c r="Q203" s="19">
        <f>VLOOKUP(B203,'[7]Males '!$Q$27:$AB$238,2,FALSE)</f>
        <v>0.28295149005212672</v>
      </c>
      <c r="R203" s="19">
        <f>VLOOKUP(B203,'[7]Males '!$Q$27:$AB$238,3,FALSE)</f>
        <v>2.3385201016217164E-2</v>
      </c>
      <c r="S203" s="19">
        <f>VLOOKUP(B203,'[7]Males '!$Q$27:$AB$238,4,FALSE)</f>
        <v>5.0113673348711398E-2</v>
      </c>
      <c r="T203" s="19">
        <f>VLOOKUP(B203,'[7]Males '!$Q$27:$AB$238,5,FALSE)</f>
        <v>8.0413256638865171E-2</v>
      </c>
      <c r="U203" s="19">
        <f>VLOOKUP(B203,'[7]Males '!$Q$27:$AB$238,6,FALSE)</f>
        <v>0.10131111895099594</v>
      </c>
      <c r="V203" s="19">
        <f>VLOOKUP(B203,'[7]Males '!$Q$27:$AB$238,7,FALSE)</f>
        <v>0</v>
      </c>
      <c r="W203" s="19">
        <f>VLOOKUP(B203,'[7]Males '!$Q$27:$AB$238,8,FALSE)</f>
        <v>0.17661450562493305</v>
      </c>
      <c r="X203" s="19">
        <f>VLOOKUP(B203,'[7]Males '!$Q$27:$AB$238,9,FALSE)</f>
        <v>0.20939214391594574</v>
      </c>
      <c r="Y203" s="19">
        <f>VLOOKUP(B203,'[7]Males '!$Q$27:$AB$238,10,FALSE)</f>
        <v>2.3343988710703971E-2</v>
      </c>
      <c r="Z203" s="19">
        <f>VLOOKUP(B203,'[7]Males '!$Q$27:$AB$238,11,FALSE)</f>
        <v>5.2474621741500901E-2</v>
      </c>
      <c r="AA203" s="21"/>
      <c r="AB203" s="145">
        <f>VLOOKUP(B203,'[7]Females '!$C$27:$N$238,12,FALSE)</f>
        <v>243.73426902505216</v>
      </c>
      <c r="AC203" s="274">
        <f>VLOOKUP(B203,'[7]Females '!$Q$27:$AB$238,2,FALSE)</f>
        <v>0.11286052427832283</v>
      </c>
      <c r="AD203" s="274">
        <f>VLOOKUP(B203,'[7]Females '!$Q$27:$AB$238,3,FALSE)</f>
        <v>7.8698090379586735E-2</v>
      </c>
      <c r="AE203" s="274">
        <f>VLOOKUP(B203,'[7]Females '!$Q$27:$AB$238,4,FALSE)</f>
        <v>8.191985794443038E-3</v>
      </c>
      <c r="AF203" s="274">
        <f>VLOOKUP(B203,'[7]Females '!$Q$27:$AB$238,5,FALSE)</f>
        <v>8.2977644991402338E-2</v>
      </c>
      <c r="AG203" s="274">
        <f>VLOOKUP(B203,'[7]Females '!$Q$27:$AB$238,6,FALSE)</f>
        <v>5.3666800453454094E-2</v>
      </c>
      <c r="AH203" s="274">
        <f>VLOOKUP(B203,'[7]Females '!$Q$27:$AB$238,7,FALSE)</f>
        <v>1.3066684760886123E-2</v>
      </c>
      <c r="AI203" s="274">
        <f>VLOOKUP(B203,'[7]Females '!$Q$27:$AB$238,8,FALSE)</f>
        <v>0.25190259404146897</v>
      </c>
      <c r="AJ203" s="274">
        <f>VLOOKUP(B203,'[7]Females '!$Q$27:$AB$238,9,FALSE)</f>
        <v>0.29198314867790387</v>
      </c>
      <c r="AK203" s="274">
        <f>VLOOKUP(B203,'[7]Females '!$Q$27:$AB$238,10,FALSE)</f>
        <v>1.6826383544026231E-2</v>
      </c>
      <c r="AL203" s="273">
        <f>VLOOKUP(B203,'[7]Females '!$Q$27:$AB$238,11,FALSE)</f>
        <v>8.982614307850588E-2</v>
      </c>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row>
    <row r="204" spans="1:68" s="3" customFormat="1" x14ac:dyDescent="0.2">
      <c r="A204" s="275" t="s">
        <v>56</v>
      </c>
      <c r="B204" s="28" t="s">
        <v>55</v>
      </c>
      <c r="C204" s="188" t="s">
        <v>54</v>
      </c>
      <c r="D204" s="24">
        <f>VLOOKUP(B204,'[7]Persons '!$C$27:$N$238,12,FALSE)</f>
        <v>645.13928785325811</v>
      </c>
      <c r="E204" s="23">
        <f>VLOOKUP('Table 7'!B204,'[7]Persons '!$P$27:$AA$238,2,0)</f>
        <v>0.21492989479477961</v>
      </c>
      <c r="F204" s="23">
        <f>VLOOKUP('Table 7'!B204,'[7]Persons '!$P$27:$AA$238,3,0)</f>
        <v>5.200713460200674E-2</v>
      </c>
      <c r="G204" s="23">
        <f>VLOOKUP('Table 7'!B204,'[7]Persons '!$P$27:$AA$238,4,0)</f>
        <v>2.0366382658972459E-2</v>
      </c>
      <c r="H204" s="23">
        <f>VLOOKUP('Table 7'!B204,'[7]Persons '!$P$27:$AA$238,5,0)</f>
        <v>7.0569073849608477E-2</v>
      </c>
      <c r="I204" s="22">
        <f>VLOOKUP('Table 7'!B204,'[7]Persons '!$P$27:$AA$238,6,0)</f>
        <v>0.12804249418993824</v>
      </c>
      <c r="J204" s="19">
        <f>VLOOKUP('Table 7'!B204,'[7]Persons '!$P$27:$AA$238,7,0)</f>
        <v>2.7298292668593671E-3</v>
      </c>
      <c r="K204" s="19">
        <f>VLOOKUP('Table 7'!B204,'[7]Persons '!$P$27:$AA$238,8,0)</f>
        <v>0.15170244097530897</v>
      </c>
      <c r="L204" s="19">
        <f>VLOOKUP('Table 7'!B204,'[7]Persons '!$P$27:$AA$238,9,0)</f>
        <v>0.22840799890606961</v>
      </c>
      <c r="M204" s="19">
        <f>VLOOKUP('Table 7'!B204,'[7]Persons '!$P$27:$AA$238,10,0)</f>
        <v>4.4888658584628691E-2</v>
      </c>
      <c r="N204" s="19">
        <f>VLOOKUP('Table 7'!B204,'[7]Persons '!$P$27:$AA$238,11,0)</f>
        <v>8.6356092171827867E-2</v>
      </c>
      <c r="O204" s="21"/>
      <c r="P204" s="145">
        <f>VLOOKUP(B204,'[7]Males '!$C$27:$N$238,12,FALSE)</f>
        <v>353.97451091585168</v>
      </c>
      <c r="Q204" s="19">
        <f>VLOOKUP(B204,'[7]Males '!$Q$27:$AB$238,2,FALSE)</f>
        <v>0.24177731147893541</v>
      </c>
      <c r="R204" s="19">
        <f>VLOOKUP(B204,'[7]Males '!$Q$27:$AB$238,3,FALSE)</f>
        <v>3.3525260019225407E-2</v>
      </c>
      <c r="S204" s="19">
        <f>VLOOKUP(B204,'[7]Males '!$Q$27:$AB$238,4,FALSE)</f>
        <v>2.3494685863676722E-2</v>
      </c>
      <c r="T204" s="19">
        <f>VLOOKUP(B204,'[7]Males '!$Q$27:$AB$238,5,FALSE)</f>
        <v>6.1198842272018668E-2</v>
      </c>
      <c r="U204" s="19">
        <f>VLOOKUP(B204,'[7]Males '!$Q$27:$AB$238,6,FALSE)</f>
        <v>0.15249952691782614</v>
      </c>
      <c r="V204" s="19">
        <f>VLOOKUP(B204,'[7]Males '!$Q$27:$AB$238,7,FALSE)</f>
        <v>0</v>
      </c>
      <c r="W204" s="19">
        <f>VLOOKUP(B204,'[7]Males '!$Q$27:$AB$238,8,FALSE)</f>
        <v>0.1372286494880218</v>
      </c>
      <c r="X204" s="19">
        <f>VLOOKUP(B204,'[7]Males '!$Q$27:$AB$238,9,FALSE)</f>
        <v>0.20846784588247586</v>
      </c>
      <c r="Y204" s="19">
        <f>VLOOKUP(B204,'[7]Males '!$Q$27:$AB$238,10,FALSE)</f>
        <v>5.2176812401671893E-2</v>
      </c>
      <c r="Z204" s="19">
        <f>VLOOKUP(B204,'[7]Males '!$Q$27:$AB$238,11,FALSE)</f>
        <v>8.9631065676148133E-2</v>
      </c>
      <c r="AA204" s="21"/>
      <c r="AB204" s="145">
        <f>VLOOKUP(B204,'[7]Females '!$C$27:$N$238,12,FALSE)</f>
        <v>289.70513916988193</v>
      </c>
      <c r="AC204" s="274">
        <f>VLOOKUP(B204,'[7]Females '!$Q$27:$AB$238,2,FALSE)</f>
        <v>0.18258377687125732</v>
      </c>
      <c r="AD204" s="274">
        <f>VLOOKUP(B204,'[7]Females '!$Q$27:$AB$238,3,FALSE)</f>
        <v>7.4851134239214301E-2</v>
      </c>
      <c r="AE204" s="274">
        <f>VLOOKUP(B204,'[7]Females '!$Q$27:$AB$238,4,FALSE)</f>
        <v>1.6646696985972077E-2</v>
      </c>
      <c r="AF204" s="274">
        <f>VLOOKUP(B204,'[7]Females '!$Q$27:$AB$238,5,FALSE)</f>
        <v>7.941597617413737E-2</v>
      </c>
      <c r="AG204" s="274">
        <f>VLOOKUP(B204,'[7]Females '!$Q$27:$AB$238,6,FALSE)</f>
        <v>9.7349846560307318E-2</v>
      </c>
      <c r="AH204" s="274">
        <f>VLOOKUP(B204,'[7]Females '!$Q$27:$AB$238,7,FALSE)</f>
        <v>6.0790088647682573E-3</v>
      </c>
      <c r="AI204" s="274">
        <f>VLOOKUP(B204,'[7]Females '!$Q$27:$AB$238,8,FALSE)</f>
        <v>0.17015148848063991</v>
      </c>
      <c r="AJ204" s="274">
        <f>VLOOKUP(B204,'[7]Females '!$Q$27:$AB$238,9,FALSE)</f>
        <v>0.25392255787075346</v>
      </c>
      <c r="AK204" s="274">
        <f>VLOOKUP(B204,'[7]Females '!$Q$27:$AB$238,10,FALSE)</f>
        <v>3.6209836011207371E-2</v>
      </c>
      <c r="AL204" s="273">
        <f>VLOOKUP(B204,'[7]Females '!$Q$27:$AB$238,11,FALSE)</f>
        <v>8.2789677941742593E-2</v>
      </c>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row>
    <row r="205" spans="1:68" s="3" customFormat="1" x14ac:dyDescent="0.2">
      <c r="A205" s="275" t="s">
        <v>53</v>
      </c>
      <c r="B205" s="28" t="s">
        <v>52</v>
      </c>
      <c r="C205" s="188" t="s">
        <v>51</v>
      </c>
      <c r="D205" s="24">
        <f>VLOOKUP(B205,'[7]Persons '!$C$27:$N$238,12,FALSE)</f>
        <v>629.59167574106687</v>
      </c>
      <c r="E205" s="23">
        <f>VLOOKUP('Table 7'!B205,'[7]Persons '!$P$27:$AA$238,2,0)</f>
        <v>0.25214577408731725</v>
      </c>
      <c r="F205" s="23">
        <f>VLOOKUP('Table 7'!B205,'[7]Persons '!$P$27:$AA$238,3,0)</f>
        <v>9.4617251745961445E-2</v>
      </c>
      <c r="G205" s="23">
        <f>VLOOKUP('Table 7'!B205,'[7]Persons '!$P$27:$AA$238,4,0)</f>
        <v>3.3457982670247043E-2</v>
      </c>
      <c r="H205" s="23">
        <f>VLOOKUP('Table 7'!B205,'[7]Persons '!$P$27:$AA$238,5,0)</f>
        <v>9.7172697751411449E-2</v>
      </c>
      <c r="I205" s="22">
        <f>VLOOKUP('Table 7'!B205,'[7]Persons '!$P$27:$AA$238,6,0)</f>
        <v>7.4919387829972053E-2</v>
      </c>
      <c r="J205" s="19">
        <f>VLOOKUP('Table 7'!B205,'[7]Persons '!$P$27:$AA$238,7,0)</f>
        <v>3.4967560866925925E-3</v>
      </c>
      <c r="K205" s="19">
        <f>VLOOKUP('Table 7'!B205,'[7]Persons '!$P$27:$AA$238,8,0)</f>
        <v>0.16807778274250806</v>
      </c>
      <c r="L205" s="19">
        <f>VLOOKUP('Table 7'!B205,'[7]Persons '!$P$27:$AA$238,9,0)</f>
        <v>0.13583594625620402</v>
      </c>
      <c r="M205" s="19">
        <f>VLOOKUP('Table 7'!B205,'[7]Persons '!$P$27:$AA$238,10,0)</f>
        <v>4.6033364869021216E-2</v>
      </c>
      <c r="N205" s="19">
        <f>VLOOKUP('Table 7'!B205,'[7]Persons '!$P$27:$AA$238,11,0)</f>
        <v>9.4243055960664721E-2</v>
      </c>
      <c r="O205" s="21"/>
      <c r="P205" s="145">
        <f>VLOOKUP(B205,'[7]Males '!$C$27:$N$238,12,FALSE)</f>
        <v>333.81631945988397</v>
      </c>
      <c r="Q205" s="19">
        <f>VLOOKUP(B205,'[7]Males '!$Q$27:$AB$238,2,FALSE)</f>
        <v>0.27450518765830134</v>
      </c>
      <c r="R205" s="19">
        <f>VLOOKUP(B205,'[7]Males '!$Q$27:$AB$238,3,FALSE)</f>
        <v>9.7364365662972949E-2</v>
      </c>
      <c r="S205" s="19">
        <f>VLOOKUP(B205,'[7]Males '!$Q$27:$AB$238,4,FALSE)</f>
        <v>2.5548004612332718E-2</v>
      </c>
      <c r="T205" s="19">
        <f>VLOOKUP(B205,'[7]Males '!$Q$27:$AB$238,5,FALSE)</f>
        <v>9.7119193591044969E-2</v>
      </c>
      <c r="U205" s="19">
        <f>VLOOKUP(B205,'[7]Males '!$Q$27:$AB$238,6,FALSE)</f>
        <v>0.10567300572399195</v>
      </c>
      <c r="V205" s="19">
        <f>VLOOKUP(B205,'[7]Males '!$Q$27:$AB$238,7,FALSE)</f>
        <v>6.595029649361199E-3</v>
      </c>
      <c r="W205" s="19">
        <f>VLOOKUP(B205,'[7]Males '!$Q$27:$AB$238,8,FALSE)</f>
        <v>0.14078091432601925</v>
      </c>
      <c r="X205" s="19">
        <f>VLOOKUP(B205,'[7]Males '!$Q$27:$AB$238,9,FALSE)</f>
        <v>0.11147007439182989</v>
      </c>
      <c r="Y205" s="19">
        <f>VLOOKUP(B205,'[7]Males '!$Q$27:$AB$238,10,FALSE)</f>
        <v>3.5147900753899113E-2</v>
      </c>
      <c r="Z205" s="19">
        <f>VLOOKUP(B205,'[7]Males '!$Q$27:$AB$238,11,FALSE)</f>
        <v>0.10579632363024678</v>
      </c>
      <c r="AA205" s="21"/>
      <c r="AB205" s="145">
        <f>VLOOKUP(B205,'[7]Females '!$C$27:$N$238,12,FALSE)</f>
        <v>293.23826588914699</v>
      </c>
      <c r="AC205" s="274">
        <f>VLOOKUP(B205,'[7]Females '!$Q$27:$AB$238,2,FALSE)</f>
        <v>0.22534375092938383</v>
      </c>
      <c r="AD205" s="274">
        <f>VLOOKUP(B205,'[7]Females '!$Q$27:$AB$238,3,FALSE)</f>
        <v>8.9417019485006105E-2</v>
      </c>
      <c r="AE205" s="274">
        <f>VLOOKUP(B205,'[7]Females '!$Q$27:$AB$238,4,FALSE)</f>
        <v>4.2752014199206025E-2</v>
      </c>
      <c r="AF205" s="274">
        <f>VLOOKUP(B205,'[7]Females '!$Q$27:$AB$238,5,FALSE)</f>
        <v>9.8074341603795259E-2</v>
      </c>
      <c r="AG205" s="274">
        <f>VLOOKUP(B205,'[7]Females '!$Q$27:$AB$238,6,FALSE)</f>
        <v>4.0558312047912479E-2</v>
      </c>
      <c r="AH205" s="274">
        <f>VLOOKUP(B205,'[7]Females '!$Q$27:$AB$238,7,FALSE)</f>
        <v>0</v>
      </c>
      <c r="AI205" s="274">
        <f>VLOOKUP(B205,'[7]Females '!$Q$27:$AB$238,8,FALSE)</f>
        <v>0.20060617274086393</v>
      </c>
      <c r="AJ205" s="274">
        <f>VLOOKUP(B205,'[7]Females '!$Q$27:$AB$238,9,FALSE)</f>
        <v>0.16251851358365049</v>
      </c>
      <c r="AK205" s="274">
        <f>VLOOKUP(B205,'[7]Females '!$Q$27:$AB$238,10,FALSE)</f>
        <v>5.8823429504251332E-2</v>
      </c>
      <c r="AL205" s="273">
        <f>VLOOKUP(B205,'[7]Females '!$Q$27:$AB$238,11,FALSE)</f>
        <v>8.1906445905930658E-2</v>
      </c>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row>
    <row r="206" spans="1:68" s="3" customFormat="1" x14ac:dyDescent="0.2">
      <c r="A206" s="275" t="s">
        <v>50</v>
      </c>
      <c r="B206" s="28" t="s">
        <v>49</v>
      </c>
      <c r="C206" s="188" t="s">
        <v>48</v>
      </c>
      <c r="D206" s="24">
        <f>VLOOKUP(B206,'[7]Persons '!$C$27:$N$238,12,FALSE)</f>
        <v>1662.8635589455218</v>
      </c>
      <c r="E206" s="23">
        <f>VLOOKUP('Table 7'!B206,'[7]Persons '!$P$27:$AA$238,2,0)</f>
        <v>0.27207624582033069</v>
      </c>
      <c r="F206" s="23">
        <f>VLOOKUP('Table 7'!B206,'[7]Persons '!$P$27:$AA$238,3,0)</f>
        <v>7.2951100910609995E-2</v>
      </c>
      <c r="G206" s="23">
        <f>VLOOKUP('Table 7'!B206,'[7]Persons '!$P$27:$AA$238,4,0)</f>
        <v>3.4066743753893465E-2</v>
      </c>
      <c r="H206" s="23">
        <f>VLOOKUP('Table 7'!B206,'[7]Persons '!$P$27:$AA$238,5,0)</f>
        <v>9.7200403042654121E-2</v>
      </c>
      <c r="I206" s="22">
        <f>VLOOKUP('Table 7'!B206,'[7]Persons '!$P$27:$AA$238,6,0)</f>
        <v>9.3946407951514516E-2</v>
      </c>
      <c r="J206" s="19">
        <f>VLOOKUP('Table 7'!B206,'[7]Persons '!$P$27:$AA$238,7,0)</f>
        <v>1.0081700877604878E-3</v>
      </c>
      <c r="K206" s="19">
        <f>VLOOKUP('Table 7'!B206,'[7]Persons '!$P$27:$AA$238,8,0)</f>
        <v>0.12692331535323562</v>
      </c>
      <c r="L206" s="19">
        <f>VLOOKUP('Table 7'!B206,'[7]Persons '!$P$27:$AA$238,9,0)</f>
        <v>0.17169483322148898</v>
      </c>
      <c r="M206" s="19">
        <f>VLOOKUP('Table 7'!B206,'[7]Persons '!$P$27:$AA$238,10,0)</f>
        <v>4.2488506266017544E-2</v>
      </c>
      <c r="N206" s="19">
        <f>VLOOKUP('Table 7'!B206,'[7]Persons '!$P$27:$AA$238,11,0)</f>
        <v>8.7644273592494659E-2</v>
      </c>
      <c r="O206" s="21"/>
      <c r="P206" s="145">
        <f>VLOOKUP(B206,'[7]Males '!$C$27:$N$238,12,FALSE)</f>
        <v>890.73106660730218</v>
      </c>
      <c r="Q206" s="19">
        <f>VLOOKUP(B206,'[7]Males '!$Q$27:$AB$238,2,FALSE)</f>
        <v>0.33699464884678376</v>
      </c>
      <c r="R206" s="19">
        <f>VLOOKUP(B206,'[7]Males '!$Q$27:$AB$238,3,FALSE)</f>
        <v>7.241515384497306E-2</v>
      </c>
      <c r="S206" s="19">
        <f>VLOOKUP(B206,'[7]Males '!$Q$27:$AB$238,4,FALSE)</f>
        <v>3.7076246268745908E-2</v>
      </c>
      <c r="T206" s="19">
        <f>VLOOKUP(B206,'[7]Males '!$Q$27:$AB$238,5,FALSE)</f>
        <v>9.3945195273354085E-2</v>
      </c>
      <c r="U206" s="19">
        <f>VLOOKUP(B206,'[7]Males '!$Q$27:$AB$238,6,FALSE)</f>
        <v>9.0815451145077608E-2</v>
      </c>
      <c r="V206" s="19">
        <f>VLOOKUP(B206,'[7]Males '!$Q$27:$AB$238,7,FALSE)</f>
        <v>0</v>
      </c>
      <c r="W206" s="19">
        <f>VLOOKUP(B206,'[7]Males '!$Q$27:$AB$238,8,FALSE)</f>
        <v>0.11992209486218321</v>
      </c>
      <c r="X206" s="19">
        <f>VLOOKUP(B206,'[7]Males '!$Q$27:$AB$238,9,FALSE)</f>
        <v>0.1223851869053889</v>
      </c>
      <c r="Y206" s="19">
        <f>VLOOKUP(B206,'[7]Males '!$Q$27:$AB$238,10,FALSE)</f>
        <v>3.5053609682217234E-2</v>
      </c>
      <c r="Z206" s="19">
        <f>VLOOKUP(B206,'[7]Males '!$Q$27:$AB$238,11,FALSE)</f>
        <v>9.1392413171276193E-2</v>
      </c>
      <c r="AA206" s="21"/>
      <c r="AB206" s="145">
        <f>VLOOKUP(B206,'[7]Females '!$C$27:$N$238,12,FALSE)</f>
        <v>756.23143251420731</v>
      </c>
      <c r="AC206" s="274">
        <f>VLOOKUP(B206,'[7]Females '!$Q$27:$AB$238,2,FALSE)</f>
        <v>0.19642546204299058</v>
      </c>
      <c r="AD206" s="274">
        <f>VLOOKUP(B206,'[7]Females '!$Q$27:$AB$238,3,FALSE)</f>
        <v>7.4833965724995302E-2</v>
      </c>
      <c r="AE206" s="274">
        <f>VLOOKUP(B206,'[7]Females '!$Q$27:$AB$238,4,FALSE)</f>
        <v>2.9892223458722892E-2</v>
      </c>
      <c r="AF206" s="274">
        <f>VLOOKUP(B206,'[7]Females '!$Q$27:$AB$238,5,FALSE)</f>
        <v>0.10307837097807551</v>
      </c>
      <c r="AG206" s="274">
        <f>VLOOKUP(B206,'[7]Females '!$Q$27:$AB$238,6,FALSE)</f>
        <v>9.7757041156311092E-2</v>
      </c>
      <c r="AH206" s="274">
        <f>VLOOKUP(B206,'[7]Females '!$Q$27:$AB$238,7,FALSE)</f>
        <v>2.2168468911457585E-3</v>
      </c>
      <c r="AI206" s="274">
        <f>VLOOKUP(B206,'[7]Females '!$Q$27:$AB$238,8,FALSE)</f>
        <v>0.13783851865098634</v>
      </c>
      <c r="AJ206" s="274">
        <f>VLOOKUP(B206,'[7]Females '!$Q$27:$AB$238,9,FALSE)</f>
        <v>0.22164780740433301</v>
      </c>
      <c r="AK206" s="274">
        <f>VLOOKUP(B206,'[7]Females '!$Q$27:$AB$238,10,FALSE)</f>
        <v>5.2139130837266359E-2</v>
      </c>
      <c r="AL206" s="273">
        <f>VLOOKUP(B206,'[7]Females '!$Q$27:$AB$238,11,FALSE)</f>
        <v>8.4170632855173164E-2</v>
      </c>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row>
    <row r="207" spans="1:68" s="3" customFormat="1" x14ac:dyDescent="0.2">
      <c r="A207" s="189" t="s">
        <v>47</v>
      </c>
      <c r="B207" s="28" t="s">
        <v>46</v>
      </c>
      <c r="C207" s="188" t="s">
        <v>45</v>
      </c>
      <c r="D207" s="24">
        <f>VLOOKUP(B207,'[7]Persons '!$C$27:$N$238,12,FALSE)</f>
        <v>1072.0795913563963</v>
      </c>
      <c r="E207" s="23">
        <f>VLOOKUP('Table 7'!B207,'[7]Persons '!$P$27:$AA$238,2,0)</f>
        <v>0.30585511584922226</v>
      </c>
      <c r="F207" s="23">
        <f>VLOOKUP('Table 7'!B207,'[7]Persons '!$P$27:$AA$238,3,0)</f>
        <v>9.2448339151091394E-2</v>
      </c>
      <c r="G207" s="23">
        <f>VLOOKUP('Table 7'!B207,'[7]Persons '!$P$27:$AA$238,4,0)</f>
        <v>1.7073400172135551E-2</v>
      </c>
      <c r="H207" s="23">
        <f>VLOOKUP('Table 7'!B207,'[7]Persons '!$P$27:$AA$238,5,0)</f>
        <v>9.0555454217235445E-2</v>
      </c>
      <c r="I207" s="22">
        <f>VLOOKUP('Table 7'!B207,'[7]Persons '!$P$27:$AA$238,6,0)</f>
        <v>8.0539873017923494E-2</v>
      </c>
      <c r="J207" s="19">
        <f>VLOOKUP('Table 7'!B207,'[7]Persons '!$P$27:$AA$238,7,0)</f>
        <v>1.8236653005436509E-3</v>
      </c>
      <c r="K207" s="19">
        <f>VLOOKUP('Table 7'!B207,'[7]Persons '!$P$27:$AA$238,8,0)</f>
        <v>0.10016612492533684</v>
      </c>
      <c r="L207" s="19">
        <f>VLOOKUP('Table 7'!B207,'[7]Persons '!$P$27:$AA$238,9,0)</f>
        <v>0.13504641448346461</v>
      </c>
      <c r="M207" s="19">
        <f>VLOOKUP('Table 7'!B207,'[7]Persons '!$P$27:$AA$238,10,0)</f>
        <v>8.5669382908749106E-2</v>
      </c>
      <c r="N207" s="19">
        <f>VLOOKUP('Table 7'!B207,'[7]Persons '!$P$27:$AA$238,11,0)</f>
        <v>9.0822229974297689E-2</v>
      </c>
      <c r="O207" s="21"/>
      <c r="P207" s="145">
        <f>VLOOKUP(B207,'[7]Males '!$C$27:$N$238,12,FALSE)</f>
        <v>599.87588654151307</v>
      </c>
      <c r="Q207" s="19">
        <f>VLOOKUP(B207,'[7]Males '!$Q$27:$AB$238,2,FALSE)</f>
        <v>0.33648733141857035</v>
      </c>
      <c r="R207" s="19">
        <f>VLOOKUP(B207,'[7]Males '!$Q$27:$AB$238,3,FALSE)</f>
        <v>7.7780575407571051E-2</v>
      </c>
      <c r="S207" s="19">
        <f>VLOOKUP(B207,'[7]Males '!$Q$27:$AB$238,4,FALSE)</f>
        <v>1.8980461987837531E-2</v>
      </c>
      <c r="T207" s="19">
        <f>VLOOKUP(B207,'[7]Males '!$Q$27:$AB$238,5,FALSE)</f>
        <v>8.3789878566267101E-2</v>
      </c>
      <c r="U207" s="19">
        <f>VLOOKUP(B207,'[7]Males '!$Q$27:$AB$238,6,FALSE)</f>
        <v>7.0141509954907824E-2</v>
      </c>
      <c r="V207" s="19">
        <f>VLOOKUP(B207,'[7]Males '!$Q$27:$AB$238,7,FALSE)</f>
        <v>2.8795840856055258E-3</v>
      </c>
      <c r="W207" s="19">
        <f>VLOOKUP(B207,'[7]Males '!$Q$27:$AB$238,8,FALSE)</f>
        <v>8.485983352977175E-2</v>
      </c>
      <c r="X207" s="19">
        <f>VLOOKUP(B207,'[7]Males '!$Q$27:$AB$238,9,FALSE)</f>
        <v>0.15110543157913167</v>
      </c>
      <c r="Y207" s="19">
        <f>VLOOKUP(B207,'[7]Males '!$Q$27:$AB$238,10,FALSE)</f>
        <v>7.3970585744216083E-2</v>
      </c>
      <c r="Z207" s="19">
        <f>VLOOKUP(B207,'[7]Males '!$Q$27:$AB$238,11,FALSE)</f>
        <v>0.10000480772612103</v>
      </c>
      <c r="AA207" s="21"/>
      <c r="AB207" s="145">
        <f>VLOOKUP(B207,'[7]Females '!$C$27:$N$238,12,FALSE)</f>
        <v>468.30347856600127</v>
      </c>
      <c r="AC207" s="274">
        <f>VLOOKUP(B207,'[7]Females '!$Q$27:$AB$238,2,FALSE)</f>
        <v>0.26739095981174904</v>
      </c>
      <c r="AD207" s="274">
        <f>VLOOKUP(B207,'[7]Females '!$Q$27:$AB$238,3,FALSE)</f>
        <v>0.11200703909134285</v>
      </c>
      <c r="AE207" s="274">
        <f>VLOOKUP(B207,'[7]Females '!$Q$27:$AB$238,4,FALSE)</f>
        <v>1.477273335416995E-2</v>
      </c>
      <c r="AF207" s="274">
        <f>VLOOKUP(B207,'[7]Females '!$Q$27:$AB$238,5,FALSE)</f>
        <v>9.9976038631032507E-2</v>
      </c>
      <c r="AG207" s="274">
        <f>VLOOKUP(B207,'[7]Females '!$Q$27:$AB$238,6,FALSE)</f>
        <v>9.4530482286715803E-2</v>
      </c>
      <c r="AH207" s="274">
        <f>VLOOKUP(B207,'[7]Females '!$Q$27:$AB$238,7,FALSE)</f>
        <v>4.8626863642255733E-4</v>
      </c>
      <c r="AI207" s="274">
        <f>VLOOKUP(B207,'[7]Females '!$Q$27:$AB$238,8,FALSE)</f>
        <v>0.12060702726407689</v>
      </c>
      <c r="AJ207" s="274">
        <f>VLOOKUP(B207,'[7]Females '!$Q$27:$AB$238,9,FALSE)</f>
        <v>0.11560025197673165</v>
      </c>
      <c r="AK207" s="274">
        <f>VLOOKUP(B207,'[7]Females '!$Q$27:$AB$238,10,FALSE)</f>
        <v>9.4813036534749123E-2</v>
      </c>
      <c r="AL207" s="273">
        <f>VLOOKUP(B207,'[7]Females '!$Q$27:$AB$238,11,FALSE)</f>
        <v>7.9816162413009525E-2</v>
      </c>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row>
    <row r="208" spans="1:68" s="3" customFormat="1" x14ac:dyDescent="0.2">
      <c r="A208" s="275" t="s">
        <v>44</v>
      </c>
      <c r="B208" s="28" t="s">
        <v>43</v>
      </c>
      <c r="C208" s="188" t="s">
        <v>42</v>
      </c>
      <c r="D208" s="24">
        <f>VLOOKUP(B208,'[7]Persons '!$C$27:$N$238,12,FALSE)</f>
        <v>1213.6782891601461</v>
      </c>
      <c r="E208" s="23">
        <f>VLOOKUP('Table 7'!B208,'[7]Persons '!$P$27:$AA$238,2,0)</f>
        <v>0.3071261480154806</v>
      </c>
      <c r="F208" s="23">
        <f>VLOOKUP('Table 7'!B208,'[7]Persons '!$P$27:$AA$238,3,0)</f>
        <v>6.498618932230768E-2</v>
      </c>
      <c r="G208" s="23">
        <f>VLOOKUP('Table 7'!B208,'[7]Persons '!$P$27:$AA$238,4,0)</f>
        <v>3.9598196691651287E-2</v>
      </c>
      <c r="H208" s="23">
        <f>VLOOKUP('Table 7'!B208,'[7]Persons '!$P$27:$AA$238,5,0)</f>
        <v>8.7015293469573804E-2</v>
      </c>
      <c r="I208" s="22">
        <f>VLOOKUP('Table 7'!B208,'[7]Persons '!$P$27:$AA$238,6,0)</f>
        <v>7.9648335887684787E-2</v>
      </c>
      <c r="J208" s="19">
        <f>VLOOKUP('Table 7'!B208,'[7]Persons '!$P$27:$AA$238,7,0)</f>
        <v>2.8661648893534386E-3</v>
      </c>
      <c r="K208" s="19">
        <f>VLOOKUP('Table 7'!B208,'[7]Persons '!$P$27:$AA$238,8,0)</f>
        <v>0.1141800893511888</v>
      </c>
      <c r="L208" s="19">
        <f>VLOOKUP('Table 7'!B208,'[7]Persons '!$P$27:$AA$238,9,0)</f>
        <v>0.15010389619091538</v>
      </c>
      <c r="M208" s="19">
        <f>VLOOKUP('Table 7'!B208,'[7]Persons '!$P$27:$AA$238,10,0)</f>
        <v>5.7299521923452744E-2</v>
      </c>
      <c r="N208" s="19">
        <f>VLOOKUP('Table 7'!B208,'[7]Persons '!$P$27:$AA$238,11,0)</f>
        <v>9.7176164258391318E-2</v>
      </c>
      <c r="O208" s="21"/>
      <c r="P208" s="145">
        <f>VLOOKUP(B208,'[7]Males '!$C$27:$N$238,12,FALSE)</f>
        <v>673.63423564347056</v>
      </c>
      <c r="Q208" s="19">
        <f>VLOOKUP(B208,'[7]Males '!$Q$27:$AB$238,2,FALSE)</f>
        <v>0.3220915242928663</v>
      </c>
      <c r="R208" s="19">
        <f>VLOOKUP(B208,'[7]Males '!$Q$27:$AB$238,3,FALSE)</f>
        <v>4.2402720009384783E-2</v>
      </c>
      <c r="S208" s="19">
        <f>VLOOKUP(B208,'[7]Males '!$Q$27:$AB$238,4,FALSE)</f>
        <v>5.3525069674581351E-2</v>
      </c>
      <c r="T208" s="19">
        <f>VLOOKUP(B208,'[7]Males '!$Q$27:$AB$238,5,FALSE)</f>
        <v>7.5978294703194435E-2</v>
      </c>
      <c r="U208" s="19">
        <f>VLOOKUP(B208,'[7]Males '!$Q$27:$AB$238,6,FALSE)</f>
        <v>9.9662098054422957E-2</v>
      </c>
      <c r="V208" s="19">
        <f>VLOOKUP(B208,'[7]Males '!$Q$27:$AB$238,7,FALSE)</f>
        <v>1.6926350108567645E-3</v>
      </c>
      <c r="W208" s="19">
        <f>VLOOKUP(B208,'[7]Males '!$Q$27:$AB$238,8,FALSE)</f>
        <v>0.10199625890101915</v>
      </c>
      <c r="X208" s="19">
        <f>VLOOKUP(B208,'[7]Males '!$Q$27:$AB$238,9,FALSE)</f>
        <v>0.13740444219403261</v>
      </c>
      <c r="Y208" s="19">
        <f>VLOOKUP(B208,'[7]Males '!$Q$27:$AB$238,10,FALSE)</f>
        <v>7.2710763535749359E-2</v>
      </c>
      <c r="Z208" s="19">
        <f>VLOOKUP(B208,'[7]Males '!$Q$27:$AB$238,11,FALSE)</f>
        <v>9.2536193623892191E-2</v>
      </c>
      <c r="AA208" s="21"/>
      <c r="AB208" s="145">
        <f>VLOOKUP(B208,'[7]Females '!$C$27:$N$238,12,FALSE)</f>
        <v>529.83288087005496</v>
      </c>
      <c r="AC208" s="274">
        <f>VLOOKUP(B208,'[7]Females '!$Q$27:$AB$238,2,FALSE)</f>
        <v>0.28423972718631346</v>
      </c>
      <c r="AD208" s="274">
        <f>VLOOKUP(B208,'[7]Females '!$Q$27:$AB$238,3,FALSE)</f>
        <v>9.3367779240886031E-2</v>
      </c>
      <c r="AE208" s="274">
        <f>VLOOKUP(B208,'[7]Females '!$Q$27:$AB$238,4,FALSE)</f>
        <v>2.2654600440877533E-2</v>
      </c>
      <c r="AF208" s="274">
        <f>VLOOKUP(B208,'[7]Females '!$Q$27:$AB$238,5,FALSE)</f>
        <v>9.9995614523918752E-2</v>
      </c>
      <c r="AG208" s="274">
        <f>VLOOKUP(B208,'[7]Females '!$Q$27:$AB$238,6,FALSE)</f>
        <v>5.5737678531025125E-2</v>
      </c>
      <c r="AH208" s="274">
        <f>VLOOKUP(B208,'[7]Females '!$Q$27:$AB$238,7,FALSE)</f>
        <v>4.4134392032437698E-3</v>
      </c>
      <c r="AI208" s="274">
        <f>VLOOKUP(B208,'[7]Females '!$Q$27:$AB$238,8,FALSE)</f>
        <v>0.13187124868861794</v>
      </c>
      <c r="AJ208" s="274">
        <f>VLOOKUP(B208,'[7]Females '!$Q$27:$AB$238,9,FALSE)</f>
        <v>0.16792043082418726</v>
      </c>
      <c r="AK208" s="274">
        <f>VLOOKUP(B208,'[7]Females '!$Q$27:$AB$238,10,FALSE)</f>
        <v>3.8809833935798912E-2</v>
      </c>
      <c r="AL208" s="273">
        <f>VLOOKUP(B208,'[7]Females '!$Q$27:$AB$238,11,FALSE)</f>
        <v>0.10098964742513131</v>
      </c>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row>
    <row r="209" spans="1:68" s="3" customFormat="1" x14ac:dyDescent="0.2">
      <c r="A209" s="275" t="s">
        <v>41</v>
      </c>
      <c r="B209" s="28" t="s">
        <v>40</v>
      </c>
      <c r="C209" s="188" t="s">
        <v>39</v>
      </c>
      <c r="D209" s="24">
        <f>VLOOKUP(B209,'[7]Persons '!$C$27:$N$238,12,FALSE)</f>
        <v>464.24192023585181</v>
      </c>
      <c r="E209" s="23">
        <f>VLOOKUP('Table 7'!B209,'[7]Persons '!$P$27:$AA$238,2,0)</f>
        <v>0.22597191560736754</v>
      </c>
      <c r="F209" s="23">
        <f>VLOOKUP('Table 7'!B209,'[7]Persons '!$P$27:$AA$238,3,0)</f>
        <v>9.2832691743784959E-2</v>
      </c>
      <c r="G209" s="23">
        <f>VLOOKUP('Table 7'!B209,'[7]Persons '!$P$27:$AA$238,4,0)</f>
        <v>3.7232873174077093E-2</v>
      </c>
      <c r="H209" s="23">
        <f>VLOOKUP('Table 7'!B209,'[7]Persons '!$P$27:$AA$238,5,0)</f>
        <v>0.1010717135626277</v>
      </c>
      <c r="I209" s="22">
        <f>VLOOKUP('Table 7'!B209,'[7]Persons '!$P$27:$AA$238,6,0)</f>
        <v>5.4743546959960733E-2</v>
      </c>
      <c r="J209" s="19">
        <f>VLOOKUP('Table 7'!B209,'[7]Persons '!$P$27:$AA$238,7,0)</f>
        <v>1.9284241327942578E-3</v>
      </c>
      <c r="K209" s="19">
        <f>VLOOKUP('Table 7'!B209,'[7]Persons '!$P$27:$AA$238,8,0)</f>
        <v>0.17538085261616057</v>
      </c>
      <c r="L209" s="19">
        <f>VLOOKUP('Table 7'!B209,'[7]Persons '!$P$27:$AA$238,9,0)</f>
        <v>0.15484281404462549</v>
      </c>
      <c r="M209" s="19">
        <f>VLOOKUP('Table 7'!B209,'[7]Persons '!$P$27:$AA$238,10,0)</f>
        <v>8.4469505220954727E-2</v>
      </c>
      <c r="N209" s="19">
        <f>VLOOKUP('Table 7'!B209,'[7]Persons '!$P$27:$AA$238,11,0)</f>
        <v>7.1525662937646908E-2</v>
      </c>
      <c r="O209" s="21"/>
      <c r="P209" s="145">
        <f>VLOOKUP(B209,'[7]Males '!$C$27:$N$238,12,FALSE)</f>
        <v>259.60205711263603</v>
      </c>
      <c r="Q209" s="19">
        <f>VLOOKUP(B209,'[7]Males '!$Q$27:$AB$238,2,FALSE)</f>
        <v>0.28275966064007751</v>
      </c>
      <c r="R209" s="19">
        <f>VLOOKUP(B209,'[7]Males '!$Q$27:$AB$238,3,FALSE)</f>
        <v>5.4214555067308913E-2</v>
      </c>
      <c r="S209" s="19">
        <f>VLOOKUP(B209,'[7]Males '!$Q$27:$AB$238,4,FALSE)</f>
        <v>5.8329755081832253E-2</v>
      </c>
      <c r="T209" s="19">
        <f>VLOOKUP(B209,'[7]Males '!$Q$27:$AB$238,5,FALSE)</f>
        <v>8.2151194625846691E-2</v>
      </c>
      <c r="U209" s="19">
        <f>VLOOKUP(B209,'[7]Males '!$Q$27:$AB$238,6,FALSE)</f>
        <v>6.3824973170098026E-2</v>
      </c>
      <c r="V209" s="19">
        <f>VLOOKUP(B209,'[7]Males '!$Q$27:$AB$238,7,FALSE)</f>
        <v>0</v>
      </c>
      <c r="W209" s="19">
        <f>VLOOKUP(B209,'[7]Males '!$Q$27:$AB$238,8,FALSE)</f>
        <v>0.1617623420268828</v>
      </c>
      <c r="X209" s="19">
        <f>VLOOKUP(B209,'[7]Males '!$Q$27:$AB$238,9,FALSE)</f>
        <v>0.16095592796729036</v>
      </c>
      <c r="Y209" s="19">
        <f>VLOOKUP(B209,'[7]Males '!$Q$27:$AB$238,10,FALSE)</f>
        <v>6.5334731054305206E-2</v>
      </c>
      <c r="Z209" s="19">
        <f>VLOOKUP(B209,'[7]Males '!$Q$27:$AB$238,11,FALSE)</f>
        <v>7.0666860366358386E-2</v>
      </c>
      <c r="AA209" s="21"/>
      <c r="AB209" s="145">
        <f>VLOOKUP(B209,'[7]Females '!$C$27:$N$238,12,FALSE)</f>
        <v>204.6398631232158</v>
      </c>
      <c r="AC209" s="274">
        <f>VLOOKUP(B209,'[7]Females '!$Q$27:$AB$238,2,FALSE)</f>
        <v>0.15393211258813405</v>
      </c>
      <c r="AD209" s="274">
        <f>VLOOKUP(B209,'[7]Females '!$Q$27:$AB$238,3,FALSE)</f>
        <v>0.14182289125849898</v>
      </c>
      <c r="AE209" s="274">
        <f>VLOOKUP(B209,'[7]Females '!$Q$27:$AB$238,4,FALSE)</f>
        <v>1.0469788707889973E-2</v>
      </c>
      <c r="AF209" s="274">
        <f>VLOOKUP(B209,'[7]Females '!$Q$27:$AB$238,5,FALSE)</f>
        <v>0.12507390728316145</v>
      </c>
      <c r="AG209" s="274">
        <f>VLOOKUP(B209,'[7]Females '!$Q$27:$AB$238,6,FALSE)</f>
        <v>4.3223030430643364E-2</v>
      </c>
      <c r="AH209" s="274">
        <f>VLOOKUP(B209,'[7]Females '!$Q$27:$AB$238,7,FALSE)</f>
        <v>4.3747846034206976E-3</v>
      </c>
      <c r="AI209" s="274">
        <f>VLOOKUP(B209,'[7]Females '!$Q$27:$AB$238,8,FALSE)</f>
        <v>0.19265702408065213</v>
      </c>
      <c r="AJ209" s="274">
        <f>VLOOKUP(B209,'[7]Females '!$Q$27:$AB$238,9,FALSE)</f>
        <v>0.14708783940054959</v>
      </c>
      <c r="AK209" s="274">
        <f>VLOOKUP(B209,'[7]Females '!$Q$27:$AB$238,10,FALSE)</f>
        <v>0.10874349886146553</v>
      </c>
      <c r="AL209" s="273">
        <f>VLOOKUP(B209,'[7]Females '!$Q$27:$AB$238,11,FALSE)</f>
        <v>7.2615122785584144E-2</v>
      </c>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row>
    <row r="210" spans="1:68" s="3" customFormat="1" x14ac:dyDescent="0.2">
      <c r="A210" s="275" t="s">
        <v>38</v>
      </c>
      <c r="B210" s="28" t="s">
        <v>37</v>
      </c>
      <c r="C210" s="188" t="s">
        <v>36</v>
      </c>
      <c r="D210" s="24">
        <f>VLOOKUP(B210,'[7]Persons '!$C$27:$N$238,12,FALSE)</f>
        <v>464.85017344935511</v>
      </c>
      <c r="E210" s="23">
        <f>VLOOKUP('Table 7'!B210,'[7]Persons '!$P$27:$AA$238,2,0)</f>
        <v>0.14029395001754857</v>
      </c>
      <c r="F210" s="23">
        <f>VLOOKUP('Table 7'!B210,'[7]Persons '!$P$27:$AA$238,3,0)</f>
        <v>7.7288332314598765E-2</v>
      </c>
      <c r="G210" s="23">
        <f>VLOOKUP('Table 7'!B210,'[7]Persons '!$P$27:$AA$238,4,0)</f>
        <v>1.4410728409953086E-2</v>
      </c>
      <c r="H210" s="23">
        <f>VLOOKUP('Table 7'!B210,'[7]Persons '!$P$27:$AA$238,5,0)</f>
        <v>5.0474473489059125E-2</v>
      </c>
      <c r="I210" s="22">
        <f>VLOOKUP('Table 7'!B210,'[7]Persons '!$P$27:$AA$238,6,0)</f>
        <v>0.10818413404894719</v>
      </c>
      <c r="J210" s="19">
        <f>VLOOKUP('Table 7'!B210,'[7]Persons '!$P$27:$AA$238,7,0)</f>
        <v>1.0112206752353893E-2</v>
      </c>
      <c r="K210" s="19">
        <f>VLOOKUP('Table 7'!B210,'[7]Persons '!$P$27:$AA$238,8,0)</f>
        <v>0.1912476800939053</v>
      </c>
      <c r="L210" s="19">
        <f>VLOOKUP('Table 7'!B210,'[7]Persons '!$P$27:$AA$238,9,0)</f>
        <v>0.32067236304029656</v>
      </c>
      <c r="M210" s="19">
        <f>VLOOKUP('Table 7'!B210,'[7]Persons '!$P$27:$AA$238,10,0)</f>
        <v>1.4432983760678772E-2</v>
      </c>
      <c r="N210" s="19">
        <f>VLOOKUP('Table 7'!B210,'[7]Persons '!$P$27:$AA$238,11,0)</f>
        <v>7.2883148072658763E-2</v>
      </c>
      <c r="O210" s="21"/>
      <c r="P210" s="145">
        <f>VLOOKUP(B210,'[7]Males '!$C$27:$N$238,12,FALSE)</f>
        <v>229.72385429371693</v>
      </c>
      <c r="Q210" s="19">
        <f>VLOOKUP(B210,'[7]Males '!$Q$27:$AB$238,2,FALSE)</f>
        <v>0.18372145716673061</v>
      </c>
      <c r="R210" s="19">
        <f>VLOOKUP(B210,'[7]Males '!$Q$27:$AB$238,3,FALSE)</f>
        <v>4.2286177935450642E-2</v>
      </c>
      <c r="S210" s="19">
        <f>VLOOKUP(B210,'[7]Males '!$Q$27:$AB$238,4,FALSE)</f>
        <v>1.3239026849786234E-2</v>
      </c>
      <c r="T210" s="19">
        <f>VLOOKUP(B210,'[7]Males '!$Q$27:$AB$238,5,FALSE)</f>
        <v>3.8925965463122186E-2</v>
      </c>
      <c r="U210" s="19">
        <f>VLOOKUP(B210,'[7]Males '!$Q$27:$AB$238,6,FALSE)</f>
        <v>9.5010712854207161E-2</v>
      </c>
      <c r="V210" s="19">
        <f>VLOOKUP(B210,'[7]Males '!$Q$27:$AB$238,7,FALSE)</f>
        <v>1.3065035645068926E-2</v>
      </c>
      <c r="W210" s="19">
        <f>VLOOKUP(B210,'[7]Males '!$Q$27:$AB$238,8,FALSE)</f>
        <v>0.14613042853346658</v>
      </c>
      <c r="X210" s="19">
        <f>VLOOKUP(B210,'[7]Males '!$Q$27:$AB$238,9,FALSE)</f>
        <v>0.33534367394440601</v>
      </c>
      <c r="Y210" s="19">
        <f>VLOOKUP(B210,'[7]Males '!$Q$27:$AB$238,10,FALSE)</f>
        <v>2.3973944625751836E-2</v>
      </c>
      <c r="Z210" s="19">
        <f>VLOOKUP(B210,'[7]Males '!$Q$27:$AB$238,11,FALSE)</f>
        <v>0.10830357698200989</v>
      </c>
      <c r="AA210" s="21"/>
      <c r="AB210" s="145">
        <f>VLOOKUP(B210,'[7]Females '!$C$27:$N$238,12,FALSE)</f>
        <v>233.76675030025373</v>
      </c>
      <c r="AC210" s="274">
        <f>VLOOKUP(B210,'[7]Females '!$Q$27:$AB$238,2,FALSE)</f>
        <v>9.843344151038691E-2</v>
      </c>
      <c r="AD210" s="274">
        <f>VLOOKUP(B210,'[7]Females '!$Q$27:$AB$238,3,FALSE)</f>
        <v>0.10631872161487377</v>
      </c>
      <c r="AE210" s="274">
        <f>VLOOKUP(B210,'[7]Females '!$Q$27:$AB$238,4,FALSE)</f>
        <v>1.5645977544580567E-2</v>
      </c>
      <c r="AF210" s="274">
        <f>VLOOKUP(B210,'[7]Females '!$Q$27:$AB$238,5,FALSE)</f>
        <v>6.2116810535333494E-2</v>
      </c>
      <c r="AG210" s="274">
        <f>VLOOKUP(B210,'[7]Females '!$Q$27:$AB$238,6,FALSE)</f>
        <v>0.12175891688831181</v>
      </c>
      <c r="AH210" s="274">
        <f>VLOOKUP(B210,'[7]Females '!$Q$27:$AB$238,7,FALSE)</f>
        <v>7.2692575643661626E-3</v>
      </c>
      <c r="AI210" s="274">
        <f>VLOOKUP(B210,'[7]Females '!$Q$27:$AB$238,8,FALSE)</f>
        <v>0.23669692939679848</v>
      </c>
      <c r="AJ210" s="274">
        <f>VLOOKUP(B210,'[7]Females '!$Q$27:$AB$238,9,FALSE)</f>
        <v>0.30811979118355348</v>
      </c>
      <c r="AK210" s="274">
        <f>VLOOKUP(B210,'[7]Females '!$Q$27:$AB$238,10,FALSE)</f>
        <v>5.1409708221883772E-3</v>
      </c>
      <c r="AL210" s="273">
        <f>VLOOKUP(B210,'[7]Females '!$Q$27:$AB$238,11,FALSE)</f>
        <v>3.8499182939606844E-2</v>
      </c>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row>
    <row r="211" spans="1:68" s="3" customFormat="1" x14ac:dyDescent="0.2">
      <c r="A211" s="275" t="s">
        <v>35</v>
      </c>
      <c r="B211" s="28" t="s">
        <v>34</v>
      </c>
      <c r="C211" s="188" t="s">
        <v>33</v>
      </c>
      <c r="D211" s="24">
        <f>VLOOKUP(B211,'[7]Persons '!$C$27:$N$238,12,FALSE)</f>
        <v>582.9842874085208</v>
      </c>
      <c r="E211" s="23">
        <f>VLOOKUP('Table 7'!B211,'[7]Persons '!$P$27:$AA$238,2,0)</f>
        <v>0.2281624222620974</v>
      </c>
      <c r="F211" s="23">
        <f>VLOOKUP('Table 7'!B211,'[7]Persons '!$P$27:$AA$238,3,0)</f>
        <v>4.702783906634133E-2</v>
      </c>
      <c r="G211" s="23">
        <f>VLOOKUP('Table 7'!B211,'[7]Persons '!$P$27:$AA$238,4,0)</f>
        <v>1.8228092953407844E-2</v>
      </c>
      <c r="H211" s="23">
        <f>VLOOKUP('Table 7'!B211,'[7]Persons '!$P$27:$AA$238,5,0)</f>
        <v>9.8996501893726468E-2</v>
      </c>
      <c r="I211" s="22">
        <f>VLOOKUP('Table 7'!B211,'[7]Persons '!$P$27:$AA$238,6,0)</f>
        <v>0.10192076189025068</v>
      </c>
      <c r="J211" s="19">
        <f>VLOOKUP('Table 7'!B211,'[7]Persons '!$P$27:$AA$238,7,0)</f>
        <v>4.5797730595985791E-4</v>
      </c>
      <c r="K211" s="19">
        <f>VLOOKUP('Table 7'!B211,'[7]Persons '!$P$27:$AA$238,8,0)</f>
        <v>0.14468910102590227</v>
      </c>
      <c r="L211" s="19">
        <f>VLOOKUP('Table 7'!B211,'[7]Persons '!$P$27:$AA$238,9,0)</f>
        <v>0.21755886450773629</v>
      </c>
      <c r="M211" s="19">
        <f>VLOOKUP('Table 7'!B211,'[7]Persons '!$P$27:$AA$238,10,0)</f>
        <v>7.9766921569311311E-2</v>
      </c>
      <c r="N211" s="19">
        <f>VLOOKUP('Table 7'!B211,'[7]Persons '!$P$27:$AA$238,11,0)</f>
        <v>6.3191517525266694E-2</v>
      </c>
      <c r="O211" s="21"/>
      <c r="P211" s="145">
        <f>VLOOKUP(B211,'[7]Males '!$C$27:$N$238,12,FALSE)</f>
        <v>305.34774538441809</v>
      </c>
      <c r="Q211" s="19">
        <f>VLOOKUP(B211,'[7]Males '!$Q$27:$AB$238,2,FALSE)</f>
        <v>0.26604881965146837</v>
      </c>
      <c r="R211" s="19">
        <f>VLOOKUP(B211,'[7]Males '!$Q$27:$AB$238,3,FALSE)</f>
        <v>3.9803939327988258E-2</v>
      </c>
      <c r="S211" s="19">
        <f>VLOOKUP(B211,'[7]Males '!$Q$27:$AB$238,4,FALSE)</f>
        <v>2.378402282118126E-2</v>
      </c>
      <c r="T211" s="19">
        <f>VLOOKUP(B211,'[7]Males '!$Q$27:$AB$238,5,FALSE)</f>
        <v>9.4309520337310229E-2</v>
      </c>
      <c r="U211" s="19">
        <f>VLOOKUP(B211,'[7]Males '!$Q$27:$AB$238,6,FALSE)</f>
        <v>0.12584787646469048</v>
      </c>
      <c r="V211" s="19">
        <f>VLOOKUP(B211,'[7]Males '!$Q$27:$AB$238,7,FALSE)</f>
        <v>0</v>
      </c>
      <c r="W211" s="19">
        <f>VLOOKUP(B211,'[7]Males '!$Q$27:$AB$238,8,FALSE)</f>
        <v>9.4668116242025854E-2</v>
      </c>
      <c r="X211" s="19">
        <f>VLOOKUP(B211,'[7]Males '!$Q$27:$AB$238,9,FALSE)</f>
        <v>0.21503491303517583</v>
      </c>
      <c r="Y211" s="19">
        <f>VLOOKUP(B211,'[7]Males '!$Q$27:$AB$238,10,FALSE)</f>
        <v>8.6169243270654144E-2</v>
      </c>
      <c r="Z211" s="19">
        <f>VLOOKUP(B211,'[7]Males '!$Q$27:$AB$238,11,FALSE)</f>
        <v>5.4333548849505496E-2</v>
      </c>
      <c r="AA211" s="21"/>
      <c r="AB211" s="145">
        <f>VLOOKUP(B211,'[7]Females '!$C$27:$N$238,12,FALSE)</f>
        <v>276.2548921820578</v>
      </c>
      <c r="AC211" s="274">
        <f>VLOOKUP(B211,'[7]Females '!$Q$27:$AB$238,2,FALSE)</f>
        <v>0.18742726872321477</v>
      </c>
      <c r="AD211" s="274">
        <f>VLOOKUP(B211,'[7]Females '!$Q$27:$AB$238,3,FALSE)</f>
        <v>5.5247702564398135E-2</v>
      </c>
      <c r="AE211" s="274">
        <f>VLOOKUP(B211,'[7]Females '!$Q$27:$AB$238,4,FALSE)</f>
        <v>1.2178224284340872E-2</v>
      </c>
      <c r="AF211" s="274">
        <f>VLOOKUP(B211,'[7]Females '!$Q$27:$AB$238,5,FALSE)</f>
        <v>0.10308020734891063</v>
      </c>
      <c r="AG211" s="274">
        <f>VLOOKUP(B211,'[7]Females '!$Q$27:$AB$238,6,FALSE)</f>
        <v>7.5983586162079231E-2</v>
      </c>
      <c r="AH211" s="274">
        <f>VLOOKUP(B211,'[7]Females '!$Q$27:$AB$238,7,FALSE)</f>
        <v>9.6647545770276345E-4</v>
      </c>
      <c r="AI211" s="274">
        <f>VLOOKUP(B211,'[7]Females '!$Q$27:$AB$238,8,FALSE)</f>
        <v>0.20070151940163009</v>
      </c>
      <c r="AJ211" s="274">
        <f>VLOOKUP(B211,'[7]Females '!$Q$27:$AB$238,9,FALSE)</f>
        <v>0.21802733535077101</v>
      </c>
      <c r="AK211" s="274">
        <f>VLOOKUP(B211,'[7]Females '!$Q$27:$AB$238,10,FALSE)</f>
        <v>7.3089303925789578E-2</v>
      </c>
      <c r="AL211" s="273">
        <f>VLOOKUP(B211,'[7]Females '!$Q$27:$AB$238,11,FALSE)</f>
        <v>7.3298376781162911E-2</v>
      </c>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row>
    <row r="212" spans="1:68" s="3" customFormat="1" x14ac:dyDescent="0.2">
      <c r="A212" s="275" t="s">
        <v>32</v>
      </c>
      <c r="B212" s="28" t="s">
        <v>31</v>
      </c>
      <c r="C212" s="188" t="s">
        <v>30</v>
      </c>
      <c r="D212" s="24">
        <f>VLOOKUP(B212,'[7]Persons '!$C$27:$N$238,12,FALSE)</f>
        <v>413.75569005920448</v>
      </c>
      <c r="E212" s="23">
        <f>VLOOKUP('Table 7'!B212,'[7]Persons '!$P$27:$AA$238,2,0)</f>
        <v>0.20688749004231136</v>
      </c>
      <c r="F212" s="23">
        <f>VLOOKUP('Table 7'!B212,'[7]Persons '!$P$27:$AA$238,3,0)</f>
        <v>7.5665035474638404E-2</v>
      </c>
      <c r="G212" s="23">
        <f>VLOOKUP('Table 7'!B212,'[7]Persons '!$P$27:$AA$238,4,0)</f>
        <v>3.9819065404476904E-2</v>
      </c>
      <c r="H212" s="23">
        <f>VLOOKUP('Table 7'!B212,'[7]Persons '!$P$27:$AA$238,5,0)</f>
        <v>0.12906482734922584</v>
      </c>
      <c r="I212" s="22">
        <f>VLOOKUP('Table 7'!B212,'[7]Persons '!$P$27:$AA$238,6,0)</f>
        <v>6.2141018810134174E-2</v>
      </c>
      <c r="J212" s="19">
        <f>VLOOKUP('Table 7'!B212,'[7]Persons '!$P$27:$AA$238,7,0)</f>
        <v>0</v>
      </c>
      <c r="K212" s="19">
        <f>VLOOKUP('Table 7'!B212,'[7]Persons '!$P$27:$AA$238,8,0)</f>
        <v>0.17365274998357877</v>
      </c>
      <c r="L212" s="19">
        <f>VLOOKUP('Table 7'!B212,'[7]Persons '!$P$27:$AA$238,9,0)</f>
        <v>0.21691712616852202</v>
      </c>
      <c r="M212" s="19">
        <f>VLOOKUP('Table 7'!B212,'[7]Persons '!$P$27:$AA$238,10,0)</f>
        <v>4.7096461050925818E-2</v>
      </c>
      <c r="N212" s="19">
        <f>VLOOKUP('Table 7'!B212,'[7]Persons '!$P$27:$AA$238,11,0)</f>
        <v>4.8756225716186728E-2</v>
      </c>
      <c r="O212" s="21"/>
      <c r="P212" s="145">
        <f>VLOOKUP(B212,'[7]Males '!$C$27:$N$238,12,FALSE)</f>
        <v>238.22553106099306</v>
      </c>
      <c r="Q212" s="19">
        <f>VLOOKUP(B212,'[7]Males '!$Q$27:$AB$238,2,FALSE)</f>
        <v>0.25366960525087273</v>
      </c>
      <c r="R212" s="19">
        <f>VLOOKUP(B212,'[7]Males '!$Q$27:$AB$238,3,FALSE)</f>
        <v>4.8603827781169229E-2</v>
      </c>
      <c r="S212" s="19">
        <f>VLOOKUP(B212,'[7]Males '!$Q$27:$AB$238,4,FALSE)</f>
        <v>4.9749696759904878E-2</v>
      </c>
      <c r="T212" s="19">
        <f>VLOOKUP(B212,'[7]Males '!$Q$27:$AB$238,5,FALSE)</f>
        <v>0.12845814952060874</v>
      </c>
      <c r="U212" s="19">
        <f>VLOOKUP(B212,'[7]Males '!$Q$27:$AB$238,6,FALSE)</f>
        <v>7.0990844554208288E-2</v>
      </c>
      <c r="V212" s="19">
        <f>VLOOKUP(B212,'[7]Males '!$Q$27:$AB$238,7,FALSE)</f>
        <v>0</v>
      </c>
      <c r="W212" s="19">
        <f>VLOOKUP(B212,'[7]Males '!$Q$27:$AB$238,8,FALSE)</f>
        <v>0.14621114987764228</v>
      </c>
      <c r="X212" s="19">
        <f>VLOOKUP(B212,'[7]Males '!$Q$27:$AB$238,9,FALSE)</f>
        <v>0.20581200481029974</v>
      </c>
      <c r="Y212" s="19">
        <f>VLOOKUP(B212,'[7]Males '!$Q$27:$AB$238,10,FALSE)</f>
        <v>5.3009749988978824E-2</v>
      </c>
      <c r="Z212" s="19">
        <f>VLOOKUP(B212,'[7]Males '!$Q$27:$AB$238,11,FALSE)</f>
        <v>4.3494971456315416E-2</v>
      </c>
      <c r="AA212" s="21"/>
      <c r="AB212" s="145">
        <f>VLOOKUP(B212,'[7]Females '!$C$27:$N$238,12,FALSE)</f>
        <v>169.28028293247601</v>
      </c>
      <c r="AC212" s="274">
        <f>VLOOKUP(B212,'[7]Females '!$Q$27:$AB$238,2,FALSE)</f>
        <v>0.14406588650094945</v>
      </c>
      <c r="AD212" s="274">
        <f>VLOOKUP(B212,'[7]Females '!$Q$27:$AB$238,3,FALSE)</f>
        <v>0.1151098312880646</v>
      </c>
      <c r="AE212" s="274">
        <f>VLOOKUP(B212,'[7]Females '!$Q$27:$AB$238,4,FALSE)</f>
        <v>2.7313972265952464E-2</v>
      </c>
      <c r="AF212" s="274">
        <f>VLOOKUP(B212,'[7]Females '!$Q$27:$AB$238,5,FALSE)</f>
        <v>0.13058590888687008</v>
      </c>
      <c r="AG212" s="274">
        <f>VLOOKUP(B212,'[7]Females '!$Q$27:$AB$238,6,FALSE)</f>
        <v>5.1981059589109757E-2</v>
      </c>
      <c r="AH212" s="274">
        <f>VLOOKUP(B212,'[7]Females '!$Q$27:$AB$238,7,FALSE)</f>
        <v>0</v>
      </c>
      <c r="AI212" s="274">
        <f>VLOOKUP(B212,'[7]Females '!$Q$27:$AB$238,8,FALSE)</f>
        <v>0.19761013968699437</v>
      </c>
      <c r="AJ212" s="274">
        <f>VLOOKUP(B212,'[7]Females '!$Q$27:$AB$238,9,FALSE)</f>
        <v>0.24055383399316627</v>
      </c>
      <c r="AK212" s="274">
        <f>VLOOKUP(B212,'[7]Females '!$Q$27:$AB$238,10,FALSE)</f>
        <v>4.0513595441431009E-2</v>
      </c>
      <c r="AL212" s="273">
        <f>VLOOKUP(B212,'[7]Females '!$Q$27:$AB$238,11,FALSE)</f>
        <v>5.2265772347462075E-2</v>
      </c>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row>
    <row r="213" spans="1:68" s="3" customFormat="1" x14ac:dyDescent="0.2">
      <c r="A213" s="275" t="s">
        <v>29</v>
      </c>
      <c r="B213" s="28" t="s">
        <v>28</v>
      </c>
      <c r="C213" s="188" t="s">
        <v>27</v>
      </c>
      <c r="D213" s="24">
        <f>VLOOKUP(B213,'[7]Persons '!$C$27:$N$238,12,FALSE)</f>
        <v>428.05662085140318</v>
      </c>
      <c r="E213" s="23">
        <f>VLOOKUP('Table 7'!B213,'[7]Persons '!$P$27:$AA$238,2,0)</f>
        <v>0.19215611999131951</v>
      </c>
      <c r="F213" s="23">
        <f>VLOOKUP('Table 7'!B213,'[7]Persons '!$P$27:$AA$238,3,0)</f>
        <v>3.1394861224131328E-2</v>
      </c>
      <c r="G213" s="23">
        <f>VLOOKUP('Table 7'!B213,'[7]Persons '!$P$27:$AA$238,4,0)</f>
        <v>4.362997416009011E-2</v>
      </c>
      <c r="H213" s="23">
        <f>VLOOKUP('Table 7'!B213,'[7]Persons '!$P$27:$AA$238,5,0)</f>
        <v>9.34403908908399E-2</v>
      </c>
      <c r="I213" s="22">
        <f>VLOOKUP('Table 7'!B213,'[7]Persons '!$P$27:$AA$238,6,0)</f>
        <v>9.2895599759153319E-2</v>
      </c>
      <c r="J213" s="19">
        <f>VLOOKUP('Table 7'!B213,'[7]Persons '!$P$27:$AA$238,7,0)</f>
        <v>1.0042312395706857E-3</v>
      </c>
      <c r="K213" s="19">
        <f>VLOOKUP('Table 7'!B213,'[7]Persons '!$P$27:$AA$238,8,0)</f>
        <v>0.137645647913191</v>
      </c>
      <c r="L213" s="19">
        <f>VLOOKUP('Table 7'!B213,'[7]Persons '!$P$27:$AA$238,9,0)</f>
        <v>0.23202179294295092</v>
      </c>
      <c r="M213" s="19">
        <f>VLOOKUP('Table 7'!B213,'[7]Persons '!$P$27:$AA$238,10,0)</f>
        <v>0.10090075939647035</v>
      </c>
      <c r="N213" s="19">
        <f>VLOOKUP('Table 7'!B213,'[7]Persons '!$P$27:$AA$238,11,0)</f>
        <v>7.491062248228289E-2</v>
      </c>
      <c r="O213" s="21"/>
      <c r="P213" s="145">
        <f>VLOOKUP(B213,'[7]Males '!$C$27:$N$238,12,FALSE)</f>
        <v>226.15112817350447</v>
      </c>
      <c r="Q213" s="19">
        <f>VLOOKUP(B213,'[7]Males '!$Q$27:$AB$238,2,FALSE)</f>
        <v>0.23658857887979554</v>
      </c>
      <c r="R213" s="19">
        <f>VLOOKUP(B213,'[7]Males '!$Q$27:$AB$238,3,FALSE)</f>
        <v>2.6783871143163281E-2</v>
      </c>
      <c r="S213" s="19">
        <f>VLOOKUP(B213,'[7]Males '!$Q$27:$AB$238,4,FALSE)</f>
        <v>3.1403963645159967E-2</v>
      </c>
      <c r="T213" s="19">
        <f>VLOOKUP(B213,'[7]Males '!$Q$27:$AB$238,5,FALSE)</f>
        <v>7.0264918382006436E-2</v>
      </c>
      <c r="U213" s="19">
        <f>VLOOKUP(B213,'[7]Males '!$Q$27:$AB$238,6,FALSE)</f>
        <v>0.11813473538318245</v>
      </c>
      <c r="V213" s="19">
        <f>VLOOKUP(B213,'[7]Males '!$Q$27:$AB$238,7,FALSE)</f>
        <v>0</v>
      </c>
      <c r="W213" s="19">
        <f>VLOOKUP(B213,'[7]Males '!$Q$27:$AB$238,8,FALSE)</f>
        <v>7.9537483428115147E-2</v>
      </c>
      <c r="X213" s="19">
        <f>VLOOKUP(B213,'[7]Males '!$Q$27:$AB$238,9,FALSE)</f>
        <v>0.24582175271346596</v>
      </c>
      <c r="Y213" s="19">
        <f>VLOOKUP(B213,'[7]Males '!$Q$27:$AB$238,10,FALSE)</f>
        <v>0.13823366449285876</v>
      </c>
      <c r="Z213" s="19">
        <f>VLOOKUP(B213,'[7]Males '!$Q$27:$AB$238,11,FALSE)</f>
        <v>5.3231031932252419E-2</v>
      </c>
      <c r="AA213" s="21"/>
      <c r="AB213" s="145">
        <f>VLOOKUP(B213,'[7]Females '!$C$27:$N$238,12,FALSE)</f>
        <v>201.04490653371661</v>
      </c>
      <c r="AC213" s="274">
        <f>VLOOKUP(B213,'[7]Females '!$Q$27:$AB$238,2,FALSE)</f>
        <v>0.14299753158853415</v>
      </c>
      <c r="AD213" s="274">
        <f>VLOOKUP(B213,'[7]Females '!$Q$27:$AB$238,3,FALSE)</f>
        <v>3.6716053438450656E-2</v>
      </c>
      <c r="AE213" s="274">
        <f>VLOOKUP(B213,'[7]Females '!$Q$27:$AB$238,4,FALSE)</f>
        <v>5.7569513691651336E-2</v>
      </c>
      <c r="AF213" s="274">
        <f>VLOOKUP(B213,'[7]Females '!$Q$27:$AB$238,5,FALSE)</f>
        <v>0.1187588767681461</v>
      </c>
      <c r="AG213" s="274">
        <f>VLOOKUP(B213,'[7]Females '!$Q$27:$AB$238,6,FALSE)</f>
        <v>6.4902280124635628E-2</v>
      </c>
      <c r="AH213" s="274">
        <f>VLOOKUP(B213,'[7]Females '!$Q$27:$AB$238,7,FALSE)</f>
        <v>2.1381682250773753E-3</v>
      </c>
      <c r="AI213" s="274">
        <f>VLOOKUP(B213,'[7]Females '!$Q$27:$AB$238,8,FALSE)</f>
        <v>0.20359948439881603</v>
      </c>
      <c r="AJ213" s="274">
        <f>VLOOKUP(B213,'[7]Females '!$Q$27:$AB$238,9,FALSE)</f>
        <v>0.21749169724910122</v>
      </c>
      <c r="AK213" s="274">
        <f>VLOOKUP(B213,'[7]Females '!$Q$27:$AB$238,10,FALSE)</f>
        <v>5.6208203009882073E-2</v>
      </c>
      <c r="AL213" s="273">
        <f>VLOOKUP(B213,'[7]Females '!$Q$27:$AB$238,11,FALSE)</f>
        <v>9.9618191505705458E-2</v>
      </c>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row>
    <row r="214" spans="1:68" s="3" customFormat="1" x14ac:dyDescent="0.2">
      <c r="A214" s="275" t="s">
        <v>26</v>
      </c>
      <c r="B214" s="28" t="s">
        <v>25</v>
      </c>
      <c r="C214" s="188" t="s">
        <v>24</v>
      </c>
      <c r="D214" s="24">
        <f>VLOOKUP(B214,'[7]Persons '!$C$27:$N$238,12,FALSE)</f>
        <v>935.54076845042994</v>
      </c>
      <c r="E214" s="23">
        <f>VLOOKUP('Table 7'!B214,'[7]Persons '!$P$27:$AA$238,2,0)</f>
        <v>0.12983219868665102</v>
      </c>
      <c r="F214" s="23">
        <f>VLOOKUP('Table 7'!B214,'[7]Persons '!$P$27:$AA$238,3,0)</f>
        <v>2.3109796352259872E-2</v>
      </c>
      <c r="G214" s="23">
        <f>VLOOKUP('Table 7'!B214,'[7]Persons '!$P$27:$AA$238,4,0)</f>
        <v>1.5165944524522228E-2</v>
      </c>
      <c r="H214" s="23">
        <f>VLOOKUP('Table 7'!B214,'[7]Persons '!$P$27:$AA$238,5,0)</f>
        <v>4.9521894639357279E-2</v>
      </c>
      <c r="I214" s="22">
        <f>VLOOKUP('Table 7'!B214,'[7]Persons '!$P$27:$AA$238,6,0)</f>
        <v>0.1705725277021802</v>
      </c>
      <c r="J214" s="19">
        <f>VLOOKUP('Table 7'!B214,'[7]Persons '!$P$27:$AA$238,7,0)</f>
        <v>5.8008432437591222E-3</v>
      </c>
      <c r="K214" s="19">
        <f>VLOOKUP('Table 7'!B214,'[7]Persons '!$P$27:$AA$238,8,0)</f>
        <v>0.18020241469059833</v>
      </c>
      <c r="L214" s="19">
        <f>VLOOKUP('Table 7'!B214,'[7]Persons '!$P$27:$AA$238,9,0)</f>
        <v>0.33861735356273825</v>
      </c>
      <c r="M214" s="19">
        <f>VLOOKUP('Table 7'!B214,'[7]Persons '!$P$27:$AA$238,10,0)</f>
        <v>3.3577092664604929E-2</v>
      </c>
      <c r="N214" s="19">
        <f>VLOOKUP('Table 7'!B214,'[7]Persons '!$P$27:$AA$238,11,0)</f>
        <v>5.3599933933328882E-2</v>
      </c>
      <c r="O214" s="21"/>
      <c r="P214" s="145">
        <f>VLOOKUP(B214,'[7]Males '!$C$27:$N$238,12,FALSE)</f>
        <v>487.63968055642442</v>
      </c>
      <c r="Q214" s="19">
        <f>VLOOKUP(B214,'[7]Males '!$Q$27:$AB$238,2,FALSE)</f>
        <v>0.15339728565858393</v>
      </c>
      <c r="R214" s="19">
        <f>VLOOKUP(B214,'[7]Males '!$Q$27:$AB$238,3,FALSE)</f>
        <v>2.3882849006141078E-2</v>
      </c>
      <c r="S214" s="19">
        <f>VLOOKUP(B214,'[7]Males '!$Q$27:$AB$238,4,FALSE)</f>
        <v>1.9353788654273021E-2</v>
      </c>
      <c r="T214" s="19">
        <f>VLOOKUP(B214,'[7]Males '!$Q$27:$AB$238,5,FALSE)</f>
        <v>6.0823159523849098E-2</v>
      </c>
      <c r="U214" s="19">
        <f>VLOOKUP(B214,'[7]Males '!$Q$27:$AB$238,6,FALSE)</f>
        <v>0.16715272554429514</v>
      </c>
      <c r="V214" s="19">
        <f>VLOOKUP(B214,'[7]Males '!$Q$27:$AB$238,7,FALSE)</f>
        <v>1.1128965837510323E-2</v>
      </c>
      <c r="W214" s="19">
        <f>VLOOKUP(B214,'[7]Males '!$Q$27:$AB$238,8,FALSE)</f>
        <v>0.17666870233060838</v>
      </c>
      <c r="X214" s="19">
        <f>VLOOKUP(B214,'[7]Males '!$Q$27:$AB$238,9,FALSE)</f>
        <v>0.29424710251996311</v>
      </c>
      <c r="Y214" s="19">
        <f>VLOOKUP(B214,'[7]Males '!$Q$27:$AB$238,10,FALSE)</f>
        <v>3.61224553028682E-2</v>
      </c>
      <c r="Z214" s="19">
        <f>VLOOKUP(B214,'[7]Males '!$Q$27:$AB$238,11,FALSE)</f>
        <v>5.7222965621907707E-2</v>
      </c>
      <c r="AA214" s="21"/>
      <c r="AB214" s="145">
        <f>VLOOKUP(B214,'[7]Females '!$C$27:$N$238,12,FALSE)</f>
        <v>444.38194184232356</v>
      </c>
      <c r="AC214" s="274">
        <f>VLOOKUP(B214,'[7]Females '!$Q$27:$AB$238,2,FALSE)</f>
        <v>0.10500136742437705</v>
      </c>
      <c r="AD214" s="274">
        <f>VLOOKUP(B214,'[7]Females '!$Q$27:$AB$238,3,FALSE)</f>
        <v>2.2444502890113301E-2</v>
      </c>
      <c r="AE214" s="274">
        <f>VLOOKUP(B214,'[7]Females '!$Q$27:$AB$238,4,FALSE)</f>
        <v>1.0690542595242349E-2</v>
      </c>
      <c r="AF214" s="274">
        <f>VLOOKUP(B214,'[7]Females '!$Q$27:$AB$238,5,FALSE)</f>
        <v>3.751269733480344E-2</v>
      </c>
      <c r="AG214" s="274">
        <f>VLOOKUP(B214,'[7]Females '!$Q$27:$AB$238,6,FALSE)</f>
        <v>0.175676022366755</v>
      </c>
      <c r="AH214" s="274">
        <f>VLOOKUP(B214,'[7]Females '!$Q$27:$AB$238,7,FALSE)</f>
        <v>0</v>
      </c>
      <c r="AI214" s="274">
        <f>VLOOKUP(B214,'[7]Females '!$Q$27:$AB$238,8,FALSE)</f>
        <v>0.18550716891349212</v>
      </c>
      <c r="AJ214" s="274">
        <f>VLOOKUP(B214,'[7]Females '!$Q$27:$AB$238,9,FALSE)</f>
        <v>0.38611282626377535</v>
      </c>
      <c r="AK214" s="274">
        <f>VLOOKUP(B214,'[7]Females '!$Q$27:$AB$238,10,FALSE)</f>
        <v>3.1049858713357102E-2</v>
      </c>
      <c r="AL214" s="273">
        <f>VLOOKUP(B214,'[7]Females '!$Q$27:$AB$238,11,FALSE)</f>
        <v>4.6005013498084307E-2</v>
      </c>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row>
    <row r="215" spans="1:68" s="3" customFormat="1" x14ac:dyDescent="0.2">
      <c r="A215" s="275" t="s">
        <v>23</v>
      </c>
      <c r="B215" s="28" t="s">
        <v>22</v>
      </c>
      <c r="C215" s="188" t="s">
        <v>21</v>
      </c>
      <c r="D215" s="24">
        <f>VLOOKUP(B215,'[7]Persons '!$C$27:$N$238,12,FALSE)</f>
        <v>1562.4203178333069</v>
      </c>
      <c r="E215" s="23">
        <f>VLOOKUP('Table 7'!B215,'[7]Persons '!$P$27:$AA$238,2,0)</f>
        <v>0.11281850643261589</v>
      </c>
      <c r="F215" s="23">
        <f>VLOOKUP('Table 7'!B215,'[7]Persons '!$P$27:$AA$238,3,0)</f>
        <v>2.6925466337382326E-2</v>
      </c>
      <c r="G215" s="23">
        <f>VLOOKUP('Table 7'!B215,'[7]Persons '!$P$27:$AA$238,4,0)</f>
        <v>1.6082853986328291E-2</v>
      </c>
      <c r="H215" s="23">
        <f>VLOOKUP('Table 7'!B215,'[7]Persons '!$P$27:$AA$238,5,0)</f>
        <v>5.0049544882204054E-2</v>
      </c>
      <c r="I215" s="22">
        <f>VLOOKUP('Table 7'!B215,'[7]Persons '!$P$27:$AA$238,6,0)</f>
        <v>0.19392126426475706</v>
      </c>
      <c r="J215" s="19">
        <f>VLOOKUP('Table 7'!B215,'[7]Persons '!$P$27:$AA$238,7,0)</f>
        <v>4.392568016814263E-3</v>
      </c>
      <c r="K215" s="19">
        <f>VLOOKUP('Table 7'!B215,'[7]Persons '!$P$27:$AA$238,8,0)</f>
        <v>0.20659688911093729</v>
      </c>
      <c r="L215" s="19">
        <f>VLOOKUP('Table 7'!B215,'[7]Persons '!$P$27:$AA$238,9,0)</f>
        <v>0.289185663094502</v>
      </c>
      <c r="M215" s="19">
        <f>VLOOKUP('Table 7'!B215,'[7]Persons '!$P$27:$AA$238,10,0)</f>
        <v>3.4373981141882337E-2</v>
      </c>
      <c r="N215" s="19">
        <f>VLOOKUP('Table 7'!B215,'[7]Persons '!$P$27:$AA$238,11,0)</f>
        <v>6.5653262732576462E-2</v>
      </c>
      <c r="O215" s="21"/>
      <c r="P215" s="145">
        <f>VLOOKUP(B215,'[7]Males '!$C$27:$N$238,12,FALSE)</f>
        <v>790.86141092701803</v>
      </c>
      <c r="Q215" s="19">
        <f>VLOOKUP(B215,'[7]Males '!$Q$27:$AB$238,2,FALSE)</f>
        <v>0.15135578691980942</v>
      </c>
      <c r="R215" s="19">
        <f>VLOOKUP(B215,'[7]Males '!$Q$27:$AB$238,3,FALSE)</f>
        <v>2.4980578487964328E-2</v>
      </c>
      <c r="S215" s="19">
        <f>VLOOKUP(B215,'[7]Males '!$Q$27:$AB$238,4,FALSE)</f>
        <v>1.7338289874024231E-2</v>
      </c>
      <c r="T215" s="19">
        <f>VLOOKUP(B215,'[7]Males '!$Q$27:$AB$238,5,FALSE)</f>
        <v>5.2667690837221684E-2</v>
      </c>
      <c r="U215" s="19">
        <f>VLOOKUP(B215,'[7]Males '!$Q$27:$AB$238,6,FALSE)</f>
        <v>0.19853721921701126</v>
      </c>
      <c r="V215" s="19">
        <f>VLOOKUP(B215,'[7]Males '!$Q$27:$AB$238,7,FALSE)</f>
        <v>6.3906419433545306E-3</v>
      </c>
      <c r="W215" s="19">
        <f>VLOOKUP(B215,'[7]Males '!$Q$27:$AB$238,8,FALSE)</f>
        <v>0.1496923596446863</v>
      </c>
      <c r="X215" s="19">
        <f>VLOOKUP(B215,'[7]Males '!$Q$27:$AB$238,9,FALSE)</f>
        <v>0.29405116985391244</v>
      </c>
      <c r="Y215" s="19">
        <f>VLOOKUP(B215,'[7]Males '!$Q$27:$AB$238,10,FALSE)</f>
        <v>4.3785850568827153E-2</v>
      </c>
      <c r="Z215" s="19">
        <f>VLOOKUP(B215,'[7]Males '!$Q$27:$AB$238,11,FALSE)</f>
        <v>6.1200412653188728E-2</v>
      </c>
      <c r="AA215" s="21"/>
      <c r="AB215" s="145">
        <f>VLOOKUP(B215,'[7]Females '!$C$27:$N$238,12,FALSE)</f>
        <v>762.99460789865225</v>
      </c>
      <c r="AC215" s="274">
        <f>VLOOKUP(B215,'[7]Females '!$Q$27:$AB$238,2,FALSE)</f>
        <v>7.4140072415912903E-2</v>
      </c>
      <c r="AD215" s="274">
        <f>VLOOKUP(B215,'[7]Females '!$Q$27:$AB$238,3,FALSE)</f>
        <v>2.8110808835529317E-2</v>
      </c>
      <c r="AE215" s="274">
        <f>VLOOKUP(B215,'[7]Females '!$Q$27:$AB$238,4,FALSE)</f>
        <v>1.2866395895626929E-2</v>
      </c>
      <c r="AF215" s="274">
        <f>VLOOKUP(B215,'[7]Females '!$Q$27:$AB$238,5,FALSE)</f>
        <v>4.7897561998664545E-2</v>
      </c>
      <c r="AG215" s="274">
        <f>VLOOKUP(B215,'[7]Females '!$Q$27:$AB$238,6,FALSE)</f>
        <v>0.19131340709956285</v>
      </c>
      <c r="AH215" s="274">
        <f>VLOOKUP(B215,'[7]Females '!$Q$27:$AB$238,7,FALSE)</f>
        <v>2.3708233245141007E-3</v>
      </c>
      <c r="AI215" s="274">
        <f>VLOOKUP(B215,'[7]Females '!$Q$27:$AB$238,8,FALSE)</f>
        <v>0.26638158549710533</v>
      </c>
      <c r="AJ215" s="274">
        <f>VLOOKUP(B215,'[7]Females '!$Q$27:$AB$238,9,FALSE)</f>
        <v>0.28619006839729255</v>
      </c>
      <c r="AK215" s="274">
        <f>VLOOKUP(B215,'[7]Females '!$Q$27:$AB$238,10,FALSE)</f>
        <v>2.0584685952201219E-2</v>
      </c>
      <c r="AL215" s="273">
        <f>VLOOKUP(B215,'[7]Females '!$Q$27:$AB$238,11,FALSE)</f>
        <v>7.0144590583590224E-2</v>
      </c>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row>
    <row r="216" spans="1:68" s="3" customFormat="1" x14ac:dyDescent="0.2">
      <c r="A216" s="275" t="s">
        <v>20</v>
      </c>
      <c r="B216" s="28" t="s">
        <v>19</v>
      </c>
      <c r="C216" s="188" t="s">
        <v>18</v>
      </c>
      <c r="D216" s="24">
        <f>VLOOKUP(B216,'[7]Persons '!$C$27:$N$238,12,FALSE)</f>
        <v>482.45148790900936</v>
      </c>
      <c r="E216" s="23">
        <f>VLOOKUP('Table 7'!B216,'[7]Persons '!$P$27:$AA$238,2,0)</f>
        <v>0.1454910547796483</v>
      </c>
      <c r="F216" s="23">
        <f>VLOOKUP('Table 7'!B216,'[7]Persons '!$P$27:$AA$238,3,0)</f>
        <v>4.9497633912867385E-2</v>
      </c>
      <c r="G216" s="23">
        <f>VLOOKUP('Table 7'!B216,'[7]Persons '!$P$27:$AA$238,4,0)</f>
        <v>1.2258507344154268E-2</v>
      </c>
      <c r="H216" s="23">
        <f>VLOOKUP('Table 7'!B216,'[7]Persons '!$P$27:$AA$238,5,0)</f>
        <v>4.9917817117377153E-2</v>
      </c>
      <c r="I216" s="22">
        <f>VLOOKUP('Table 7'!B216,'[7]Persons '!$P$27:$AA$238,6,0)</f>
        <v>0.14756926814078805</v>
      </c>
      <c r="J216" s="19">
        <f>VLOOKUP('Table 7'!B216,'[7]Persons '!$P$27:$AA$238,7,0)</f>
        <v>4.1736428162314687E-3</v>
      </c>
      <c r="K216" s="19">
        <f>VLOOKUP('Table 7'!B216,'[7]Persons '!$P$27:$AA$238,8,0)</f>
        <v>0.20066246601317894</v>
      </c>
      <c r="L216" s="19">
        <f>VLOOKUP('Table 7'!B216,'[7]Persons '!$P$27:$AA$238,9,0)</f>
        <v>0.28022801696467337</v>
      </c>
      <c r="M216" s="19">
        <f>VLOOKUP('Table 7'!B216,'[7]Persons '!$P$27:$AA$238,10,0)</f>
        <v>7.0706325318778254E-2</v>
      </c>
      <c r="N216" s="19">
        <f>VLOOKUP('Table 7'!B216,'[7]Persons '!$P$27:$AA$238,11,0)</f>
        <v>3.9495267592302839E-2</v>
      </c>
      <c r="O216" s="21"/>
      <c r="P216" s="145">
        <f>VLOOKUP(B216,'[7]Males '!$C$27:$N$238,12,FALSE)</f>
        <v>248.02438093470039</v>
      </c>
      <c r="Q216" s="19">
        <f>VLOOKUP(B216,'[7]Males '!$Q$27:$AB$238,2,FALSE)</f>
        <v>0.22106543542105911</v>
      </c>
      <c r="R216" s="19">
        <f>VLOOKUP(B216,'[7]Males '!$Q$27:$AB$238,3,FALSE)</f>
        <v>4.6752541861877571E-2</v>
      </c>
      <c r="S216" s="19">
        <f>VLOOKUP(B216,'[7]Males '!$Q$27:$AB$238,4,FALSE)</f>
        <v>1.6003643886802726E-2</v>
      </c>
      <c r="T216" s="19">
        <f>VLOOKUP(B216,'[7]Males '!$Q$27:$AB$238,5,FALSE)</f>
        <v>5.2872563997530875E-2</v>
      </c>
      <c r="U216" s="19">
        <f>VLOOKUP(B216,'[7]Males '!$Q$27:$AB$238,6,FALSE)</f>
        <v>0.15470245285014866</v>
      </c>
      <c r="V216" s="19">
        <f>VLOOKUP(B216,'[7]Males '!$Q$27:$AB$238,7,FALSE)</f>
        <v>0</v>
      </c>
      <c r="W216" s="19">
        <f>VLOOKUP(B216,'[7]Males '!$Q$27:$AB$238,8,FALSE)</f>
        <v>0.14683713472428803</v>
      </c>
      <c r="X216" s="19">
        <f>VLOOKUP(B216,'[7]Males '!$Q$27:$AB$238,9,FALSE)</f>
        <v>0.23187948573540107</v>
      </c>
      <c r="Y216" s="19">
        <f>VLOOKUP(B216,'[7]Males '!$Q$27:$AB$238,10,FALSE)</f>
        <v>8.5411364904371498E-2</v>
      </c>
      <c r="Z216" s="19">
        <f>VLOOKUP(B216,'[7]Males '!$Q$27:$AB$238,11,FALSE)</f>
        <v>4.4475376618520496E-2</v>
      </c>
      <c r="AA216" s="21"/>
      <c r="AB216" s="145">
        <f>VLOOKUP(B216,'[7]Females '!$C$27:$N$238,12,FALSE)</f>
        <v>232.04311501384382</v>
      </c>
      <c r="AC216" s="274">
        <f>VLOOKUP(B216,'[7]Females '!$Q$27:$AB$238,2,FALSE)</f>
        <v>6.6206481018011618E-2</v>
      </c>
      <c r="AD216" s="274">
        <f>VLOOKUP(B216,'[7]Females '!$Q$27:$AB$238,3,FALSE)</f>
        <v>4.7510777361684096E-2</v>
      </c>
      <c r="AE216" s="274">
        <f>VLOOKUP(B216,'[7]Females '!$Q$27:$AB$238,4,FALSE)</f>
        <v>8.3813787790733042E-3</v>
      </c>
      <c r="AF216" s="274">
        <f>VLOOKUP(B216,'[7]Females '!$Q$27:$AB$238,5,FALSE)</f>
        <v>4.2428047596094851E-2</v>
      </c>
      <c r="AG216" s="274">
        <f>VLOOKUP(B216,'[7]Females '!$Q$27:$AB$238,6,FALSE)</f>
        <v>0.14146092154025164</v>
      </c>
      <c r="AH216" s="274">
        <f>VLOOKUP(B216,'[7]Females '!$Q$27:$AB$238,7,FALSE)</f>
        <v>8.6776122901620623E-3</v>
      </c>
      <c r="AI216" s="274">
        <f>VLOOKUP(B216,'[7]Females '!$Q$27:$AB$238,8,FALSE)</f>
        <v>0.26025644352227184</v>
      </c>
      <c r="AJ216" s="274">
        <f>VLOOKUP(B216,'[7]Females '!$Q$27:$AB$238,9,FALSE)</f>
        <v>0.33478544637182406</v>
      </c>
      <c r="AK216" s="274">
        <f>VLOOKUP(B216,'[7]Females '!$Q$27:$AB$238,10,FALSE)</f>
        <v>5.571495171773224E-2</v>
      </c>
      <c r="AL216" s="273">
        <f>VLOOKUP(B216,'[7]Females '!$Q$27:$AB$238,11,FALSE)</f>
        <v>3.4577939802894364E-2</v>
      </c>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row>
    <row r="217" spans="1:68" s="3" customFormat="1" x14ac:dyDescent="0.2">
      <c r="A217" s="275" t="s">
        <v>17</v>
      </c>
      <c r="B217" s="28" t="s">
        <v>16</v>
      </c>
      <c r="C217" s="188" t="s">
        <v>15</v>
      </c>
      <c r="D217" s="24">
        <f>VLOOKUP(B217,'[7]Persons '!$C$27:$N$238,12,FALSE)</f>
        <v>589.91808322320298</v>
      </c>
      <c r="E217" s="23">
        <f>VLOOKUP('Table 7'!B217,'[7]Persons '!$P$27:$AA$238,2,0)</f>
        <v>0.20214165294701522</v>
      </c>
      <c r="F217" s="23">
        <f>VLOOKUP('Table 7'!B217,'[7]Persons '!$P$27:$AA$238,3,0)</f>
        <v>3.244968557258987E-2</v>
      </c>
      <c r="G217" s="23">
        <f>VLOOKUP('Table 7'!B217,'[7]Persons '!$P$27:$AA$238,4,0)</f>
        <v>5.8682253780545188E-2</v>
      </c>
      <c r="H217" s="23">
        <f>VLOOKUP('Table 7'!B217,'[7]Persons '!$P$27:$AA$238,5,0)</f>
        <v>5.1439064782410795E-2</v>
      </c>
      <c r="I217" s="22">
        <f>VLOOKUP('Table 7'!B217,'[7]Persons '!$P$27:$AA$238,6,0)</f>
        <v>9.4819119761181958E-2</v>
      </c>
      <c r="J217" s="19">
        <f>VLOOKUP('Table 7'!B217,'[7]Persons '!$P$27:$AA$238,7,0)</f>
        <v>1.0151810425010517E-2</v>
      </c>
      <c r="K217" s="19">
        <f>VLOOKUP('Table 7'!B217,'[7]Persons '!$P$27:$AA$238,8,0)</f>
        <v>0.16394821142856644</v>
      </c>
      <c r="L217" s="19">
        <f>VLOOKUP('Table 7'!B217,'[7]Persons '!$P$27:$AA$238,9,0)</f>
        <v>0.25137341787078737</v>
      </c>
      <c r="M217" s="19">
        <f>VLOOKUP('Table 7'!B217,'[7]Persons '!$P$27:$AA$238,10,0)</f>
        <v>4.0988326413480214E-2</v>
      </c>
      <c r="N217" s="19">
        <f>VLOOKUP('Table 7'!B217,'[7]Persons '!$P$27:$AA$238,11,0)</f>
        <v>9.4006457018412412E-2</v>
      </c>
      <c r="O217" s="21"/>
      <c r="P217" s="145">
        <f>VLOOKUP(B217,'[7]Males '!$C$27:$N$238,12,FALSE)</f>
        <v>332.95571758875036</v>
      </c>
      <c r="Q217" s="19">
        <f>VLOOKUP(B217,'[7]Males '!$Q$27:$AB$238,2,FALSE)</f>
        <v>0.26939081571705381</v>
      </c>
      <c r="R217" s="19">
        <f>VLOOKUP(B217,'[7]Males '!$Q$27:$AB$238,3,FALSE)</f>
        <v>2.2432497929164425E-2</v>
      </c>
      <c r="S217" s="19">
        <f>VLOOKUP(B217,'[7]Males '!$Q$27:$AB$238,4,FALSE)</f>
        <v>4.0493019398582797E-2</v>
      </c>
      <c r="T217" s="19">
        <f>VLOOKUP(B217,'[7]Males '!$Q$27:$AB$238,5,FALSE)</f>
        <v>3.0090993308183187E-2</v>
      </c>
      <c r="U217" s="19">
        <f>VLOOKUP(B217,'[7]Males '!$Q$27:$AB$238,6,FALSE)</f>
        <v>0.11247390800286079</v>
      </c>
      <c r="V217" s="19">
        <f>VLOOKUP(B217,'[7]Males '!$Q$27:$AB$238,7,FALSE)</f>
        <v>1.4704015257802985E-2</v>
      </c>
      <c r="W217" s="19">
        <f>VLOOKUP(B217,'[7]Males '!$Q$27:$AB$238,8,FALSE)</f>
        <v>0.17572392509641899</v>
      </c>
      <c r="X217" s="19">
        <f>VLOOKUP(B217,'[7]Males '!$Q$27:$AB$238,9,FALSE)</f>
        <v>0.19168466923469571</v>
      </c>
      <c r="Y217" s="19">
        <f>VLOOKUP(B217,'[7]Males '!$Q$27:$AB$238,10,FALSE)</f>
        <v>3.9907770355692547E-2</v>
      </c>
      <c r="Z217" s="19">
        <f>VLOOKUP(B217,'[7]Males '!$Q$27:$AB$238,11,FALSE)</f>
        <v>0.10309838569954485</v>
      </c>
      <c r="AA217" s="21"/>
      <c r="AB217" s="145">
        <f>VLOOKUP(B217,'[7]Females '!$C$27:$N$238,12,FALSE)</f>
        <v>254.28291827450957</v>
      </c>
      <c r="AC217" s="274">
        <f>VLOOKUP(B217,'[7]Females '!$Q$27:$AB$238,2,FALSE)</f>
        <v>0.11621623775483104</v>
      </c>
      <c r="AD217" s="274">
        <f>VLOOKUP(B217,'[7]Females '!$Q$27:$AB$238,3,FALSE)</f>
        <v>4.5908030111022041E-2</v>
      </c>
      <c r="AE217" s="274">
        <f>VLOOKUP(B217,'[7]Females '!$Q$27:$AB$238,4,FALSE)</f>
        <v>8.3117420869890796E-2</v>
      </c>
      <c r="AF217" s="274">
        <f>VLOOKUP(B217,'[7]Females '!$Q$27:$AB$238,5,FALSE)</f>
        <v>7.9934060719748581E-2</v>
      </c>
      <c r="AG217" s="274">
        <f>VLOOKUP(B217,'[7]Females '!$Q$27:$AB$238,6,FALSE)</f>
        <v>7.2701236712121586E-2</v>
      </c>
      <c r="AH217" s="274">
        <f>VLOOKUP(B217,'[7]Females '!$Q$27:$AB$238,7,FALSE)</f>
        <v>4.2981675803717137E-3</v>
      </c>
      <c r="AI217" s="274">
        <f>VLOOKUP(B217,'[7]Females '!$Q$27:$AB$238,8,FALSE)</f>
        <v>0.14494982737276849</v>
      </c>
      <c r="AJ217" s="274">
        <f>VLOOKUP(B217,'[7]Females '!$Q$27:$AB$238,9,FALSE)</f>
        <v>0.32872386408148352</v>
      </c>
      <c r="AK217" s="274">
        <f>VLOOKUP(B217,'[7]Females '!$Q$27:$AB$238,10,FALSE)</f>
        <v>4.2835101587366212E-2</v>
      </c>
      <c r="AL217" s="273">
        <f>VLOOKUP(B217,'[7]Females '!$Q$27:$AB$238,11,FALSE)</f>
        <v>8.1316053210395839E-2</v>
      </c>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row>
    <row r="218" spans="1:68" s="3" customFormat="1" x14ac:dyDescent="0.2">
      <c r="A218" s="275" t="s">
        <v>14</v>
      </c>
      <c r="B218" s="28" t="s">
        <v>13</v>
      </c>
      <c r="C218" s="188" t="s">
        <v>12</v>
      </c>
      <c r="D218" s="24">
        <f>VLOOKUP(B218,'[7]Persons '!$C$27:$N$238,12,FALSE)</f>
        <v>1327.1554334627049</v>
      </c>
      <c r="E218" s="23">
        <f>VLOOKUP('Table 7'!B218,'[7]Persons '!$P$27:$AA$238,2,0)</f>
        <v>0.11521145286425773</v>
      </c>
      <c r="F218" s="23">
        <f>VLOOKUP('Table 7'!B218,'[7]Persons '!$P$27:$AA$238,3,0)</f>
        <v>5.5031667308028186E-2</v>
      </c>
      <c r="G218" s="23">
        <f>VLOOKUP('Table 7'!B218,'[7]Persons '!$P$27:$AA$238,4,0)</f>
        <v>2.675789854479586E-2</v>
      </c>
      <c r="H218" s="23">
        <f>VLOOKUP('Table 7'!B218,'[7]Persons '!$P$27:$AA$238,5,0)</f>
        <v>3.718881804407264E-2</v>
      </c>
      <c r="I218" s="22">
        <f>VLOOKUP('Table 7'!B218,'[7]Persons '!$P$27:$AA$238,6,0)</f>
        <v>0.11402239791299233</v>
      </c>
      <c r="J218" s="19">
        <f>VLOOKUP('Table 7'!B218,'[7]Persons '!$P$27:$AA$238,7,0)</f>
        <v>1.3577558890609798E-2</v>
      </c>
      <c r="K218" s="19">
        <f>VLOOKUP('Table 7'!B218,'[7]Persons '!$P$27:$AA$238,8,0)</f>
        <v>0.24067589183122592</v>
      </c>
      <c r="L218" s="19">
        <f>VLOOKUP('Table 7'!B218,'[7]Persons '!$P$27:$AA$238,9,0)</f>
        <v>0.29296010760535895</v>
      </c>
      <c r="M218" s="19">
        <f>VLOOKUP('Table 7'!B218,'[7]Persons '!$P$27:$AA$238,10,0)</f>
        <v>2.854643429227555E-2</v>
      </c>
      <c r="N218" s="19">
        <f>VLOOKUP('Table 7'!B218,'[7]Persons '!$P$27:$AA$238,11,0)</f>
        <v>7.6027772706383168E-2</v>
      </c>
      <c r="O218" s="21"/>
      <c r="P218" s="145">
        <f>VLOOKUP(B218,'[7]Males '!$C$27:$N$238,12,FALSE)</f>
        <v>686.65922012999181</v>
      </c>
      <c r="Q218" s="19">
        <f>VLOOKUP(B218,'[7]Males '!$Q$27:$AB$238,2,FALSE)</f>
        <v>0.14793703085125132</v>
      </c>
      <c r="R218" s="19">
        <f>VLOOKUP(B218,'[7]Males '!$Q$27:$AB$238,3,FALSE)</f>
        <v>4.9316691740458218E-2</v>
      </c>
      <c r="S218" s="19">
        <f>VLOOKUP(B218,'[7]Males '!$Q$27:$AB$238,4,FALSE)</f>
        <v>2.880023346573328E-2</v>
      </c>
      <c r="T218" s="19">
        <f>VLOOKUP(B218,'[7]Males '!$Q$27:$AB$238,5,FALSE)</f>
        <v>3.1505762464262482E-2</v>
      </c>
      <c r="U218" s="19">
        <f>VLOOKUP(B218,'[7]Males '!$Q$27:$AB$238,6,FALSE)</f>
        <v>0.12119955716810168</v>
      </c>
      <c r="V218" s="19">
        <f>VLOOKUP(B218,'[7]Males '!$Q$27:$AB$238,7,FALSE)</f>
        <v>7.5498730411226699E-3</v>
      </c>
      <c r="W218" s="19">
        <f>VLOOKUP(B218,'[7]Males '!$Q$27:$AB$238,8,FALSE)</f>
        <v>0.22376758851375625</v>
      </c>
      <c r="X218" s="19">
        <f>VLOOKUP(B218,'[7]Males '!$Q$27:$AB$238,9,FALSE)</f>
        <v>0.28261502985490977</v>
      </c>
      <c r="Y218" s="19">
        <f>VLOOKUP(B218,'[7]Males '!$Q$27:$AB$238,10,FALSE)</f>
        <v>3.0005501839948514E-2</v>
      </c>
      <c r="Z218" s="19">
        <f>VLOOKUP(B218,'[7]Males '!$Q$27:$AB$238,11,FALSE)</f>
        <v>7.7302731060455709E-2</v>
      </c>
      <c r="AA218" s="21"/>
      <c r="AB218" s="145">
        <f>VLOOKUP(B218,'[7]Females '!$C$27:$N$238,12,FALSE)</f>
        <v>638.34369335522126</v>
      </c>
      <c r="AC218" s="274">
        <f>VLOOKUP(B218,'[7]Females '!$Q$27:$AB$238,2,FALSE)</f>
        <v>8.0397409683040919E-2</v>
      </c>
      <c r="AD218" s="274">
        <f>VLOOKUP(B218,'[7]Females '!$Q$27:$AB$238,3,FALSE)</f>
        <v>6.1364771984469421E-2</v>
      </c>
      <c r="AE218" s="274">
        <f>VLOOKUP(B218,'[7]Females '!$Q$27:$AB$238,4,FALSE)</f>
        <v>2.4651210240548099E-2</v>
      </c>
      <c r="AF218" s="274">
        <f>VLOOKUP(B218,'[7]Females '!$Q$27:$AB$238,5,FALSE)</f>
        <v>4.3427419956523806E-2</v>
      </c>
      <c r="AG218" s="274">
        <f>VLOOKUP(B218,'[7]Females '!$Q$27:$AB$238,6,FALSE)</f>
        <v>0.10668649542626242</v>
      </c>
      <c r="AH218" s="274">
        <f>VLOOKUP(B218,'[7]Females '!$Q$27:$AB$238,7,FALSE)</f>
        <v>2.0107257663768252E-2</v>
      </c>
      <c r="AI218" s="274">
        <f>VLOOKUP(B218,'[7]Females '!$Q$27:$AB$238,8,FALSE)</f>
        <v>0.25848320089852983</v>
      </c>
      <c r="AJ218" s="274">
        <f>VLOOKUP(B218,'[7]Females '!$Q$27:$AB$238,9,FALSE)</f>
        <v>0.30289636011210458</v>
      </c>
      <c r="AK218" s="274">
        <f>VLOOKUP(B218,'[7]Females '!$Q$27:$AB$238,10,FALSE)</f>
        <v>2.7073191235140029E-2</v>
      </c>
      <c r="AL218" s="273">
        <f>VLOOKUP(B218,'[7]Females '!$Q$27:$AB$238,11,FALSE)</f>
        <v>7.4912682799612759E-2</v>
      </c>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row>
    <row r="219" spans="1:68" s="3" customFormat="1" x14ac:dyDescent="0.2">
      <c r="A219" s="275" t="s">
        <v>11</v>
      </c>
      <c r="B219" s="28" t="s">
        <v>10</v>
      </c>
      <c r="C219" s="188" t="s">
        <v>9</v>
      </c>
      <c r="D219" s="24">
        <f>VLOOKUP(B219,'[7]Persons '!$C$27:$N$238,12,FALSE)</f>
        <v>2188.7456327284831</v>
      </c>
      <c r="E219" s="23">
        <f>VLOOKUP('Table 7'!B219,'[7]Persons '!$P$27:$AA$238,2,0)</f>
        <v>0.14071637260661651</v>
      </c>
      <c r="F219" s="23">
        <f>VLOOKUP('Table 7'!B219,'[7]Persons '!$P$27:$AA$238,3,0)</f>
        <v>7.7703359624492985E-2</v>
      </c>
      <c r="G219" s="23">
        <f>VLOOKUP('Table 7'!B219,'[7]Persons '!$P$27:$AA$238,4,0)</f>
        <v>1.1622449235828473E-2</v>
      </c>
      <c r="H219" s="23">
        <f>VLOOKUP('Table 7'!B219,'[7]Persons '!$P$27:$AA$238,5,0)</f>
        <v>6.4633250269337347E-2</v>
      </c>
      <c r="I219" s="22">
        <f>VLOOKUP('Table 7'!B219,'[7]Persons '!$P$27:$AA$238,6,0)</f>
        <v>0.15260137391314929</v>
      </c>
      <c r="J219" s="19">
        <f>VLOOKUP('Table 7'!B219,'[7]Persons '!$P$27:$AA$238,7,0)</f>
        <v>1.2054412955997552E-2</v>
      </c>
      <c r="K219" s="19">
        <f>VLOOKUP('Table 7'!B219,'[7]Persons '!$P$27:$AA$238,8,0)</f>
        <v>0.17897517789460654</v>
      </c>
      <c r="L219" s="19">
        <f>VLOOKUP('Table 7'!B219,'[7]Persons '!$P$27:$AA$238,9,0)</f>
        <v>0.24644396128702334</v>
      </c>
      <c r="M219" s="19">
        <f>VLOOKUP('Table 7'!B219,'[7]Persons '!$P$27:$AA$238,10,0)</f>
        <v>3.0891298287480107E-2</v>
      </c>
      <c r="N219" s="19">
        <f>VLOOKUP('Table 7'!B219,'[7]Persons '!$P$27:$AA$238,11,0)</f>
        <v>8.4358343925467608E-2</v>
      </c>
      <c r="O219" s="21"/>
      <c r="P219" s="145">
        <f>VLOOKUP(B219,'[7]Males '!$C$27:$N$238,12,FALSE)</f>
        <v>1082.0749360875029</v>
      </c>
      <c r="Q219" s="19">
        <f>VLOOKUP(B219,'[7]Males '!$Q$27:$AB$238,2,FALSE)</f>
        <v>0.18830337343617365</v>
      </c>
      <c r="R219" s="19">
        <f>VLOOKUP(B219,'[7]Males '!$Q$27:$AB$238,3,FALSE)</f>
        <v>5.7891657329852658E-2</v>
      </c>
      <c r="S219" s="19">
        <f>VLOOKUP(B219,'[7]Males '!$Q$27:$AB$238,4,FALSE)</f>
        <v>1.4551253933513607E-2</v>
      </c>
      <c r="T219" s="19">
        <f>VLOOKUP(B219,'[7]Males '!$Q$27:$AB$238,5,FALSE)</f>
        <v>5.4902684908678459E-2</v>
      </c>
      <c r="U219" s="19">
        <f>VLOOKUP(B219,'[7]Males '!$Q$27:$AB$238,6,FALSE)</f>
        <v>0.18528966333427505</v>
      </c>
      <c r="V219" s="19">
        <f>VLOOKUP(B219,'[7]Males '!$Q$27:$AB$238,7,FALSE)</f>
        <v>1.5472477502493505E-2</v>
      </c>
      <c r="W219" s="19">
        <f>VLOOKUP(B219,'[7]Males '!$Q$27:$AB$238,8,FALSE)</f>
        <v>0.15227244527925651</v>
      </c>
      <c r="X219" s="19">
        <f>VLOOKUP(B219,'[7]Males '!$Q$27:$AB$238,9,FALSE)</f>
        <v>0.20326825496962692</v>
      </c>
      <c r="Y219" s="19">
        <f>VLOOKUP(B219,'[7]Males '!$Q$27:$AB$238,10,FALSE)</f>
        <v>3.6728438355118825E-2</v>
      </c>
      <c r="Z219" s="19">
        <f>VLOOKUP(B219,'[7]Males '!$Q$27:$AB$238,11,FALSE)</f>
        <v>9.1319750951010803E-2</v>
      </c>
      <c r="AA219" s="21"/>
      <c r="AB219" s="145">
        <f>VLOOKUP(B219,'[7]Females '!$C$27:$N$238,12,FALSE)</f>
        <v>1101.4330029936691</v>
      </c>
      <c r="AC219" s="274">
        <f>VLOOKUP(B219,'[7]Females '!$Q$27:$AB$238,2,FALSE)</f>
        <v>9.3677145862656755E-2</v>
      </c>
      <c r="AD219" s="274">
        <f>VLOOKUP(B219,'[7]Females '!$Q$27:$AB$238,3,FALSE)</f>
        <v>9.7222265029448279E-2</v>
      </c>
      <c r="AE219" s="274">
        <f>VLOOKUP(B219,'[7]Females '!$Q$27:$AB$238,4,FALSE)</f>
        <v>8.8003880490986324E-3</v>
      </c>
      <c r="AF219" s="274">
        <f>VLOOKUP(B219,'[7]Females '!$Q$27:$AB$238,5,FALSE)</f>
        <v>7.4500150957379926E-2</v>
      </c>
      <c r="AG219" s="274">
        <f>VLOOKUP(B219,'[7]Females '!$Q$27:$AB$238,6,FALSE)</f>
        <v>0.11978508594298673</v>
      </c>
      <c r="AH219" s="274">
        <f>VLOOKUP(B219,'[7]Females '!$Q$27:$AB$238,7,FALSE)</f>
        <v>8.7537449683398657E-3</v>
      </c>
      <c r="AI219" s="274">
        <f>VLOOKUP(B219,'[7]Females '!$Q$27:$AB$238,8,FALSE)</f>
        <v>0.20452284012026398</v>
      </c>
      <c r="AJ219" s="274">
        <f>VLOOKUP(B219,'[7]Females '!$Q$27:$AB$238,9,FALSE)</f>
        <v>0.28951429326656752</v>
      </c>
      <c r="AK219" s="274">
        <f>VLOOKUP(B219,'[7]Females '!$Q$27:$AB$238,10,FALSE)</f>
        <v>2.5303646753434127E-2</v>
      </c>
      <c r="AL219" s="273">
        <f>VLOOKUP(B219,'[7]Females '!$Q$27:$AB$238,11,FALSE)</f>
        <v>7.7920439049824139E-2</v>
      </c>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row>
    <row r="220" spans="1:68" s="3" customFormat="1" x14ac:dyDescent="0.2">
      <c r="A220" s="275" t="s">
        <v>8</v>
      </c>
      <c r="B220" s="28" t="s">
        <v>7</v>
      </c>
      <c r="C220" s="188" t="s">
        <v>6</v>
      </c>
      <c r="D220" s="24">
        <f>VLOOKUP(B220,'[7]Persons '!$C$27:$N$238,12,FALSE)</f>
        <v>627.48961678265903</v>
      </c>
      <c r="E220" s="23">
        <f>VLOOKUP('Table 7'!B220,'[7]Persons '!$P$27:$AA$238,2,0)</f>
        <v>0.12140680111938469</v>
      </c>
      <c r="F220" s="23">
        <f>VLOOKUP('Table 7'!B220,'[7]Persons '!$P$27:$AA$238,3,0)</f>
        <v>7.4671033289088584E-2</v>
      </c>
      <c r="G220" s="23">
        <f>VLOOKUP('Table 7'!B220,'[7]Persons '!$P$27:$AA$238,4,0)</f>
        <v>2.0707030614515395E-2</v>
      </c>
      <c r="H220" s="23">
        <f>VLOOKUP('Table 7'!B220,'[7]Persons '!$P$27:$AA$238,5,0)</f>
        <v>7.5240762897873209E-2</v>
      </c>
      <c r="I220" s="22">
        <f>VLOOKUP('Table 7'!B220,'[7]Persons '!$P$27:$AA$238,6,0)</f>
        <v>0.11079622710527154</v>
      </c>
      <c r="J220" s="19">
        <f>VLOOKUP('Table 7'!B220,'[7]Persons '!$P$27:$AA$238,7,0)</f>
        <v>3.7442279329347422E-3</v>
      </c>
      <c r="K220" s="19">
        <f>VLOOKUP('Table 7'!B220,'[7]Persons '!$P$27:$AA$238,8,0)</f>
        <v>0.19916675825325905</v>
      </c>
      <c r="L220" s="19">
        <f>VLOOKUP('Table 7'!B220,'[7]Persons '!$P$27:$AA$238,9,0)</f>
        <v>0.28782876856307482</v>
      </c>
      <c r="M220" s="19">
        <f>VLOOKUP('Table 7'!B220,'[7]Persons '!$P$27:$AA$238,10,0)</f>
        <v>3.1307071517566121E-2</v>
      </c>
      <c r="N220" s="19">
        <f>VLOOKUP('Table 7'!B220,'[7]Persons '!$P$27:$AA$238,11,0)</f>
        <v>7.5131318707031852E-2</v>
      </c>
      <c r="O220" s="21"/>
      <c r="P220" s="145">
        <f>VLOOKUP(B220,'[7]Males '!$C$27:$N$238,12,FALSE)</f>
        <v>305.722352857857</v>
      </c>
      <c r="Q220" s="19">
        <f>VLOOKUP(B220,'[7]Males '!$Q$27:$AB$238,2,FALSE)</f>
        <v>0.16781029951350704</v>
      </c>
      <c r="R220" s="19">
        <f>VLOOKUP(B220,'[7]Males '!$Q$27:$AB$238,3,FALSE)</f>
        <v>7.1666403041851165E-2</v>
      </c>
      <c r="S220" s="19">
        <f>VLOOKUP(B220,'[7]Males '!$Q$27:$AB$238,4,FALSE)</f>
        <v>9.1863025613224923E-3</v>
      </c>
      <c r="T220" s="19">
        <f>VLOOKUP(B220,'[7]Males '!$Q$27:$AB$238,5,FALSE)</f>
        <v>0.1198554783842279</v>
      </c>
      <c r="U220" s="19">
        <f>VLOOKUP(B220,'[7]Males '!$Q$27:$AB$238,6,FALSE)</f>
        <v>0.12749600125541699</v>
      </c>
      <c r="V220" s="19">
        <f>VLOOKUP(B220,'[7]Males '!$Q$27:$AB$238,7,FALSE)</f>
        <v>0</v>
      </c>
      <c r="W220" s="19">
        <f>VLOOKUP(B220,'[7]Males '!$Q$27:$AB$238,8,FALSE)</f>
        <v>0.1384102693676599</v>
      </c>
      <c r="X220" s="19">
        <f>VLOOKUP(B220,'[7]Males '!$Q$27:$AB$238,9,FALSE)</f>
        <v>0.27825866431049923</v>
      </c>
      <c r="Y220" s="19">
        <f>VLOOKUP(B220,'[7]Males '!$Q$27:$AB$238,10,FALSE)</f>
        <v>2.7053083617986622E-2</v>
      </c>
      <c r="Z220" s="19">
        <f>VLOOKUP(B220,'[7]Males '!$Q$27:$AB$238,11,FALSE)</f>
        <v>6.0263497947528825E-2</v>
      </c>
      <c r="AA220" s="21"/>
      <c r="AB220" s="145">
        <f>VLOOKUP(B220,'[7]Females '!$C$27:$N$238,12,FALSE)</f>
        <v>320.96528059001508</v>
      </c>
      <c r="AC220" s="274">
        <f>VLOOKUP(B220,'[7]Females '!$Q$27:$AB$238,2,FALSE)</f>
        <v>7.5011739989806175E-2</v>
      </c>
      <c r="AD220" s="274">
        <f>VLOOKUP(B220,'[7]Females '!$Q$27:$AB$238,3,FALSE)</f>
        <v>7.7719548540158126E-2</v>
      </c>
      <c r="AE220" s="274">
        <f>VLOOKUP(B220,'[7]Females '!$Q$27:$AB$238,4,FALSE)</f>
        <v>3.1732368850533633E-2</v>
      </c>
      <c r="AF220" s="274">
        <f>VLOOKUP(B220,'[7]Females '!$Q$27:$AB$238,5,FALSE)</f>
        <v>3.2932841219649428E-2</v>
      </c>
      <c r="AG220" s="274">
        <f>VLOOKUP(B220,'[7]Females '!$Q$27:$AB$238,6,FALSE)</f>
        <v>9.5166382318135206E-2</v>
      </c>
      <c r="AH220" s="274">
        <f>VLOOKUP(B220,'[7]Females '!$Q$27:$AB$238,7,FALSE)</f>
        <v>7.3199946937103034E-3</v>
      </c>
      <c r="AI220" s="274">
        <f>VLOOKUP(B220,'[7]Females '!$Q$27:$AB$238,8,FALSE)</f>
        <v>0.25753551739135588</v>
      </c>
      <c r="AJ220" s="274">
        <f>VLOOKUP(B220,'[7]Females '!$Q$27:$AB$238,9,FALSE)</f>
        <v>0.29766356645476377</v>
      </c>
      <c r="AK220" s="274">
        <f>VLOOKUP(B220,'[7]Females '!$Q$27:$AB$238,10,FALSE)</f>
        <v>3.5437259483284703E-2</v>
      </c>
      <c r="AL220" s="273">
        <f>VLOOKUP(B220,'[7]Females '!$Q$27:$AB$238,11,FALSE)</f>
        <v>8.9480781058602618E-2</v>
      </c>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row>
    <row r="221" spans="1:68" s="3" customFormat="1" ht="14.25" x14ac:dyDescent="0.2">
      <c r="A221" s="272"/>
      <c r="B221" s="271" t="s">
        <v>749</v>
      </c>
      <c r="C221" s="270"/>
      <c r="D221" s="14" t="e">
        <f>VLOOKUP(B221,'[7]Persons '!$C$27:$N$238,12,FALSE)</f>
        <v>#N/A</v>
      </c>
      <c r="E221" s="13" t="e">
        <f>VLOOKUP('Table 7'!B221,'[7]Persons '!$P$27:$AA$238,2,0)</f>
        <v>#N/A</v>
      </c>
      <c r="F221" s="13" t="e">
        <f>VLOOKUP('Table 7'!B221,'[7]Persons '!$P$27:$AA$238,3,0)</f>
        <v>#N/A</v>
      </c>
      <c r="G221" s="13" t="e">
        <f>VLOOKUP('Table 7'!B221,'[7]Persons '!$P$27:$AA$238,4,0)</f>
        <v>#N/A</v>
      </c>
      <c r="H221" s="13" t="e">
        <f>VLOOKUP('Table 7'!B221,'[7]Persons '!$P$27:$AA$238,5,0)</f>
        <v>#N/A</v>
      </c>
      <c r="I221" s="12" t="e">
        <f>VLOOKUP('Table 7'!B221,'[7]Persons '!$P$27:$AA$238,6,0)</f>
        <v>#N/A</v>
      </c>
      <c r="J221" s="9" t="e">
        <f>VLOOKUP('Table 7'!B221,'[7]Persons '!$P$27:$AA$238,7,0)</f>
        <v>#N/A</v>
      </c>
      <c r="K221" s="9" t="e">
        <f>VLOOKUP('Table 7'!B221,'[7]Persons '!$P$27:$AA$238,8,0)</f>
        <v>#N/A</v>
      </c>
      <c r="L221" s="9" t="e">
        <f>VLOOKUP('Table 7'!B221,'[7]Persons '!$P$27:$AA$238,9,0)</f>
        <v>#N/A</v>
      </c>
      <c r="M221" s="9" t="e">
        <f>VLOOKUP('Table 7'!B221,'[7]Persons '!$P$27:$AA$238,10,0)</f>
        <v>#N/A</v>
      </c>
      <c r="N221" s="9" t="e">
        <f>VLOOKUP('Table 7'!B221,'[7]Persons '!$P$27:$AA$238,11,0)</f>
        <v>#N/A</v>
      </c>
      <c r="O221" s="11"/>
      <c r="P221" s="245" t="e">
        <f>VLOOKUP(B221,'[7]Males '!$C$27:$N$238,12,FALSE)</f>
        <v>#N/A</v>
      </c>
      <c r="Q221" s="9" t="e">
        <f>VLOOKUP(B221,'[7]Males '!$Q$27:$AB$238,2,FALSE)</f>
        <v>#N/A</v>
      </c>
      <c r="R221" s="9" t="e">
        <f>VLOOKUP(B221,'[7]Males '!$Q$27:$AB$238,3,FALSE)</f>
        <v>#N/A</v>
      </c>
      <c r="S221" s="9" t="e">
        <f>VLOOKUP(B221,'[7]Males '!$Q$27:$AB$238,4,FALSE)</f>
        <v>#N/A</v>
      </c>
      <c r="T221" s="9" t="e">
        <f>VLOOKUP(B221,'[7]Males '!$Q$27:$AB$238,5,FALSE)</f>
        <v>#N/A</v>
      </c>
      <c r="U221" s="9" t="e">
        <f>VLOOKUP(B221,'[7]Males '!$Q$27:$AB$238,6,FALSE)</f>
        <v>#N/A</v>
      </c>
      <c r="V221" s="9" t="e">
        <f>VLOOKUP(B221,'[7]Males '!$Q$27:$AB$238,7,FALSE)</f>
        <v>#N/A</v>
      </c>
      <c r="W221" s="9" t="e">
        <f>VLOOKUP(B221,'[7]Males '!$Q$27:$AB$238,8,FALSE)</f>
        <v>#N/A</v>
      </c>
      <c r="X221" s="9" t="e">
        <f>VLOOKUP(B221,'[7]Males '!$Q$27:$AB$238,9,FALSE)</f>
        <v>#N/A</v>
      </c>
      <c r="Y221" s="9" t="e">
        <f>VLOOKUP(B221,'[7]Males '!$Q$27:$AB$238,10,FALSE)</f>
        <v>#N/A</v>
      </c>
      <c r="Z221" s="9" t="e">
        <f>VLOOKUP(B221,'[7]Males '!$Q$27:$AB$238,11,FALSE)</f>
        <v>#N/A</v>
      </c>
      <c r="AA221" s="11"/>
      <c r="AB221" s="269" t="e">
        <f>VLOOKUP(B221,'[7]Females '!$C$27:$N$238,12,FALSE)</f>
        <v>#N/A</v>
      </c>
      <c r="AC221" s="268" t="e">
        <f>VLOOKUP(B221,'[7]Females '!$Q$27:$AB$238,2,FALSE)</f>
        <v>#N/A</v>
      </c>
      <c r="AD221" s="268" t="e">
        <f>VLOOKUP(B221,'[7]Females '!$Q$27:$AB$238,3,FALSE)</f>
        <v>#N/A</v>
      </c>
      <c r="AE221" s="268" t="e">
        <f>VLOOKUP(B221,'[7]Females '!$Q$27:$AB$238,4,FALSE)</f>
        <v>#N/A</v>
      </c>
      <c r="AF221" s="268" t="e">
        <f>VLOOKUP(B221,'[7]Females '!$Q$27:$AB$238,5,FALSE)</f>
        <v>#N/A</v>
      </c>
      <c r="AG221" s="268" t="e">
        <f>VLOOKUP(B221,'[7]Females '!$Q$27:$AB$238,6,FALSE)</f>
        <v>#N/A</v>
      </c>
      <c r="AH221" s="268" t="e">
        <f>VLOOKUP(B221,'[7]Females '!$Q$27:$AB$238,7,FALSE)</f>
        <v>#N/A</v>
      </c>
      <c r="AI221" s="268" t="e">
        <f>VLOOKUP(B221,'[7]Females '!$Q$27:$AB$238,8,FALSE)</f>
        <v>#N/A</v>
      </c>
      <c r="AJ221" s="268" t="e">
        <f>VLOOKUP(B221,'[7]Females '!$Q$27:$AB$238,9,FALSE)</f>
        <v>#N/A</v>
      </c>
      <c r="AK221" s="268" t="e">
        <f>VLOOKUP(B221,'[7]Females '!$Q$27:$AB$238,10,FALSE)</f>
        <v>#N/A</v>
      </c>
      <c r="AL221" s="267" t="e">
        <f>VLOOKUP(B221,'[7]Females '!$Q$27:$AB$238,11,FALSE)</f>
        <v>#N/A</v>
      </c>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row>
    <row r="223" spans="1:68" s="295" customFormat="1" x14ac:dyDescent="0.2">
      <c r="A223" s="295" t="s">
        <v>4</v>
      </c>
    </row>
    <row r="224" spans="1:68" s="295" customFormat="1" x14ac:dyDescent="0.2"/>
    <row r="225" spans="1:64" s="5" customFormat="1" x14ac:dyDescent="0.2">
      <c r="A225" s="5" t="s">
        <v>748</v>
      </c>
      <c r="B225" s="7"/>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row>
    <row r="226" spans="1:64" s="5" customFormat="1" x14ac:dyDescent="0.2">
      <c r="A226" s="7" t="s">
        <v>2</v>
      </c>
      <c r="B226" s="7"/>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row>
    <row r="227" spans="1:64" s="5" customFormat="1" x14ac:dyDescent="0.2">
      <c r="A227" s="266" t="s">
        <v>1</v>
      </c>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row>
    <row r="228" spans="1:64" x14ac:dyDescent="0.2">
      <c r="A228" s="5" t="s">
        <v>0</v>
      </c>
    </row>
  </sheetData>
  <mergeCells count="7">
    <mergeCell ref="A223:XFD224"/>
    <mergeCell ref="D3:N3"/>
    <mergeCell ref="P3:Z3"/>
    <mergeCell ref="AB3:AL3"/>
    <mergeCell ref="D4:N4"/>
    <mergeCell ref="P4:Z4"/>
    <mergeCell ref="AB4:AL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Contents</vt:lpstr>
      <vt:lpstr>Table 1</vt:lpstr>
      <vt:lpstr>Table 2</vt:lpstr>
      <vt:lpstr>Table 3</vt:lpstr>
      <vt:lpstr>Table 4</vt:lpstr>
      <vt:lpstr>Table 5</vt:lpstr>
      <vt:lpstr>Table 6</vt:lpstr>
      <vt:lpstr>Table 7</vt:lpstr>
      <vt:lpstr>Contents!Print_Area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Hersi, Fadumo</dc:creator>
  <cp:lastModifiedBy>Feuchtwanger, Alex</cp:lastModifiedBy>
  <dcterms:created xsi:type="dcterms:W3CDTF">2015-12-23T10:25:02Z</dcterms:created>
  <dcterms:modified xsi:type="dcterms:W3CDTF">2015-12-30T15:20:34Z</dcterms:modified>
</cp:coreProperties>
</file>